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gaie141\Desktop\UIUCexp\"/>
    </mc:Choice>
  </mc:AlternateContent>
  <xr:revisionPtr revIDLastSave="0" documentId="8_{A03A63E8-8690-4399-A797-05D7283AECD3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76" i="1" l="1"/>
  <c r="BT76" i="1"/>
  <c r="BR76" i="1"/>
  <c r="BI76" i="1"/>
  <c r="BH76" i="1"/>
  <c r="BG76" i="1"/>
  <c r="BF76" i="1"/>
  <c r="BE76" i="1"/>
  <c r="AZ76" i="1" s="1"/>
  <c r="BB76" i="1"/>
  <c r="AU76" i="1"/>
  <c r="AO76" i="1"/>
  <c r="AP76" i="1" s="1"/>
  <c r="AK76" i="1"/>
  <c r="AI76" i="1" s="1"/>
  <c r="AJ76" i="1" s="1"/>
  <c r="X76" i="1"/>
  <c r="W76" i="1"/>
  <c r="O76" i="1"/>
  <c r="BU75" i="1"/>
  <c r="BT75" i="1"/>
  <c r="BR75" i="1"/>
  <c r="BI75" i="1"/>
  <c r="BH75" i="1"/>
  <c r="BG75" i="1"/>
  <c r="BF75" i="1"/>
  <c r="BE75" i="1"/>
  <c r="AZ75" i="1" s="1"/>
  <c r="BB75" i="1"/>
  <c r="AU75" i="1"/>
  <c r="AO75" i="1"/>
  <c r="AP75" i="1" s="1"/>
  <c r="AK75" i="1"/>
  <c r="AI75" i="1" s="1"/>
  <c r="X75" i="1"/>
  <c r="V75" i="1" s="1"/>
  <c r="W75" i="1"/>
  <c r="O75" i="1"/>
  <c r="BU74" i="1"/>
  <c r="BT74" i="1"/>
  <c r="BR74" i="1"/>
  <c r="BI74" i="1"/>
  <c r="BH74" i="1"/>
  <c r="BG74" i="1"/>
  <c r="BF74" i="1"/>
  <c r="BE74" i="1"/>
  <c r="AZ74" i="1" s="1"/>
  <c r="BB74" i="1"/>
  <c r="AU74" i="1"/>
  <c r="AO74" i="1"/>
  <c r="AP74" i="1" s="1"/>
  <c r="AK74" i="1"/>
  <c r="AI74" i="1"/>
  <c r="M74" i="1" s="1"/>
  <c r="X74" i="1"/>
  <c r="W74" i="1"/>
  <c r="O74" i="1"/>
  <c r="BU73" i="1"/>
  <c r="BT73" i="1"/>
  <c r="BR73" i="1"/>
  <c r="BI73" i="1"/>
  <c r="BH73" i="1"/>
  <c r="BG73" i="1"/>
  <c r="BF73" i="1"/>
  <c r="BE73" i="1"/>
  <c r="AZ73" i="1" s="1"/>
  <c r="BB73" i="1"/>
  <c r="AU73" i="1"/>
  <c r="AO73" i="1"/>
  <c r="AP73" i="1" s="1"/>
  <c r="AK73" i="1"/>
  <c r="AI73" i="1" s="1"/>
  <c r="I73" i="1" s="1"/>
  <c r="AX73" i="1" s="1"/>
  <c r="X73" i="1"/>
  <c r="V73" i="1" s="1"/>
  <c r="W73" i="1"/>
  <c r="O73" i="1"/>
  <c r="BU72" i="1"/>
  <c r="BT72" i="1"/>
  <c r="BR72" i="1"/>
  <c r="BS72" i="1" s="1"/>
  <c r="BI72" i="1"/>
  <c r="BH72" i="1"/>
  <c r="BG72" i="1"/>
  <c r="BF72" i="1"/>
  <c r="BE72" i="1"/>
  <c r="AZ72" i="1" s="1"/>
  <c r="BB72" i="1"/>
  <c r="AU72" i="1"/>
  <c r="AO72" i="1"/>
  <c r="AP72" i="1" s="1"/>
  <c r="AK72" i="1"/>
  <c r="AI72" i="1" s="1"/>
  <c r="X72" i="1"/>
  <c r="W72" i="1"/>
  <c r="O72" i="1"/>
  <c r="BU71" i="1"/>
  <c r="BT71" i="1"/>
  <c r="BR71" i="1"/>
  <c r="BI71" i="1"/>
  <c r="BH71" i="1"/>
  <c r="BG71" i="1"/>
  <c r="BF71" i="1"/>
  <c r="BE71" i="1"/>
  <c r="AZ71" i="1" s="1"/>
  <c r="BB71" i="1"/>
  <c r="AU71" i="1"/>
  <c r="AO71" i="1"/>
  <c r="AP71" i="1" s="1"/>
  <c r="AK71" i="1"/>
  <c r="AI71" i="1" s="1"/>
  <c r="AJ71" i="1" s="1"/>
  <c r="X71" i="1"/>
  <c r="W71" i="1"/>
  <c r="V71" i="1" s="1"/>
  <c r="O71" i="1"/>
  <c r="BU70" i="1"/>
  <c r="BT70" i="1"/>
  <c r="BR70" i="1"/>
  <c r="BI70" i="1"/>
  <c r="BH70" i="1"/>
  <c r="BG70" i="1"/>
  <c r="BF70" i="1"/>
  <c r="BE70" i="1"/>
  <c r="BB70" i="1"/>
  <c r="AZ70" i="1"/>
  <c r="AU70" i="1"/>
  <c r="AO70" i="1"/>
  <c r="AP70" i="1" s="1"/>
  <c r="AK70" i="1"/>
  <c r="AI70" i="1" s="1"/>
  <c r="AJ70" i="1" s="1"/>
  <c r="X70" i="1"/>
  <c r="W70" i="1"/>
  <c r="O70" i="1"/>
  <c r="BU69" i="1"/>
  <c r="BT69" i="1"/>
  <c r="BR69" i="1"/>
  <c r="BI69" i="1"/>
  <c r="BH69" i="1"/>
  <c r="BG69" i="1"/>
  <c r="BF69" i="1"/>
  <c r="BE69" i="1"/>
  <c r="AZ69" i="1" s="1"/>
  <c r="BB69" i="1"/>
  <c r="AU69" i="1"/>
  <c r="AO69" i="1"/>
  <c r="AP69" i="1" s="1"/>
  <c r="AK69" i="1"/>
  <c r="AI69" i="1" s="1"/>
  <c r="X69" i="1"/>
  <c r="W69" i="1"/>
  <c r="V69" i="1"/>
  <c r="O69" i="1"/>
  <c r="BU68" i="1"/>
  <c r="BT68" i="1"/>
  <c r="BR68" i="1"/>
  <c r="BS68" i="1" s="1"/>
  <c r="BI68" i="1"/>
  <c r="BH68" i="1"/>
  <c r="BG68" i="1"/>
  <c r="BF68" i="1"/>
  <c r="BE68" i="1"/>
  <c r="AZ68" i="1" s="1"/>
  <c r="BB68" i="1"/>
  <c r="AU68" i="1"/>
  <c r="AO68" i="1"/>
  <c r="AP68" i="1" s="1"/>
  <c r="AK68" i="1"/>
  <c r="AI68" i="1" s="1"/>
  <c r="I68" i="1" s="1"/>
  <c r="AX68" i="1" s="1"/>
  <c r="X68" i="1"/>
  <c r="W68" i="1"/>
  <c r="O68" i="1"/>
  <c r="BU67" i="1"/>
  <c r="BT67" i="1"/>
  <c r="BR67" i="1"/>
  <c r="BS67" i="1" s="1"/>
  <c r="AW67" i="1" s="1"/>
  <c r="BI67" i="1"/>
  <c r="BH67" i="1"/>
  <c r="BG67" i="1"/>
  <c r="BF67" i="1"/>
  <c r="BE67" i="1"/>
  <c r="AZ67" i="1" s="1"/>
  <c r="BB67" i="1"/>
  <c r="AU67" i="1"/>
  <c r="AO67" i="1"/>
  <c r="AP67" i="1" s="1"/>
  <c r="AK67" i="1"/>
  <c r="AI67" i="1" s="1"/>
  <c r="X67" i="1"/>
  <c r="W67" i="1"/>
  <c r="V67" i="1" s="1"/>
  <c r="O67" i="1"/>
  <c r="BU66" i="1"/>
  <c r="BT66" i="1"/>
  <c r="BR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 s="1"/>
  <c r="X66" i="1"/>
  <c r="W66" i="1"/>
  <c r="V66" i="1" s="1"/>
  <c r="O66" i="1"/>
  <c r="BU65" i="1"/>
  <c r="BT65" i="1"/>
  <c r="BR65" i="1"/>
  <c r="BI65" i="1"/>
  <c r="BH65" i="1"/>
  <c r="BG65" i="1"/>
  <c r="BF65" i="1"/>
  <c r="BE65" i="1"/>
  <c r="AZ65" i="1" s="1"/>
  <c r="BB65" i="1"/>
  <c r="AU65" i="1"/>
  <c r="AP65" i="1"/>
  <c r="AO65" i="1"/>
  <c r="AK65" i="1"/>
  <c r="AI65" i="1"/>
  <c r="X65" i="1"/>
  <c r="W65" i="1"/>
  <c r="V65" i="1" s="1"/>
  <c r="O65" i="1"/>
  <c r="BU64" i="1"/>
  <c r="BT64" i="1"/>
  <c r="BR64" i="1"/>
  <c r="BI64" i="1"/>
  <c r="BH64" i="1"/>
  <c r="BG64" i="1"/>
  <c r="BF64" i="1"/>
  <c r="BE64" i="1"/>
  <c r="AZ64" i="1" s="1"/>
  <c r="BB64" i="1"/>
  <c r="AU64" i="1"/>
  <c r="AO64" i="1"/>
  <c r="AP64" i="1" s="1"/>
  <c r="AK64" i="1"/>
  <c r="AI64" i="1" s="1"/>
  <c r="I64" i="1" s="1"/>
  <c r="AX64" i="1" s="1"/>
  <c r="X64" i="1"/>
  <c r="W64" i="1"/>
  <c r="O64" i="1"/>
  <c r="BU63" i="1"/>
  <c r="BT63" i="1"/>
  <c r="BS63" i="1" s="1"/>
  <c r="AW63" i="1" s="1"/>
  <c r="BR63" i="1"/>
  <c r="BI63" i="1"/>
  <c r="BH63" i="1"/>
  <c r="BG63" i="1"/>
  <c r="BF63" i="1"/>
  <c r="BE63" i="1"/>
  <c r="AZ63" i="1" s="1"/>
  <c r="BB63" i="1"/>
  <c r="AU63" i="1"/>
  <c r="AO63" i="1"/>
  <c r="AP63" i="1" s="1"/>
  <c r="AK63" i="1"/>
  <c r="AI63" i="1"/>
  <c r="AJ63" i="1" s="1"/>
  <c r="X63" i="1"/>
  <c r="V63" i="1" s="1"/>
  <c r="W63" i="1"/>
  <c r="O63" i="1"/>
  <c r="BU62" i="1"/>
  <c r="BT62" i="1"/>
  <c r="BR62" i="1"/>
  <c r="BS62" i="1" s="1"/>
  <c r="BI62" i="1"/>
  <c r="BH62" i="1"/>
  <c r="BG62" i="1"/>
  <c r="BF62" i="1"/>
  <c r="BE62" i="1"/>
  <c r="AZ62" i="1" s="1"/>
  <c r="BB62" i="1"/>
  <c r="AU62" i="1"/>
  <c r="AO62" i="1"/>
  <c r="AP62" i="1" s="1"/>
  <c r="AK62" i="1"/>
  <c r="AI62" i="1" s="1"/>
  <c r="M62" i="1" s="1"/>
  <c r="X62" i="1"/>
  <c r="W62" i="1"/>
  <c r="V62" i="1" s="1"/>
  <c r="O62" i="1"/>
  <c r="BU61" i="1"/>
  <c r="BT61" i="1"/>
  <c r="BR61" i="1"/>
  <c r="BS61" i="1" s="1"/>
  <c r="BI61" i="1"/>
  <c r="BH61" i="1"/>
  <c r="BG61" i="1"/>
  <c r="BF61" i="1"/>
  <c r="BE61" i="1"/>
  <c r="AZ61" i="1" s="1"/>
  <c r="BB61" i="1"/>
  <c r="AU61" i="1"/>
  <c r="AO61" i="1"/>
  <c r="AP61" i="1" s="1"/>
  <c r="AK61" i="1"/>
  <c r="AI61" i="1" s="1"/>
  <c r="X61" i="1"/>
  <c r="W61" i="1"/>
  <c r="O61" i="1"/>
  <c r="BU60" i="1"/>
  <c r="BT60" i="1"/>
  <c r="BR60" i="1"/>
  <c r="BI60" i="1"/>
  <c r="BH60" i="1"/>
  <c r="BG60" i="1"/>
  <c r="BF60" i="1"/>
  <c r="BE60" i="1"/>
  <c r="AZ60" i="1" s="1"/>
  <c r="BB60" i="1"/>
  <c r="AU60" i="1"/>
  <c r="AO60" i="1"/>
  <c r="AP60" i="1" s="1"/>
  <c r="AK60" i="1"/>
  <c r="AI60" i="1"/>
  <c r="H60" i="1" s="1"/>
  <c r="X60" i="1"/>
  <c r="W60" i="1"/>
  <c r="V60" i="1" s="1"/>
  <c r="O60" i="1"/>
  <c r="BU59" i="1"/>
  <c r="BT59" i="1"/>
  <c r="BR59" i="1"/>
  <c r="BI59" i="1"/>
  <c r="BH59" i="1"/>
  <c r="BG59" i="1"/>
  <c r="BF59" i="1"/>
  <c r="BE59" i="1"/>
  <c r="AZ59" i="1" s="1"/>
  <c r="BB59" i="1"/>
  <c r="AU59" i="1"/>
  <c r="AO59" i="1"/>
  <c r="AP59" i="1" s="1"/>
  <c r="AK59" i="1"/>
  <c r="AI59" i="1" s="1"/>
  <c r="I59" i="1" s="1"/>
  <c r="AX59" i="1" s="1"/>
  <c r="X59" i="1"/>
  <c r="W59" i="1"/>
  <c r="O59" i="1"/>
  <c r="BU58" i="1"/>
  <c r="BT58" i="1"/>
  <c r="BR58" i="1"/>
  <c r="BI58" i="1"/>
  <c r="BH58" i="1"/>
  <c r="BG58" i="1"/>
  <c r="BF58" i="1"/>
  <c r="BE58" i="1"/>
  <c r="AZ58" i="1" s="1"/>
  <c r="BB58" i="1"/>
  <c r="AU58" i="1"/>
  <c r="AO58" i="1"/>
  <c r="AP58" i="1" s="1"/>
  <c r="AK58" i="1"/>
  <c r="AI58" i="1" s="1"/>
  <c r="I58" i="1" s="1"/>
  <c r="AX58" i="1" s="1"/>
  <c r="X58" i="1"/>
  <c r="W58" i="1"/>
  <c r="O58" i="1"/>
  <c r="BU57" i="1"/>
  <c r="BT57" i="1"/>
  <c r="BR57" i="1"/>
  <c r="BI57" i="1"/>
  <c r="BH57" i="1"/>
  <c r="BG57" i="1"/>
  <c r="BF57" i="1"/>
  <c r="BE57" i="1"/>
  <c r="AZ57" i="1" s="1"/>
  <c r="BB57" i="1"/>
  <c r="AU57" i="1"/>
  <c r="AO57" i="1"/>
  <c r="AP57" i="1" s="1"/>
  <c r="AK57" i="1"/>
  <c r="AI57" i="1" s="1"/>
  <c r="H57" i="1" s="1"/>
  <c r="X57" i="1"/>
  <c r="W57" i="1"/>
  <c r="O57" i="1"/>
  <c r="BU56" i="1"/>
  <c r="BT56" i="1"/>
  <c r="BR56" i="1"/>
  <c r="BI56" i="1"/>
  <c r="BH56" i="1"/>
  <c r="BG56" i="1"/>
  <c r="BF56" i="1"/>
  <c r="BE56" i="1"/>
  <c r="AZ56" i="1" s="1"/>
  <c r="BB56" i="1"/>
  <c r="AU56" i="1"/>
  <c r="AO56" i="1"/>
  <c r="AP56" i="1" s="1"/>
  <c r="AK56" i="1"/>
  <c r="AI56" i="1" s="1"/>
  <c r="X56" i="1"/>
  <c r="W56" i="1"/>
  <c r="O56" i="1"/>
  <c r="BU55" i="1"/>
  <c r="BT55" i="1"/>
  <c r="BR55" i="1"/>
  <c r="BI55" i="1"/>
  <c r="BH55" i="1"/>
  <c r="BG55" i="1"/>
  <c r="BF55" i="1"/>
  <c r="BE55" i="1"/>
  <c r="AZ55" i="1" s="1"/>
  <c r="BB55" i="1"/>
  <c r="AU55" i="1"/>
  <c r="AO55" i="1"/>
  <c r="AP55" i="1" s="1"/>
  <c r="AK55" i="1"/>
  <c r="AI55" i="1" s="1"/>
  <c r="J55" i="1" s="1"/>
  <c r="X55" i="1"/>
  <c r="W55" i="1"/>
  <c r="V55" i="1" s="1"/>
  <c r="O55" i="1"/>
  <c r="BU54" i="1"/>
  <c r="BT54" i="1"/>
  <c r="BR54" i="1"/>
  <c r="BS54" i="1" s="1"/>
  <c r="BI54" i="1"/>
  <c r="BH54" i="1"/>
  <c r="BG54" i="1"/>
  <c r="BF54" i="1"/>
  <c r="BE54" i="1"/>
  <c r="AZ54" i="1" s="1"/>
  <c r="BB54" i="1"/>
  <c r="AU54" i="1"/>
  <c r="AO54" i="1"/>
  <c r="AP54" i="1" s="1"/>
  <c r="AK54" i="1"/>
  <c r="AI54" i="1" s="1"/>
  <c r="X54" i="1"/>
  <c r="W54" i="1"/>
  <c r="O54" i="1"/>
  <c r="BU53" i="1"/>
  <c r="BT53" i="1"/>
  <c r="BS53" i="1" s="1"/>
  <c r="AW53" i="1" s="1"/>
  <c r="BR53" i="1"/>
  <c r="BI53" i="1"/>
  <c r="BH53" i="1"/>
  <c r="BG53" i="1"/>
  <c r="BF53" i="1"/>
  <c r="BE53" i="1"/>
  <c r="AZ53" i="1" s="1"/>
  <c r="BB53" i="1"/>
  <c r="AU53" i="1"/>
  <c r="AO53" i="1"/>
  <c r="AP53" i="1" s="1"/>
  <c r="AK53" i="1"/>
  <c r="AI53" i="1" s="1"/>
  <c r="I53" i="1" s="1"/>
  <c r="AX53" i="1" s="1"/>
  <c r="X53" i="1"/>
  <c r="W53" i="1"/>
  <c r="V53" i="1" s="1"/>
  <c r="O53" i="1"/>
  <c r="BU52" i="1"/>
  <c r="BT52" i="1"/>
  <c r="BR52" i="1"/>
  <c r="BS52" i="1" s="1"/>
  <c r="BI52" i="1"/>
  <c r="BH52" i="1"/>
  <c r="BG52" i="1"/>
  <c r="BF52" i="1"/>
  <c r="BE52" i="1"/>
  <c r="AZ52" i="1" s="1"/>
  <c r="BB52" i="1"/>
  <c r="AU52" i="1"/>
  <c r="AO52" i="1"/>
  <c r="AP52" i="1" s="1"/>
  <c r="AK52" i="1"/>
  <c r="AI52" i="1" s="1"/>
  <c r="M52" i="1" s="1"/>
  <c r="X52" i="1"/>
  <c r="W52" i="1"/>
  <c r="V52" i="1" s="1"/>
  <c r="O52" i="1"/>
  <c r="BU51" i="1"/>
  <c r="BT51" i="1"/>
  <c r="BR51" i="1"/>
  <c r="BS51" i="1" s="1"/>
  <c r="AW51" i="1" s="1"/>
  <c r="BI51" i="1"/>
  <c r="BH51" i="1"/>
  <c r="BG51" i="1"/>
  <c r="BF51" i="1"/>
  <c r="BE51" i="1"/>
  <c r="AZ51" i="1" s="1"/>
  <c r="BB51" i="1"/>
  <c r="AU51" i="1"/>
  <c r="AO51" i="1"/>
  <c r="AP51" i="1" s="1"/>
  <c r="AK51" i="1"/>
  <c r="AI51" i="1" s="1"/>
  <c r="X51" i="1"/>
  <c r="V51" i="1" s="1"/>
  <c r="W51" i="1"/>
  <c r="O51" i="1"/>
  <c r="BU50" i="1"/>
  <c r="BT50" i="1"/>
  <c r="BR50" i="1"/>
  <c r="BI50" i="1"/>
  <c r="BH50" i="1"/>
  <c r="BG50" i="1"/>
  <c r="BF50" i="1"/>
  <c r="BE50" i="1"/>
  <c r="BB50" i="1"/>
  <c r="AZ50" i="1"/>
  <c r="AU50" i="1"/>
  <c r="AO50" i="1"/>
  <c r="AP50" i="1" s="1"/>
  <c r="AK50" i="1"/>
  <c r="AI50" i="1" s="1"/>
  <c r="X50" i="1"/>
  <c r="W50" i="1"/>
  <c r="O50" i="1"/>
  <c r="BU49" i="1"/>
  <c r="BT49" i="1"/>
  <c r="BR49" i="1"/>
  <c r="BI49" i="1"/>
  <c r="BH49" i="1"/>
  <c r="BG49" i="1"/>
  <c r="BF49" i="1"/>
  <c r="BE49" i="1"/>
  <c r="AZ49" i="1" s="1"/>
  <c r="BB49" i="1"/>
  <c r="AU49" i="1"/>
  <c r="AO49" i="1"/>
  <c r="AP49" i="1" s="1"/>
  <c r="AK49" i="1"/>
  <c r="AI49" i="1" s="1"/>
  <c r="M49" i="1" s="1"/>
  <c r="X49" i="1"/>
  <c r="V49" i="1" s="1"/>
  <c r="W49" i="1"/>
  <c r="O49" i="1"/>
  <c r="BU48" i="1"/>
  <c r="BT48" i="1"/>
  <c r="BR48" i="1"/>
  <c r="BI48" i="1"/>
  <c r="BH48" i="1"/>
  <c r="BG48" i="1"/>
  <c r="BF48" i="1"/>
  <c r="BE48" i="1"/>
  <c r="AZ48" i="1" s="1"/>
  <c r="BB48" i="1"/>
  <c r="AU48" i="1"/>
  <c r="AO48" i="1"/>
  <c r="AP48" i="1" s="1"/>
  <c r="AK48" i="1"/>
  <c r="AI48" i="1" s="1"/>
  <c r="H48" i="1" s="1"/>
  <c r="X48" i="1"/>
  <c r="W48" i="1"/>
  <c r="V48" i="1" s="1"/>
  <c r="O48" i="1"/>
  <c r="BU47" i="1"/>
  <c r="BT47" i="1"/>
  <c r="BR47" i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 s="1"/>
  <c r="X47" i="1"/>
  <c r="W47" i="1"/>
  <c r="O47" i="1"/>
  <c r="BU46" i="1"/>
  <c r="BT46" i="1"/>
  <c r="BR46" i="1"/>
  <c r="BI46" i="1"/>
  <c r="BH46" i="1"/>
  <c r="BG46" i="1"/>
  <c r="BF46" i="1"/>
  <c r="BE46" i="1"/>
  <c r="AZ46" i="1" s="1"/>
  <c r="BB46" i="1"/>
  <c r="AU46" i="1"/>
  <c r="AO46" i="1"/>
  <c r="AP46" i="1" s="1"/>
  <c r="AK46" i="1"/>
  <c r="AI46" i="1" s="1"/>
  <c r="X46" i="1"/>
  <c r="W46" i="1"/>
  <c r="O46" i="1"/>
  <c r="BU45" i="1"/>
  <c r="BT45" i="1"/>
  <c r="BR45" i="1"/>
  <c r="BS45" i="1" s="1"/>
  <c r="BI45" i="1"/>
  <c r="BH45" i="1"/>
  <c r="BG45" i="1"/>
  <c r="BF45" i="1"/>
  <c r="BE45" i="1"/>
  <c r="AZ45" i="1" s="1"/>
  <c r="BB45" i="1"/>
  <c r="AU45" i="1"/>
  <c r="AO45" i="1"/>
  <c r="AP45" i="1" s="1"/>
  <c r="AK45" i="1"/>
  <c r="AI45" i="1"/>
  <c r="X45" i="1"/>
  <c r="W45" i="1"/>
  <c r="O45" i="1"/>
  <c r="BU44" i="1"/>
  <c r="BT44" i="1"/>
  <c r="BR44" i="1"/>
  <c r="BS44" i="1" s="1"/>
  <c r="BI44" i="1"/>
  <c r="BH44" i="1"/>
  <c r="BG44" i="1"/>
  <c r="BF44" i="1"/>
  <c r="BE44" i="1"/>
  <c r="AZ44" i="1" s="1"/>
  <c r="BB44" i="1"/>
  <c r="AU44" i="1"/>
  <c r="AP44" i="1"/>
  <c r="AO44" i="1"/>
  <c r="AK44" i="1"/>
  <c r="AI44" i="1" s="1"/>
  <c r="M44" i="1" s="1"/>
  <c r="X44" i="1"/>
  <c r="W44" i="1"/>
  <c r="O44" i="1"/>
  <c r="BU43" i="1"/>
  <c r="BT43" i="1"/>
  <c r="BR43" i="1"/>
  <c r="BS43" i="1" s="1"/>
  <c r="AW43" i="1" s="1"/>
  <c r="BI43" i="1"/>
  <c r="BH43" i="1"/>
  <c r="BG43" i="1"/>
  <c r="BF43" i="1"/>
  <c r="BE43" i="1"/>
  <c r="AZ43" i="1" s="1"/>
  <c r="BB43" i="1"/>
  <c r="AU43" i="1"/>
  <c r="AO43" i="1"/>
  <c r="AP43" i="1" s="1"/>
  <c r="AK43" i="1"/>
  <c r="AI43" i="1" s="1"/>
  <c r="X43" i="1"/>
  <c r="W43" i="1"/>
  <c r="O43" i="1"/>
  <c r="BU42" i="1"/>
  <c r="BT42" i="1"/>
  <c r="BR42" i="1"/>
  <c r="BI42" i="1"/>
  <c r="BH42" i="1"/>
  <c r="BG42" i="1"/>
  <c r="BF42" i="1"/>
  <c r="BE42" i="1"/>
  <c r="BB42" i="1"/>
  <c r="AZ42" i="1"/>
  <c r="AU42" i="1"/>
  <c r="AP42" i="1"/>
  <c r="AO42" i="1"/>
  <c r="AK42" i="1"/>
  <c r="AI42" i="1" s="1"/>
  <c r="X42" i="1"/>
  <c r="W42" i="1"/>
  <c r="O42" i="1"/>
  <c r="BU41" i="1"/>
  <c r="BT41" i="1"/>
  <c r="BR41" i="1"/>
  <c r="BI41" i="1"/>
  <c r="BH41" i="1"/>
  <c r="BG41" i="1"/>
  <c r="BF41" i="1"/>
  <c r="BE41" i="1"/>
  <c r="AZ41" i="1" s="1"/>
  <c r="BB41" i="1"/>
  <c r="AU41" i="1"/>
  <c r="AP41" i="1"/>
  <c r="AO41" i="1"/>
  <c r="AK41" i="1"/>
  <c r="AI41" i="1" s="1"/>
  <c r="X41" i="1"/>
  <c r="W41" i="1"/>
  <c r="O41" i="1"/>
  <c r="BU40" i="1"/>
  <c r="BT40" i="1"/>
  <c r="BR40" i="1"/>
  <c r="BS40" i="1" s="1"/>
  <c r="BI40" i="1"/>
  <c r="BH40" i="1"/>
  <c r="BG40" i="1"/>
  <c r="BF40" i="1"/>
  <c r="BE40" i="1"/>
  <c r="AZ40" i="1" s="1"/>
  <c r="BB40" i="1"/>
  <c r="AU40" i="1"/>
  <c r="AO40" i="1"/>
  <c r="AP40" i="1" s="1"/>
  <c r="AK40" i="1"/>
  <c r="AI40" i="1"/>
  <c r="H40" i="1" s="1"/>
  <c r="X40" i="1"/>
  <c r="W40" i="1"/>
  <c r="O40" i="1"/>
  <c r="BU39" i="1"/>
  <c r="BT39" i="1"/>
  <c r="BR39" i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 s="1"/>
  <c r="X39" i="1"/>
  <c r="W39" i="1"/>
  <c r="O39" i="1"/>
  <c r="BU38" i="1"/>
  <c r="BT38" i="1"/>
  <c r="BR38" i="1"/>
  <c r="BI38" i="1"/>
  <c r="BH38" i="1"/>
  <c r="BG38" i="1"/>
  <c r="BF38" i="1"/>
  <c r="BE38" i="1"/>
  <c r="BB38" i="1"/>
  <c r="AZ38" i="1"/>
  <c r="AU38" i="1"/>
  <c r="AO38" i="1"/>
  <c r="AP38" i="1" s="1"/>
  <c r="AK38" i="1"/>
  <c r="AI38" i="1" s="1"/>
  <c r="X38" i="1"/>
  <c r="W38" i="1"/>
  <c r="O38" i="1"/>
  <c r="BU37" i="1"/>
  <c r="BT37" i="1"/>
  <c r="BR37" i="1"/>
  <c r="BI37" i="1"/>
  <c r="BH37" i="1"/>
  <c r="BG37" i="1"/>
  <c r="BF37" i="1"/>
  <c r="BE37" i="1"/>
  <c r="BB37" i="1"/>
  <c r="AZ37" i="1"/>
  <c r="AU37" i="1"/>
  <c r="AO37" i="1"/>
  <c r="AP37" i="1" s="1"/>
  <c r="AK37" i="1"/>
  <c r="AI37" i="1" s="1"/>
  <c r="J37" i="1" s="1"/>
  <c r="X37" i="1"/>
  <c r="W37" i="1"/>
  <c r="O37" i="1"/>
  <c r="BU36" i="1"/>
  <c r="BT36" i="1"/>
  <c r="BR36" i="1"/>
  <c r="BI36" i="1"/>
  <c r="BH36" i="1"/>
  <c r="BG36" i="1"/>
  <c r="BF36" i="1"/>
  <c r="BE36" i="1"/>
  <c r="AZ36" i="1" s="1"/>
  <c r="BB36" i="1"/>
  <c r="AU36" i="1"/>
  <c r="AO36" i="1"/>
  <c r="AP36" i="1" s="1"/>
  <c r="AK36" i="1"/>
  <c r="AI36" i="1"/>
  <c r="H36" i="1" s="1"/>
  <c r="X36" i="1"/>
  <c r="W36" i="1"/>
  <c r="O36" i="1"/>
  <c r="BU35" i="1"/>
  <c r="BT35" i="1"/>
  <c r="BR35" i="1"/>
  <c r="BS35" i="1" s="1"/>
  <c r="BI35" i="1"/>
  <c r="BH35" i="1"/>
  <c r="BG35" i="1"/>
  <c r="BF35" i="1"/>
  <c r="BE35" i="1"/>
  <c r="AZ35" i="1" s="1"/>
  <c r="BB35" i="1"/>
  <c r="AU35" i="1"/>
  <c r="AP35" i="1"/>
  <c r="AO35" i="1"/>
  <c r="AK35" i="1"/>
  <c r="AI35" i="1" s="1"/>
  <c r="M35" i="1" s="1"/>
  <c r="X35" i="1"/>
  <c r="W35" i="1"/>
  <c r="O35" i="1"/>
  <c r="BU34" i="1"/>
  <c r="BT34" i="1"/>
  <c r="BR34" i="1"/>
  <c r="BI34" i="1"/>
  <c r="BH34" i="1"/>
  <c r="BG34" i="1"/>
  <c r="BF34" i="1"/>
  <c r="BE34" i="1"/>
  <c r="AZ34" i="1" s="1"/>
  <c r="BB34" i="1"/>
  <c r="AU34" i="1"/>
  <c r="AO34" i="1"/>
  <c r="AP34" i="1" s="1"/>
  <c r="AK34" i="1"/>
  <c r="AI34" i="1" s="1"/>
  <c r="H34" i="1" s="1"/>
  <c r="Z34" i="1" s="1"/>
  <c r="AJ34" i="1"/>
  <c r="X34" i="1"/>
  <c r="W34" i="1"/>
  <c r="O34" i="1"/>
  <c r="BU33" i="1"/>
  <c r="BT33" i="1"/>
  <c r="BR33" i="1"/>
  <c r="BI33" i="1"/>
  <c r="BH33" i="1"/>
  <c r="BG33" i="1"/>
  <c r="BF33" i="1"/>
  <c r="BE33" i="1"/>
  <c r="AZ33" i="1" s="1"/>
  <c r="BB33" i="1"/>
  <c r="AU33" i="1"/>
  <c r="AO33" i="1"/>
  <c r="AP33" i="1" s="1"/>
  <c r="AK33" i="1"/>
  <c r="AI33" i="1" s="1"/>
  <c r="J33" i="1" s="1"/>
  <c r="X33" i="1"/>
  <c r="W33" i="1"/>
  <c r="O33" i="1"/>
  <c r="BU32" i="1"/>
  <c r="BT32" i="1"/>
  <c r="BR32" i="1"/>
  <c r="BI32" i="1"/>
  <c r="BH32" i="1"/>
  <c r="BG32" i="1"/>
  <c r="BF32" i="1"/>
  <c r="BE32" i="1"/>
  <c r="AZ32" i="1" s="1"/>
  <c r="BB32" i="1"/>
  <c r="AU32" i="1"/>
  <c r="AO32" i="1"/>
  <c r="AP32" i="1" s="1"/>
  <c r="AK32" i="1"/>
  <c r="AI32" i="1" s="1"/>
  <c r="X32" i="1"/>
  <c r="W32" i="1"/>
  <c r="V32" i="1" s="1"/>
  <c r="O32" i="1"/>
  <c r="BU31" i="1"/>
  <c r="BT31" i="1"/>
  <c r="BR31" i="1"/>
  <c r="BI31" i="1"/>
  <c r="BH31" i="1"/>
  <c r="BG31" i="1"/>
  <c r="BF31" i="1"/>
  <c r="BE31" i="1"/>
  <c r="AZ31" i="1" s="1"/>
  <c r="BB31" i="1"/>
  <c r="AU31" i="1"/>
  <c r="AO31" i="1"/>
  <c r="AP31" i="1" s="1"/>
  <c r="AK31" i="1"/>
  <c r="AI31" i="1" s="1"/>
  <c r="M31" i="1" s="1"/>
  <c r="X31" i="1"/>
  <c r="W31" i="1"/>
  <c r="O31" i="1"/>
  <c r="BU30" i="1"/>
  <c r="BT30" i="1"/>
  <c r="BR30" i="1"/>
  <c r="BI30" i="1"/>
  <c r="BH30" i="1"/>
  <c r="BG30" i="1"/>
  <c r="BF30" i="1"/>
  <c r="BE30" i="1"/>
  <c r="BB30" i="1"/>
  <c r="AZ30" i="1"/>
  <c r="AU30" i="1"/>
  <c r="AO30" i="1"/>
  <c r="AP30" i="1" s="1"/>
  <c r="AK30" i="1"/>
  <c r="AI30" i="1" s="1"/>
  <c r="X30" i="1"/>
  <c r="W30" i="1"/>
  <c r="O30" i="1"/>
  <c r="BU29" i="1"/>
  <c r="BT29" i="1"/>
  <c r="BR29" i="1"/>
  <c r="BI29" i="1"/>
  <c r="BH29" i="1"/>
  <c r="BG29" i="1"/>
  <c r="BF29" i="1"/>
  <c r="BE29" i="1"/>
  <c r="AZ29" i="1" s="1"/>
  <c r="BB29" i="1"/>
  <c r="AX29" i="1"/>
  <c r="AU29" i="1"/>
  <c r="AP29" i="1"/>
  <c r="AO29" i="1"/>
  <c r="AK29" i="1"/>
  <c r="AI29" i="1"/>
  <c r="I29" i="1" s="1"/>
  <c r="X29" i="1"/>
  <c r="W29" i="1"/>
  <c r="O29" i="1"/>
  <c r="BU28" i="1"/>
  <c r="BT28" i="1"/>
  <c r="BR28" i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X28" i="1"/>
  <c r="W28" i="1"/>
  <c r="O28" i="1"/>
  <c r="BU27" i="1"/>
  <c r="BT27" i="1"/>
  <c r="BR27" i="1"/>
  <c r="BS27" i="1" s="1"/>
  <c r="BI27" i="1"/>
  <c r="BH27" i="1"/>
  <c r="BG27" i="1"/>
  <c r="BF27" i="1"/>
  <c r="BE27" i="1"/>
  <c r="BB27" i="1"/>
  <c r="AZ27" i="1"/>
  <c r="AU27" i="1"/>
  <c r="AO27" i="1"/>
  <c r="AP27" i="1" s="1"/>
  <c r="AK27" i="1"/>
  <c r="AI27" i="1"/>
  <c r="J27" i="1" s="1"/>
  <c r="X27" i="1"/>
  <c r="V27" i="1" s="1"/>
  <c r="W27" i="1"/>
  <c r="O27" i="1"/>
  <c r="BU26" i="1"/>
  <c r="BT26" i="1"/>
  <c r="BR26" i="1"/>
  <c r="BI26" i="1"/>
  <c r="BH26" i="1"/>
  <c r="BG26" i="1"/>
  <c r="BF26" i="1"/>
  <c r="BE26" i="1"/>
  <c r="BB26" i="1"/>
  <c r="AZ26" i="1"/>
  <c r="AU26" i="1"/>
  <c r="AO26" i="1"/>
  <c r="AP26" i="1" s="1"/>
  <c r="AK26" i="1"/>
  <c r="AI26" i="1" s="1"/>
  <c r="X26" i="1"/>
  <c r="W26" i="1"/>
  <c r="V26" i="1" s="1"/>
  <c r="O26" i="1"/>
  <c r="BU25" i="1"/>
  <c r="BT25" i="1"/>
  <c r="BR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J25" i="1" s="1"/>
  <c r="X25" i="1"/>
  <c r="V25" i="1" s="1"/>
  <c r="W25" i="1"/>
  <c r="O25" i="1"/>
  <c r="BU24" i="1"/>
  <c r="BT24" i="1"/>
  <c r="BR24" i="1"/>
  <c r="BI24" i="1"/>
  <c r="BH24" i="1"/>
  <c r="BG24" i="1"/>
  <c r="BF24" i="1"/>
  <c r="BE24" i="1"/>
  <c r="BB24" i="1"/>
  <c r="AZ24" i="1"/>
  <c r="AU24" i="1"/>
  <c r="AO24" i="1"/>
  <c r="AP24" i="1" s="1"/>
  <c r="AK24" i="1"/>
  <c r="AI24" i="1" s="1"/>
  <c r="X24" i="1"/>
  <c r="W24" i="1"/>
  <c r="V24" i="1" s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BU22" i="1"/>
  <c r="BT22" i="1"/>
  <c r="BR22" i="1"/>
  <c r="BS22" i="1" s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BU20" i="1"/>
  <c r="BT20" i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BU19" i="1"/>
  <c r="BT19" i="1"/>
  <c r="BR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J19" i="1" s="1"/>
  <c r="X19" i="1"/>
  <c r="W19" i="1"/>
  <c r="V19" i="1" s="1"/>
  <c r="O19" i="1"/>
  <c r="BU18" i="1"/>
  <c r="BT18" i="1"/>
  <c r="BR18" i="1"/>
  <c r="BS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X18" i="1"/>
  <c r="W18" i="1"/>
  <c r="O18" i="1"/>
  <c r="BU17" i="1"/>
  <c r="BT17" i="1"/>
  <c r="BR17" i="1"/>
  <c r="BS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H17" i="1" s="1"/>
  <c r="X17" i="1"/>
  <c r="W17" i="1"/>
  <c r="V17" i="1" s="1"/>
  <c r="O17" i="1"/>
  <c r="H72" i="1" l="1"/>
  <c r="M72" i="1"/>
  <c r="J72" i="1"/>
  <c r="BS23" i="1"/>
  <c r="AW23" i="1" s="1"/>
  <c r="BS25" i="1"/>
  <c r="BS26" i="1"/>
  <c r="V29" i="1"/>
  <c r="BS29" i="1"/>
  <c r="BS33" i="1"/>
  <c r="AW33" i="1" s="1"/>
  <c r="AY33" i="1" s="1"/>
  <c r="BS34" i="1"/>
  <c r="BS46" i="1"/>
  <c r="BS49" i="1"/>
  <c r="BS50" i="1"/>
  <c r="R50" i="1" s="1"/>
  <c r="BS57" i="1"/>
  <c r="AW57" i="1" s="1"/>
  <c r="AY57" i="1" s="1"/>
  <c r="BS60" i="1"/>
  <c r="R60" i="1" s="1"/>
  <c r="M76" i="1"/>
  <c r="I17" i="1"/>
  <c r="AX17" i="1" s="1"/>
  <c r="BS21" i="1"/>
  <c r="AW21" i="1" s="1"/>
  <c r="AY21" i="1" s="1"/>
  <c r="BS31" i="1"/>
  <c r="BS37" i="1"/>
  <c r="BS38" i="1"/>
  <c r="BS41" i="1"/>
  <c r="AW41" i="1" s="1"/>
  <c r="AY41" i="1" s="1"/>
  <c r="BS42" i="1"/>
  <c r="R42" i="1" s="1"/>
  <c r="S42" i="1" s="1"/>
  <c r="T42" i="1" s="1"/>
  <c r="BS58" i="1"/>
  <c r="R58" i="1" s="1"/>
  <c r="V74" i="1"/>
  <c r="V76" i="1"/>
  <c r="BS19" i="1"/>
  <c r="BS20" i="1"/>
  <c r="AJ29" i="1"/>
  <c r="I31" i="1"/>
  <c r="AX31" i="1" s="1"/>
  <c r="V56" i="1"/>
  <c r="I63" i="1"/>
  <c r="AX63" i="1" s="1"/>
  <c r="BA63" i="1" s="1"/>
  <c r="AY63" i="1"/>
  <c r="BS64" i="1"/>
  <c r="V72" i="1"/>
  <c r="H29" i="1"/>
  <c r="Z29" i="1" s="1"/>
  <c r="J17" i="1"/>
  <c r="M17" i="1"/>
  <c r="M29" i="1"/>
  <c r="V33" i="1"/>
  <c r="V36" i="1"/>
  <c r="V40" i="1"/>
  <c r="V41" i="1"/>
  <c r="V44" i="1"/>
  <c r="V46" i="1"/>
  <c r="V58" i="1"/>
  <c r="V59" i="1"/>
  <c r="BS65" i="1"/>
  <c r="AW65" i="1" s="1"/>
  <c r="AY65" i="1" s="1"/>
  <c r="BS69" i="1"/>
  <c r="BS75" i="1"/>
  <c r="AW75" i="1" s="1"/>
  <c r="BS74" i="1"/>
  <c r="V39" i="1"/>
  <c r="R54" i="1"/>
  <c r="S54" i="1" s="1"/>
  <c r="T54" i="1" s="1"/>
  <c r="AA54" i="1" s="1"/>
  <c r="R72" i="1"/>
  <c r="R35" i="1"/>
  <c r="S35" i="1" s="1"/>
  <c r="T35" i="1" s="1"/>
  <c r="AW35" i="1"/>
  <c r="AY35" i="1" s="1"/>
  <c r="I22" i="1"/>
  <c r="AX22" i="1" s="1"/>
  <c r="M22" i="1"/>
  <c r="J22" i="1"/>
  <c r="AW49" i="1"/>
  <c r="AY49" i="1" s="1"/>
  <c r="R49" i="1"/>
  <c r="H64" i="1"/>
  <c r="Z64" i="1" s="1"/>
  <c r="AJ64" i="1"/>
  <c r="J64" i="1"/>
  <c r="I65" i="1"/>
  <c r="AX65" i="1" s="1"/>
  <c r="AJ65" i="1"/>
  <c r="H25" i="1"/>
  <c r="Z25" i="1" s="1"/>
  <c r="I25" i="1"/>
  <c r="AX25" i="1" s="1"/>
  <c r="M41" i="1"/>
  <c r="J41" i="1"/>
  <c r="M18" i="1"/>
  <c r="J18" i="1"/>
  <c r="I18" i="1"/>
  <c r="AX18" i="1" s="1"/>
  <c r="M25" i="1"/>
  <c r="I37" i="1"/>
  <c r="AX37" i="1" s="1"/>
  <c r="AJ37" i="1"/>
  <c r="I55" i="1"/>
  <c r="AX55" i="1" s="1"/>
  <c r="M55" i="1"/>
  <c r="AJ30" i="1"/>
  <c r="H30" i="1"/>
  <c r="Z30" i="1" s="1"/>
  <c r="I30" i="1"/>
  <c r="AX30" i="1" s="1"/>
  <c r="AJ18" i="1"/>
  <c r="R31" i="1"/>
  <c r="H44" i="1"/>
  <c r="Z44" i="1" s="1"/>
  <c r="J44" i="1"/>
  <c r="AJ44" i="1"/>
  <c r="I44" i="1"/>
  <c r="AX44" i="1" s="1"/>
  <c r="I45" i="1"/>
  <c r="AX45" i="1" s="1"/>
  <c r="J45" i="1"/>
  <c r="H52" i="1"/>
  <c r="J52" i="1"/>
  <c r="I52" i="1"/>
  <c r="AX52" i="1" s="1"/>
  <c r="AJ52" i="1"/>
  <c r="I69" i="1"/>
  <c r="AX69" i="1" s="1"/>
  <c r="M69" i="1"/>
  <c r="J69" i="1"/>
  <c r="AJ45" i="1"/>
  <c r="J54" i="1"/>
  <c r="AJ54" i="1"/>
  <c r="H54" i="1"/>
  <c r="Z54" i="1" s="1"/>
  <c r="M54" i="1"/>
  <c r="I54" i="1"/>
  <c r="AX54" i="1" s="1"/>
  <c r="AY67" i="1"/>
  <c r="V31" i="1"/>
  <c r="BS55" i="1"/>
  <c r="R55" i="1" s="1"/>
  <c r="J63" i="1"/>
  <c r="V47" i="1"/>
  <c r="BS39" i="1"/>
  <c r="R39" i="1" s="1"/>
  <c r="AY43" i="1"/>
  <c r="AJ53" i="1"/>
  <c r="AJ57" i="1"/>
  <c r="BS59" i="1"/>
  <c r="R59" i="1" s="1"/>
  <c r="V20" i="1"/>
  <c r="V21" i="1"/>
  <c r="AY23" i="1"/>
  <c r="BS24" i="1"/>
  <c r="R24" i="1" s="1"/>
  <c r="BS30" i="1"/>
  <c r="R30" i="1" s="1"/>
  <c r="V35" i="1"/>
  <c r="I36" i="1"/>
  <c r="AX36" i="1" s="1"/>
  <c r="AJ36" i="1"/>
  <c r="V37" i="1"/>
  <c r="V42" i="1"/>
  <c r="AY51" i="1"/>
  <c r="M63" i="1"/>
  <c r="V64" i="1"/>
  <c r="M53" i="1"/>
  <c r="R67" i="1"/>
  <c r="BS71" i="1"/>
  <c r="R71" i="1" s="1"/>
  <c r="BS73" i="1"/>
  <c r="J36" i="1"/>
  <c r="R23" i="1"/>
  <c r="J29" i="1"/>
  <c r="M36" i="1"/>
  <c r="V43" i="1"/>
  <c r="V45" i="1"/>
  <c r="BS47" i="1"/>
  <c r="BS48" i="1"/>
  <c r="AW48" i="1" s="1"/>
  <c r="AY48" i="1" s="1"/>
  <c r="V50" i="1"/>
  <c r="V54" i="1"/>
  <c r="R63" i="1"/>
  <c r="V70" i="1"/>
  <c r="BS76" i="1"/>
  <c r="BS28" i="1"/>
  <c r="R28" i="1" s="1"/>
  <c r="V18" i="1"/>
  <c r="V23" i="1"/>
  <c r="V28" i="1"/>
  <c r="BS36" i="1"/>
  <c r="V38" i="1"/>
  <c r="R62" i="1"/>
  <c r="V57" i="1"/>
  <c r="BS66" i="1"/>
  <c r="I72" i="1"/>
  <c r="AX72" i="1" s="1"/>
  <c r="Z17" i="1"/>
  <c r="R22" i="1"/>
  <c r="AW22" i="1"/>
  <c r="BA22" i="1" s="1"/>
  <c r="R27" i="1"/>
  <c r="AW27" i="1"/>
  <c r="AY27" i="1" s="1"/>
  <c r="AW28" i="1"/>
  <c r="AY28" i="1" s="1"/>
  <c r="AW18" i="1"/>
  <c r="AY18" i="1" s="1"/>
  <c r="R18" i="1"/>
  <c r="AY22" i="1"/>
  <c r="M21" i="1"/>
  <c r="J21" i="1"/>
  <c r="I21" i="1"/>
  <c r="AX21" i="1" s="1"/>
  <c r="BA21" i="1" s="1"/>
  <c r="AJ21" i="1"/>
  <c r="H21" i="1"/>
  <c r="M26" i="1"/>
  <c r="I26" i="1"/>
  <c r="AX26" i="1" s="1"/>
  <c r="J26" i="1"/>
  <c r="H26" i="1"/>
  <c r="AJ26" i="1"/>
  <c r="H20" i="1"/>
  <c r="AJ20" i="1"/>
  <c r="M20" i="1"/>
  <c r="J20" i="1"/>
  <c r="I20" i="1"/>
  <c r="AX20" i="1" s="1"/>
  <c r="R19" i="1"/>
  <c r="AW19" i="1"/>
  <c r="AY19" i="1" s="1"/>
  <c r="AJ23" i="1"/>
  <c r="M23" i="1"/>
  <c r="I23" i="1"/>
  <c r="AX23" i="1" s="1"/>
  <c r="BA23" i="1" s="1"/>
  <c r="J23" i="1"/>
  <c r="H23" i="1"/>
  <c r="AW25" i="1"/>
  <c r="R25" i="1"/>
  <c r="AW26" i="1"/>
  <c r="AY26" i="1" s="1"/>
  <c r="R26" i="1"/>
  <c r="H28" i="1"/>
  <c r="AJ28" i="1"/>
  <c r="M28" i="1"/>
  <c r="J28" i="1"/>
  <c r="I28" i="1"/>
  <c r="AX28" i="1" s="1"/>
  <c r="AW20" i="1"/>
  <c r="AY20" i="1" s="1"/>
  <c r="R20" i="1"/>
  <c r="AW17" i="1"/>
  <c r="AY17" i="1" s="1"/>
  <c r="R17" i="1"/>
  <c r="AJ24" i="1"/>
  <c r="J24" i="1"/>
  <c r="I24" i="1"/>
  <c r="AX24" i="1" s="1"/>
  <c r="H24" i="1"/>
  <c r="M24" i="1"/>
  <c r="AY25" i="1"/>
  <c r="AJ35" i="1"/>
  <c r="J35" i="1"/>
  <c r="I35" i="1"/>
  <c r="AX35" i="1" s="1"/>
  <c r="BA35" i="1" s="1"/>
  <c r="H35" i="1"/>
  <c r="AW37" i="1"/>
  <c r="AY37" i="1" s="1"/>
  <c r="R37" i="1"/>
  <c r="AW38" i="1"/>
  <c r="AY38" i="1" s="1"/>
  <c r="R38" i="1"/>
  <c r="AW40" i="1"/>
  <c r="AY40" i="1" s="1"/>
  <c r="R40" i="1"/>
  <c r="M46" i="1"/>
  <c r="J46" i="1"/>
  <c r="I46" i="1"/>
  <c r="AX46" i="1" s="1"/>
  <c r="H46" i="1"/>
  <c r="AJ46" i="1"/>
  <c r="J47" i="1"/>
  <c r="I47" i="1"/>
  <c r="AX47" i="1" s="1"/>
  <c r="H47" i="1"/>
  <c r="AJ47" i="1"/>
  <c r="M47" i="1"/>
  <c r="H18" i="1"/>
  <c r="M19" i="1"/>
  <c r="M27" i="1"/>
  <c r="V30" i="1"/>
  <c r="AW31" i="1"/>
  <c r="AY31" i="1" s="1"/>
  <c r="H32" i="1"/>
  <c r="AJ32" i="1"/>
  <c r="J32" i="1"/>
  <c r="Z48" i="1"/>
  <c r="AJ19" i="1"/>
  <c r="AJ27" i="1"/>
  <c r="M33" i="1"/>
  <c r="I33" i="1"/>
  <c r="AX33" i="1" s="1"/>
  <c r="H33" i="1"/>
  <c r="AJ33" i="1"/>
  <c r="J34" i="1"/>
  <c r="I34" i="1"/>
  <c r="AX34" i="1" s="1"/>
  <c r="M34" i="1"/>
  <c r="J42" i="1"/>
  <c r="I42" i="1"/>
  <c r="AX42" i="1" s="1"/>
  <c r="H42" i="1"/>
  <c r="AJ42" i="1"/>
  <c r="M42" i="1"/>
  <c r="R47" i="1"/>
  <c r="AW47" i="1"/>
  <c r="AY47" i="1" s="1"/>
  <c r="R48" i="1"/>
  <c r="AW45" i="1"/>
  <c r="AY45" i="1" s="1"/>
  <c r="R45" i="1"/>
  <c r="H19" i="1"/>
  <c r="R21" i="1"/>
  <c r="AJ22" i="1"/>
  <c r="H27" i="1"/>
  <c r="BA53" i="1"/>
  <c r="AY53" i="1"/>
  <c r="AW46" i="1"/>
  <c r="AY46" i="1" s="1"/>
  <c r="R46" i="1"/>
  <c r="AJ17" i="1"/>
  <c r="I19" i="1"/>
  <c r="AX19" i="1" s="1"/>
  <c r="H22" i="1"/>
  <c r="AJ25" i="1"/>
  <c r="I27" i="1"/>
  <c r="AX27" i="1" s="1"/>
  <c r="BS32" i="1"/>
  <c r="AJ43" i="1"/>
  <c r="M43" i="1"/>
  <c r="J43" i="1"/>
  <c r="I43" i="1"/>
  <c r="AX43" i="1" s="1"/>
  <c r="BA43" i="1" s="1"/>
  <c r="H43" i="1"/>
  <c r="J50" i="1"/>
  <c r="I50" i="1"/>
  <c r="AX50" i="1" s="1"/>
  <c r="H50" i="1"/>
  <c r="AJ50" i="1"/>
  <c r="M50" i="1"/>
  <c r="Z52" i="1"/>
  <c r="J31" i="1"/>
  <c r="AJ31" i="1"/>
  <c r="I32" i="1"/>
  <c r="AX32" i="1" s="1"/>
  <c r="M38" i="1"/>
  <c r="J38" i="1"/>
  <c r="I38" i="1"/>
  <c r="AX38" i="1" s="1"/>
  <c r="H38" i="1"/>
  <c r="AJ38" i="1"/>
  <c r="J39" i="1"/>
  <c r="I39" i="1"/>
  <c r="AX39" i="1" s="1"/>
  <c r="H39" i="1"/>
  <c r="AJ39" i="1"/>
  <c r="M39" i="1"/>
  <c r="Z40" i="1"/>
  <c r="AW44" i="1"/>
  <c r="AY44" i="1" s="1"/>
  <c r="R44" i="1"/>
  <c r="AJ51" i="1"/>
  <c r="M51" i="1"/>
  <c r="J51" i="1"/>
  <c r="I51" i="1"/>
  <c r="AX51" i="1" s="1"/>
  <c r="BA51" i="1" s="1"/>
  <c r="H51" i="1"/>
  <c r="M30" i="1"/>
  <c r="J30" i="1"/>
  <c r="H31" i="1"/>
  <c r="M32" i="1"/>
  <c r="V34" i="1"/>
  <c r="R34" i="1"/>
  <c r="AW34" i="1"/>
  <c r="AY34" i="1" s="1"/>
  <c r="Z36" i="1"/>
  <c r="BA44" i="1"/>
  <c r="AW52" i="1"/>
  <c r="AY52" i="1" s="1"/>
  <c r="R52" i="1"/>
  <c r="Z57" i="1"/>
  <c r="I40" i="1"/>
  <c r="AX40" i="1" s="1"/>
  <c r="I48" i="1"/>
  <c r="AX48" i="1" s="1"/>
  <c r="H56" i="1"/>
  <c r="M56" i="1"/>
  <c r="AW61" i="1"/>
  <c r="AY61" i="1" s="1"/>
  <c r="R61" i="1"/>
  <c r="J40" i="1"/>
  <c r="AJ41" i="1"/>
  <c r="J48" i="1"/>
  <c r="AJ49" i="1"/>
  <c r="AW50" i="1"/>
  <c r="AY50" i="1" s="1"/>
  <c r="AJ55" i="1"/>
  <c r="H55" i="1"/>
  <c r="S55" i="1" s="1"/>
  <c r="T55" i="1" s="1"/>
  <c r="AJ56" i="1"/>
  <c r="Z60" i="1"/>
  <c r="J62" i="1"/>
  <c r="I62" i="1"/>
  <c r="AX62" i="1" s="1"/>
  <c r="H62" i="1"/>
  <c r="AJ62" i="1"/>
  <c r="H41" i="1"/>
  <c r="R43" i="1"/>
  <c r="H49" i="1"/>
  <c r="R51" i="1"/>
  <c r="AW54" i="1"/>
  <c r="BA54" i="1" s="1"/>
  <c r="I56" i="1"/>
  <c r="AX56" i="1" s="1"/>
  <c r="V61" i="1"/>
  <c r="AW64" i="1"/>
  <c r="AY64" i="1" s="1"/>
  <c r="R64" i="1"/>
  <c r="M66" i="1"/>
  <c r="J66" i="1"/>
  <c r="H66" i="1"/>
  <c r="AJ66" i="1"/>
  <c r="AW68" i="1"/>
  <c r="BA68" i="1" s="1"/>
  <c r="R68" i="1"/>
  <c r="M37" i="1"/>
  <c r="I41" i="1"/>
  <c r="AX41" i="1" s="1"/>
  <c r="M45" i="1"/>
  <c r="I49" i="1"/>
  <c r="AX49" i="1" s="1"/>
  <c r="J56" i="1"/>
  <c r="I57" i="1"/>
  <c r="AX57" i="1" s="1"/>
  <c r="M57" i="1"/>
  <c r="J57" i="1"/>
  <c r="M40" i="1"/>
  <c r="M48" i="1"/>
  <c r="J49" i="1"/>
  <c r="J59" i="1"/>
  <c r="H59" i="1"/>
  <c r="AJ59" i="1"/>
  <c r="M59" i="1"/>
  <c r="AW60" i="1"/>
  <c r="AY60" i="1" s="1"/>
  <c r="M61" i="1"/>
  <c r="J61" i="1"/>
  <c r="I61" i="1"/>
  <c r="AX61" i="1" s="1"/>
  <c r="AJ61" i="1"/>
  <c r="I66" i="1"/>
  <c r="AX66" i="1" s="1"/>
  <c r="J67" i="1"/>
  <c r="I67" i="1"/>
  <c r="AX67" i="1" s="1"/>
  <c r="BA67" i="1" s="1"/>
  <c r="H67" i="1"/>
  <c r="S67" i="1" s="1"/>
  <c r="T67" i="1" s="1"/>
  <c r="AJ67" i="1"/>
  <c r="M67" i="1"/>
  <c r="AW66" i="1"/>
  <c r="AY66" i="1" s="1"/>
  <c r="R66" i="1"/>
  <c r="M73" i="1"/>
  <c r="J73" i="1"/>
  <c r="AJ73" i="1"/>
  <c r="H73" i="1"/>
  <c r="AW76" i="1"/>
  <c r="AY76" i="1" s="1"/>
  <c r="R76" i="1"/>
  <c r="H37" i="1"/>
  <c r="AJ40" i="1"/>
  <c r="H45" i="1"/>
  <c r="AJ48" i="1"/>
  <c r="H53" i="1"/>
  <c r="R53" i="1"/>
  <c r="AW55" i="1"/>
  <c r="AY55" i="1" s="1"/>
  <c r="BS56" i="1"/>
  <c r="M58" i="1"/>
  <c r="J58" i="1"/>
  <c r="H58" i="1"/>
  <c r="AJ58" i="1"/>
  <c r="J53" i="1"/>
  <c r="H61" i="1"/>
  <c r="AW73" i="1"/>
  <c r="AY73" i="1" s="1"/>
  <c r="R73" i="1"/>
  <c r="I60" i="1"/>
  <c r="AX60" i="1" s="1"/>
  <c r="H63" i="1"/>
  <c r="M64" i="1"/>
  <c r="J65" i="1"/>
  <c r="J68" i="1"/>
  <c r="BS70" i="1"/>
  <c r="AW71" i="1"/>
  <c r="AY71" i="1" s="1"/>
  <c r="H76" i="1"/>
  <c r="J60" i="1"/>
  <c r="AW62" i="1"/>
  <c r="AY62" i="1" s="1"/>
  <c r="M68" i="1"/>
  <c r="AJ75" i="1"/>
  <c r="M75" i="1"/>
  <c r="I75" i="1"/>
  <c r="AX75" i="1" s="1"/>
  <c r="BA75" i="1" s="1"/>
  <c r="J76" i="1"/>
  <c r="I76" i="1"/>
  <c r="AX76" i="1" s="1"/>
  <c r="BA76" i="1" s="1"/>
  <c r="M65" i="1"/>
  <c r="I70" i="1"/>
  <c r="AX70" i="1" s="1"/>
  <c r="J71" i="1"/>
  <c r="I71" i="1"/>
  <c r="AX71" i="1" s="1"/>
  <c r="H71" i="1"/>
  <c r="S71" i="1" s="1"/>
  <c r="T71" i="1" s="1"/>
  <c r="M71" i="1"/>
  <c r="Z72" i="1"/>
  <c r="R74" i="1"/>
  <c r="AW74" i="1"/>
  <c r="AY74" i="1" s="1"/>
  <c r="R75" i="1"/>
  <c r="M60" i="1"/>
  <c r="AJ68" i="1"/>
  <c r="J70" i="1"/>
  <c r="AY75" i="1"/>
  <c r="M70" i="1"/>
  <c r="H70" i="1"/>
  <c r="AJ60" i="1"/>
  <c r="H65" i="1"/>
  <c r="H68" i="1"/>
  <c r="J74" i="1"/>
  <c r="I74" i="1"/>
  <c r="AX74" i="1" s="1"/>
  <c r="H74" i="1"/>
  <c r="AJ74" i="1"/>
  <c r="H75" i="1"/>
  <c r="V68" i="1"/>
  <c r="AW72" i="1"/>
  <c r="AY72" i="1" s="1"/>
  <c r="J75" i="1"/>
  <c r="AJ69" i="1"/>
  <c r="H69" i="1"/>
  <c r="AJ72" i="1"/>
  <c r="R41" i="1" l="1"/>
  <c r="BA71" i="1"/>
  <c r="BA61" i="1"/>
  <c r="BA19" i="1"/>
  <c r="AW39" i="1"/>
  <c r="AY39" i="1" s="1"/>
  <c r="R65" i="1"/>
  <c r="S58" i="1"/>
  <c r="T58" i="1" s="1"/>
  <c r="U58" i="1" s="1"/>
  <c r="Y58" i="1" s="1"/>
  <c r="S33" i="1"/>
  <c r="T33" i="1" s="1"/>
  <c r="AB33" i="1" s="1"/>
  <c r="BA28" i="1"/>
  <c r="BA25" i="1"/>
  <c r="AW24" i="1"/>
  <c r="AY24" i="1" s="1"/>
  <c r="R57" i="1"/>
  <c r="S57" i="1" s="1"/>
  <c r="T57" i="1" s="1"/>
  <c r="BA65" i="1"/>
  <c r="R29" i="1"/>
  <c r="S29" i="1" s="1"/>
  <c r="T29" i="1" s="1"/>
  <c r="P29" i="1" s="1"/>
  <c r="N29" i="1" s="1"/>
  <c r="Q29" i="1" s="1"/>
  <c r="K29" i="1" s="1"/>
  <c r="L29" i="1" s="1"/>
  <c r="AW29" i="1"/>
  <c r="S72" i="1"/>
  <c r="T72" i="1" s="1"/>
  <c r="AW58" i="1"/>
  <c r="AW42" i="1"/>
  <c r="AY42" i="1" s="1"/>
  <c r="BA40" i="1"/>
  <c r="BA33" i="1"/>
  <c r="BA45" i="1"/>
  <c r="R33" i="1"/>
  <c r="BA41" i="1"/>
  <c r="BA18" i="1"/>
  <c r="AW69" i="1"/>
  <c r="AY69" i="1" s="1"/>
  <c r="R69" i="1"/>
  <c r="P54" i="1"/>
  <c r="N54" i="1" s="1"/>
  <c r="Q54" i="1" s="1"/>
  <c r="K54" i="1" s="1"/>
  <c r="L54" i="1" s="1"/>
  <c r="BA48" i="1"/>
  <c r="BA38" i="1"/>
  <c r="BA49" i="1"/>
  <c r="BA62" i="1"/>
  <c r="AY54" i="1"/>
  <c r="BA60" i="1"/>
  <c r="AW59" i="1"/>
  <c r="BA39" i="1"/>
  <c r="BA27" i="1"/>
  <c r="BA42" i="1"/>
  <c r="BA24" i="1"/>
  <c r="AW30" i="1"/>
  <c r="AW36" i="1"/>
  <c r="AY36" i="1" s="1"/>
  <c r="R36" i="1"/>
  <c r="S36" i="1" s="1"/>
  <c r="T36" i="1" s="1"/>
  <c r="AA36" i="1" s="1"/>
  <c r="BA57" i="1"/>
  <c r="AB55" i="1"/>
  <c r="U55" i="1"/>
  <c r="Y55" i="1" s="1"/>
  <c r="AA55" i="1"/>
  <c r="U71" i="1"/>
  <c r="Y71" i="1" s="1"/>
  <c r="AB71" i="1"/>
  <c r="AA71" i="1"/>
  <c r="S17" i="1"/>
  <c r="T17" i="1" s="1"/>
  <c r="S24" i="1"/>
  <c r="T24" i="1" s="1"/>
  <c r="Z75" i="1"/>
  <c r="Z65" i="1"/>
  <c r="S75" i="1"/>
  <c r="T75" i="1" s="1"/>
  <c r="Z37" i="1"/>
  <c r="AA67" i="1"/>
  <c r="U67" i="1"/>
  <c r="Y67" i="1" s="1"/>
  <c r="AB67" i="1"/>
  <c r="S49" i="1"/>
  <c r="T49" i="1" s="1"/>
  <c r="Z49" i="1"/>
  <c r="U42" i="1"/>
  <c r="Y42" i="1" s="1"/>
  <c r="AB42" i="1"/>
  <c r="AA42" i="1"/>
  <c r="Z50" i="1"/>
  <c r="S46" i="1"/>
  <c r="T46" i="1" s="1"/>
  <c r="P46" i="1" s="1"/>
  <c r="N46" i="1" s="1"/>
  <c r="Q46" i="1" s="1"/>
  <c r="K46" i="1" s="1"/>
  <c r="L46" i="1" s="1"/>
  <c r="S48" i="1"/>
  <c r="T48" i="1" s="1"/>
  <c r="Z32" i="1"/>
  <c r="BA47" i="1"/>
  <c r="BA20" i="1"/>
  <c r="Z63" i="1"/>
  <c r="S44" i="1"/>
  <c r="T44" i="1" s="1"/>
  <c r="AW32" i="1"/>
  <c r="AY32" i="1" s="1"/>
  <c r="R32" i="1"/>
  <c r="Z47" i="1"/>
  <c r="Z69" i="1"/>
  <c r="AW70" i="1"/>
  <c r="AY70" i="1" s="1"/>
  <c r="R70" i="1"/>
  <c r="S73" i="1"/>
  <c r="T73" i="1" s="1"/>
  <c r="P73" i="1" s="1"/>
  <c r="N73" i="1" s="1"/>
  <c r="Q73" i="1" s="1"/>
  <c r="K73" i="1" s="1"/>
  <c r="L73" i="1" s="1"/>
  <c r="AW56" i="1"/>
  <c r="AY56" i="1" s="1"/>
  <c r="R56" i="1"/>
  <c r="S76" i="1"/>
  <c r="T76" i="1" s="1"/>
  <c r="P76" i="1" s="1"/>
  <c r="N76" i="1" s="1"/>
  <c r="Q76" i="1" s="1"/>
  <c r="K76" i="1" s="1"/>
  <c r="L76" i="1" s="1"/>
  <c r="S66" i="1"/>
  <c r="T66" i="1" s="1"/>
  <c r="U54" i="1"/>
  <c r="Y54" i="1" s="1"/>
  <c r="AB54" i="1"/>
  <c r="AC54" i="1" s="1"/>
  <c r="S43" i="1"/>
  <c r="T43" i="1" s="1"/>
  <c r="P43" i="1" s="1"/>
  <c r="N43" i="1" s="1"/>
  <c r="Q43" i="1" s="1"/>
  <c r="K43" i="1" s="1"/>
  <c r="L43" i="1" s="1"/>
  <c r="BA50" i="1"/>
  <c r="Z27" i="1"/>
  <c r="Z33" i="1"/>
  <c r="P36" i="1"/>
  <c r="N36" i="1" s="1"/>
  <c r="Q36" i="1" s="1"/>
  <c r="K36" i="1" s="1"/>
  <c r="L36" i="1" s="1"/>
  <c r="Z24" i="1"/>
  <c r="P24" i="1"/>
  <c r="N24" i="1" s="1"/>
  <c r="Q24" i="1" s="1"/>
  <c r="K24" i="1" s="1"/>
  <c r="L24" i="1" s="1"/>
  <c r="S20" i="1"/>
  <c r="T20" i="1" s="1"/>
  <c r="Z28" i="1"/>
  <c r="Z26" i="1"/>
  <c r="S27" i="1"/>
  <c r="T27" i="1" s="1"/>
  <c r="P27" i="1" s="1"/>
  <c r="N27" i="1" s="1"/>
  <c r="Q27" i="1" s="1"/>
  <c r="K27" i="1" s="1"/>
  <c r="L27" i="1" s="1"/>
  <c r="S51" i="1"/>
  <c r="T51" i="1" s="1"/>
  <c r="S61" i="1"/>
  <c r="T61" i="1" s="1"/>
  <c r="P61" i="1" s="1"/>
  <c r="N61" i="1" s="1"/>
  <c r="Q61" i="1" s="1"/>
  <c r="K61" i="1" s="1"/>
  <c r="L61" i="1" s="1"/>
  <c r="Z39" i="1"/>
  <c r="S40" i="1"/>
  <c r="T40" i="1" s="1"/>
  <c r="Z74" i="1"/>
  <c r="S74" i="1"/>
  <c r="T74" i="1" s="1"/>
  <c r="P74" i="1" s="1"/>
  <c r="N74" i="1" s="1"/>
  <c r="Q74" i="1" s="1"/>
  <c r="K74" i="1" s="1"/>
  <c r="L74" i="1" s="1"/>
  <c r="BA66" i="1"/>
  <c r="S60" i="1"/>
  <c r="T60" i="1" s="1"/>
  <c r="Z66" i="1"/>
  <c r="S41" i="1"/>
  <c r="T41" i="1" s="1"/>
  <c r="Z41" i="1"/>
  <c r="P41" i="1"/>
  <c r="N41" i="1" s="1"/>
  <c r="Q41" i="1" s="1"/>
  <c r="K41" i="1" s="1"/>
  <c r="L41" i="1" s="1"/>
  <c r="S59" i="1"/>
  <c r="T59" i="1" s="1"/>
  <c r="S52" i="1"/>
  <c r="T52" i="1" s="1"/>
  <c r="Z51" i="1"/>
  <c r="BA52" i="1"/>
  <c r="S39" i="1"/>
  <c r="T39" i="1" s="1"/>
  <c r="Z35" i="1"/>
  <c r="P35" i="1"/>
  <c r="N35" i="1" s="1"/>
  <c r="Q35" i="1" s="1"/>
  <c r="K35" i="1" s="1"/>
  <c r="L35" i="1" s="1"/>
  <c r="S26" i="1"/>
  <c r="T26" i="1" s="1"/>
  <c r="P26" i="1" s="1"/>
  <c r="N26" i="1" s="1"/>
  <c r="Q26" i="1" s="1"/>
  <c r="K26" i="1" s="1"/>
  <c r="L26" i="1" s="1"/>
  <c r="Z21" i="1"/>
  <c r="S68" i="1"/>
  <c r="T68" i="1" s="1"/>
  <c r="Z31" i="1"/>
  <c r="Z18" i="1"/>
  <c r="BA74" i="1"/>
  <c r="BA72" i="1"/>
  <c r="AY68" i="1"/>
  <c r="S53" i="1"/>
  <c r="T53" i="1" s="1"/>
  <c r="P53" i="1" s="1"/>
  <c r="N53" i="1" s="1"/>
  <c r="Q53" i="1" s="1"/>
  <c r="K53" i="1" s="1"/>
  <c r="L53" i="1" s="1"/>
  <c r="Z73" i="1"/>
  <c r="S63" i="1"/>
  <c r="T63" i="1" s="1"/>
  <c r="P63" i="1" s="1"/>
  <c r="N63" i="1" s="1"/>
  <c r="Q63" i="1" s="1"/>
  <c r="K63" i="1" s="1"/>
  <c r="L63" i="1" s="1"/>
  <c r="U57" i="1"/>
  <c r="Y57" i="1" s="1"/>
  <c r="AB57" i="1"/>
  <c r="BA73" i="1"/>
  <c r="Z38" i="1"/>
  <c r="S21" i="1"/>
  <c r="T21" i="1" s="1"/>
  <c r="S47" i="1"/>
  <c r="T47" i="1" s="1"/>
  <c r="BA37" i="1"/>
  <c r="S50" i="1"/>
  <c r="T50" i="1" s="1"/>
  <c r="P50" i="1" s="1"/>
  <c r="N50" i="1" s="1"/>
  <c r="Q50" i="1" s="1"/>
  <c r="K50" i="1" s="1"/>
  <c r="L50" i="1" s="1"/>
  <c r="Z46" i="1"/>
  <c r="S38" i="1"/>
  <c r="T38" i="1" s="1"/>
  <c r="BA17" i="1"/>
  <c r="BA26" i="1"/>
  <c r="S18" i="1"/>
  <c r="T18" i="1" s="1"/>
  <c r="P18" i="1" s="1"/>
  <c r="N18" i="1" s="1"/>
  <c r="Q18" i="1" s="1"/>
  <c r="K18" i="1" s="1"/>
  <c r="L18" i="1" s="1"/>
  <c r="S22" i="1"/>
  <c r="T22" i="1" s="1"/>
  <c r="P22" i="1" s="1"/>
  <c r="N22" i="1" s="1"/>
  <c r="Q22" i="1" s="1"/>
  <c r="K22" i="1" s="1"/>
  <c r="L22" i="1" s="1"/>
  <c r="Z76" i="1"/>
  <c r="Z61" i="1"/>
  <c r="Z53" i="1"/>
  <c r="S65" i="1"/>
  <c r="T65" i="1" s="1"/>
  <c r="S69" i="1"/>
  <c r="T69" i="1" s="1"/>
  <c r="S34" i="1"/>
  <c r="T34" i="1" s="1"/>
  <c r="AB35" i="1"/>
  <c r="AA35" i="1"/>
  <c r="U35" i="1"/>
  <c r="Y35" i="1" s="1"/>
  <c r="Z22" i="1"/>
  <c r="Z19" i="1"/>
  <c r="S31" i="1"/>
  <c r="T31" i="1" s="1"/>
  <c r="P31" i="1" s="1"/>
  <c r="N31" i="1" s="1"/>
  <c r="Q31" i="1" s="1"/>
  <c r="K31" i="1" s="1"/>
  <c r="L31" i="1" s="1"/>
  <c r="BA46" i="1"/>
  <c r="S25" i="1"/>
  <c r="T25" i="1" s="1"/>
  <c r="P20" i="1"/>
  <c r="N20" i="1" s="1"/>
  <c r="Q20" i="1" s="1"/>
  <c r="K20" i="1" s="1"/>
  <c r="L20" i="1" s="1"/>
  <c r="Z20" i="1"/>
  <c r="S30" i="1"/>
  <c r="T30" i="1" s="1"/>
  <c r="Z62" i="1"/>
  <c r="Z70" i="1"/>
  <c r="S62" i="1"/>
  <c r="T62" i="1" s="1"/>
  <c r="P62" i="1" s="1"/>
  <c r="N62" i="1" s="1"/>
  <c r="Q62" i="1" s="1"/>
  <c r="K62" i="1" s="1"/>
  <c r="L62" i="1" s="1"/>
  <c r="S64" i="1"/>
  <c r="T64" i="1" s="1"/>
  <c r="BA56" i="1"/>
  <c r="Z56" i="1"/>
  <c r="BA55" i="1"/>
  <c r="S45" i="1"/>
  <c r="T45" i="1" s="1"/>
  <c r="U29" i="1"/>
  <c r="Y29" i="1" s="1"/>
  <c r="AA29" i="1"/>
  <c r="AB29" i="1"/>
  <c r="S19" i="1"/>
  <c r="T19" i="1" s="1"/>
  <c r="S28" i="1"/>
  <c r="T28" i="1" s="1"/>
  <c r="P28" i="1" s="1"/>
  <c r="N28" i="1" s="1"/>
  <c r="Q28" i="1" s="1"/>
  <c r="K28" i="1" s="1"/>
  <c r="L28" i="1" s="1"/>
  <c r="Z68" i="1"/>
  <c r="P55" i="1"/>
  <c r="N55" i="1" s="1"/>
  <c r="Q55" i="1" s="1"/>
  <c r="K55" i="1" s="1"/>
  <c r="L55" i="1" s="1"/>
  <c r="Z55" i="1"/>
  <c r="Z71" i="1"/>
  <c r="P71" i="1"/>
  <c r="N71" i="1" s="1"/>
  <c r="Q71" i="1" s="1"/>
  <c r="K71" i="1" s="1"/>
  <c r="L71" i="1" s="1"/>
  <c r="Z58" i="1"/>
  <c r="Z45" i="1"/>
  <c r="Z67" i="1"/>
  <c r="P67" i="1"/>
  <c r="N67" i="1" s="1"/>
  <c r="Q67" i="1" s="1"/>
  <c r="K67" i="1" s="1"/>
  <c r="L67" i="1" s="1"/>
  <c r="Z59" i="1"/>
  <c r="P59" i="1"/>
  <c r="N59" i="1" s="1"/>
  <c r="Q59" i="1" s="1"/>
  <c r="K59" i="1" s="1"/>
  <c r="L59" i="1" s="1"/>
  <c r="BA64" i="1"/>
  <c r="Z43" i="1"/>
  <c r="AB36" i="1"/>
  <c r="AC36" i="1" s="1"/>
  <c r="U36" i="1"/>
  <c r="Y36" i="1" s="1"/>
  <c r="Z42" i="1"/>
  <c r="P42" i="1"/>
  <c r="N42" i="1" s="1"/>
  <c r="Q42" i="1" s="1"/>
  <c r="K42" i="1" s="1"/>
  <c r="L42" i="1" s="1"/>
  <c r="BA34" i="1"/>
  <c r="S37" i="1"/>
  <c r="T37" i="1" s="1"/>
  <c r="P37" i="1" s="1"/>
  <c r="N37" i="1" s="1"/>
  <c r="Q37" i="1" s="1"/>
  <c r="K37" i="1" s="1"/>
  <c r="L37" i="1" s="1"/>
  <c r="Z23" i="1"/>
  <c r="S23" i="1"/>
  <c r="T23" i="1" s="1"/>
  <c r="P23" i="1" s="1"/>
  <c r="N23" i="1" s="1"/>
  <c r="Q23" i="1" s="1"/>
  <c r="K23" i="1" s="1"/>
  <c r="L23" i="1" s="1"/>
  <c r="BA31" i="1"/>
  <c r="U33" i="1" l="1"/>
  <c r="Y33" i="1" s="1"/>
  <c r="AA58" i="1"/>
  <c r="AB58" i="1"/>
  <c r="AY29" i="1"/>
  <c r="BA29" i="1"/>
  <c r="P58" i="1"/>
  <c r="N58" i="1" s="1"/>
  <c r="Q58" i="1" s="1"/>
  <c r="K58" i="1" s="1"/>
  <c r="L58" i="1" s="1"/>
  <c r="AA33" i="1"/>
  <c r="P33" i="1"/>
  <c r="N33" i="1" s="1"/>
  <c r="Q33" i="1" s="1"/>
  <c r="K33" i="1" s="1"/>
  <c r="L33" i="1" s="1"/>
  <c r="P57" i="1"/>
  <c r="N57" i="1" s="1"/>
  <c r="Q57" i="1" s="1"/>
  <c r="K57" i="1" s="1"/>
  <c r="L57" i="1" s="1"/>
  <c r="AA57" i="1"/>
  <c r="AC57" i="1"/>
  <c r="AB72" i="1"/>
  <c r="U72" i="1"/>
  <c r="Y72" i="1" s="1"/>
  <c r="AA72" i="1"/>
  <c r="P72" i="1"/>
  <c r="N72" i="1" s="1"/>
  <c r="Q72" i="1" s="1"/>
  <c r="K72" i="1" s="1"/>
  <c r="L72" i="1" s="1"/>
  <c r="BA69" i="1"/>
  <c r="AY58" i="1"/>
  <c r="BA58" i="1"/>
  <c r="AY59" i="1"/>
  <c r="BA59" i="1"/>
  <c r="AY30" i="1"/>
  <c r="BA30" i="1"/>
  <c r="AC29" i="1"/>
  <c r="BA36" i="1"/>
  <c r="U30" i="1"/>
  <c r="Y30" i="1" s="1"/>
  <c r="AB30" i="1"/>
  <c r="P30" i="1"/>
  <c r="N30" i="1" s="1"/>
  <c r="Q30" i="1" s="1"/>
  <c r="K30" i="1" s="1"/>
  <c r="L30" i="1" s="1"/>
  <c r="AA30" i="1"/>
  <c r="U69" i="1"/>
  <c r="Y69" i="1" s="1"/>
  <c r="AB69" i="1"/>
  <c r="AA69" i="1"/>
  <c r="U38" i="1"/>
  <c r="Y38" i="1" s="1"/>
  <c r="AB38" i="1"/>
  <c r="AA38" i="1"/>
  <c r="U21" i="1"/>
  <c r="Y21" i="1" s="1"/>
  <c r="AB21" i="1"/>
  <c r="AA21" i="1"/>
  <c r="AB52" i="1"/>
  <c r="AC52" i="1" s="1"/>
  <c r="U52" i="1"/>
  <c r="Y52" i="1" s="1"/>
  <c r="AA52" i="1"/>
  <c r="P52" i="1"/>
  <c r="N52" i="1" s="1"/>
  <c r="Q52" i="1" s="1"/>
  <c r="K52" i="1" s="1"/>
  <c r="L52" i="1" s="1"/>
  <c r="U60" i="1"/>
  <c r="Y60" i="1" s="1"/>
  <c r="AB60" i="1"/>
  <c r="AC60" i="1" s="1"/>
  <c r="AA60" i="1"/>
  <c r="P60" i="1"/>
  <c r="N60" i="1" s="1"/>
  <c r="Q60" i="1" s="1"/>
  <c r="K60" i="1" s="1"/>
  <c r="L60" i="1" s="1"/>
  <c r="U51" i="1"/>
  <c r="Y51" i="1" s="1"/>
  <c r="AB51" i="1"/>
  <c r="AA51" i="1"/>
  <c r="AA20" i="1"/>
  <c r="U20" i="1"/>
  <c r="Y20" i="1" s="1"/>
  <c r="AB20" i="1"/>
  <c r="S70" i="1"/>
  <c r="T70" i="1" s="1"/>
  <c r="AC67" i="1"/>
  <c r="AC55" i="1"/>
  <c r="BA32" i="1"/>
  <c r="U65" i="1"/>
  <c r="Y65" i="1" s="1"/>
  <c r="AB65" i="1"/>
  <c r="AC65" i="1" s="1"/>
  <c r="AA65" i="1"/>
  <c r="AB44" i="1"/>
  <c r="U44" i="1"/>
  <c r="Y44" i="1" s="1"/>
  <c r="P44" i="1"/>
  <c r="N44" i="1" s="1"/>
  <c r="Q44" i="1" s="1"/>
  <c r="K44" i="1" s="1"/>
  <c r="L44" i="1" s="1"/>
  <c r="AA44" i="1"/>
  <c r="AC33" i="1"/>
  <c r="AC58" i="1"/>
  <c r="U19" i="1"/>
  <c r="Y19" i="1" s="1"/>
  <c r="AB19" i="1"/>
  <c r="AA19" i="1"/>
  <c r="U22" i="1"/>
  <c r="Y22" i="1" s="1"/>
  <c r="AB22" i="1"/>
  <c r="AA22" i="1"/>
  <c r="P38" i="1"/>
  <c r="N38" i="1" s="1"/>
  <c r="Q38" i="1" s="1"/>
  <c r="K38" i="1" s="1"/>
  <c r="L38" i="1" s="1"/>
  <c r="U59" i="1"/>
  <c r="Y59" i="1" s="1"/>
  <c r="AB59" i="1"/>
  <c r="AA59" i="1"/>
  <c r="U40" i="1"/>
  <c r="Y40" i="1" s="1"/>
  <c r="AB40" i="1"/>
  <c r="AA40" i="1"/>
  <c r="P40" i="1"/>
  <c r="N40" i="1" s="1"/>
  <c r="Q40" i="1" s="1"/>
  <c r="K40" i="1" s="1"/>
  <c r="L40" i="1" s="1"/>
  <c r="AB76" i="1"/>
  <c r="U76" i="1"/>
  <c r="Y76" i="1" s="1"/>
  <c r="AA76" i="1"/>
  <c r="BA70" i="1"/>
  <c r="AB24" i="1"/>
  <c r="U24" i="1"/>
  <c r="Y24" i="1" s="1"/>
  <c r="AA24" i="1"/>
  <c r="P19" i="1"/>
  <c r="N19" i="1" s="1"/>
  <c r="Q19" i="1" s="1"/>
  <c r="K19" i="1" s="1"/>
  <c r="L19" i="1" s="1"/>
  <c r="U47" i="1"/>
  <c r="Y47" i="1" s="1"/>
  <c r="AB47" i="1"/>
  <c r="AA47" i="1"/>
  <c r="AB68" i="1"/>
  <c r="U68" i="1"/>
  <c r="Y68" i="1" s="1"/>
  <c r="AA68" i="1"/>
  <c r="U66" i="1"/>
  <c r="Y66" i="1" s="1"/>
  <c r="AB66" i="1"/>
  <c r="AA66" i="1"/>
  <c r="U49" i="1"/>
  <c r="Y49" i="1" s="1"/>
  <c r="AB49" i="1"/>
  <c r="AC49" i="1" s="1"/>
  <c r="AA49" i="1"/>
  <c r="AB64" i="1"/>
  <c r="U64" i="1"/>
  <c r="Y64" i="1" s="1"/>
  <c r="AA64" i="1"/>
  <c r="P64" i="1"/>
  <c r="N64" i="1" s="1"/>
  <c r="Q64" i="1" s="1"/>
  <c r="K64" i="1" s="1"/>
  <c r="L64" i="1" s="1"/>
  <c r="U45" i="1"/>
  <c r="Y45" i="1" s="1"/>
  <c r="AB45" i="1"/>
  <c r="AA45" i="1"/>
  <c r="AB25" i="1"/>
  <c r="U25" i="1"/>
  <c r="Y25" i="1" s="1"/>
  <c r="AA25" i="1"/>
  <c r="P25" i="1"/>
  <c r="N25" i="1" s="1"/>
  <c r="Q25" i="1" s="1"/>
  <c r="K25" i="1" s="1"/>
  <c r="L25" i="1" s="1"/>
  <c r="U39" i="1"/>
  <c r="Y39" i="1" s="1"/>
  <c r="AB39" i="1"/>
  <c r="AA39" i="1"/>
  <c r="U27" i="1"/>
  <c r="Y27" i="1" s="1"/>
  <c r="AB27" i="1"/>
  <c r="AA27" i="1"/>
  <c r="U43" i="1"/>
  <c r="Y43" i="1" s="1"/>
  <c r="AB43" i="1"/>
  <c r="AA43" i="1"/>
  <c r="AC42" i="1"/>
  <c r="U17" i="1"/>
  <c r="Y17" i="1" s="1"/>
  <c r="AA17" i="1"/>
  <c r="AB17" i="1"/>
  <c r="P17" i="1"/>
  <c r="N17" i="1" s="1"/>
  <c r="Q17" i="1" s="1"/>
  <c r="K17" i="1" s="1"/>
  <c r="L17" i="1" s="1"/>
  <c r="U23" i="1"/>
  <c r="Y23" i="1" s="1"/>
  <c r="AB23" i="1"/>
  <c r="AA23" i="1"/>
  <c r="AA28" i="1"/>
  <c r="U28" i="1"/>
  <c r="Y28" i="1" s="1"/>
  <c r="AB28" i="1"/>
  <c r="U18" i="1"/>
  <c r="Y18" i="1" s="1"/>
  <c r="AB18" i="1"/>
  <c r="AA18" i="1"/>
  <c r="U50" i="1"/>
  <c r="Y50" i="1" s="1"/>
  <c r="AB50" i="1"/>
  <c r="AA50" i="1"/>
  <c r="P39" i="1"/>
  <c r="N39" i="1" s="1"/>
  <c r="Q39" i="1" s="1"/>
  <c r="K39" i="1" s="1"/>
  <c r="L39" i="1" s="1"/>
  <c r="S56" i="1"/>
  <c r="T56" i="1" s="1"/>
  <c r="P69" i="1"/>
  <c r="N69" i="1" s="1"/>
  <c r="Q69" i="1" s="1"/>
  <c r="K69" i="1" s="1"/>
  <c r="L69" i="1" s="1"/>
  <c r="P47" i="1"/>
  <c r="N47" i="1" s="1"/>
  <c r="Q47" i="1" s="1"/>
  <c r="K47" i="1" s="1"/>
  <c r="L47" i="1" s="1"/>
  <c r="U48" i="1"/>
  <c r="Y48" i="1" s="1"/>
  <c r="AB48" i="1"/>
  <c r="AA48" i="1"/>
  <c r="P48" i="1"/>
  <c r="N48" i="1" s="1"/>
  <c r="Q48" i="1" s="1"/>
  <c r="K48" i="1" s="1"/>
  <c r="L48" i="1" s="1"/>
  <c r="P65" i="1"/>
  <c r="N65" i="1" s="1"/>
  <c r="Q65" i="1" s="1"/>
  <c r="K65" i="1" s="1"/>
  <c r="L65" i="1" s="1"/>
  <c r="AC71" i="1"/>
  <c r="U63" i="1"/>
  <c r="Y63" i="1" s="1"/>
  <c r="AB63" i="1"/>
  <c r="AA63" i="1"/>
  <c r="P68" i="1"/>
  <c r="N68" i="1" s="1"/>
  <c r="Q68" i="1" s="1"/>
  <c r="K68" i="1" s="1"/>
  <c r="L68" i="1" s="1"/>
  <c r="U37" i="1"/>
  <c r="Y37" i="1" s="1"/>
  <c r="AB37" i="1"/>
  <c r="AA37" i="1"/>
  <c r="P45" i="1"/>
  <c r="N45" i="1" s="1"/>
  <c r="Q45" i="1" s="1"/>
  <c r="K45" i="1" s="1"/>
  <c r="L45" i="1" s="1"/>
  <c r="AC35" i="1"/>
  <c r="AB53" i="1"/>
  <c r="U53" i="1"/>
  <c r="Y53" i="1" s="1"/>
  <c r="AA53" i="1"/>
  <c r="P21" i="1"/>
  <c r="N21" i="1" s="1"/>
  <c r="Q21" i="1" s="1"/>
  <c r="K21" i="1" s="1"/>
  <c r="L21" i="1" s="1"/>
  <c r="P51" i="1"/>
  <c r="N51" i="1" s="1"/>
  <c r="Q51" i="1" s="1"/>
  <c r="K51" i="1" s="1"/>
  <c r="L51" i="1" s="1"/>
  <c r="U41" i="1"/>
  <c r="Y41" i="1" s="1"/>
  <c r="AB41" i="1"/>
  <c r="AA41" i="1"/>
  <c r="P49" i="1"/>
  <c r="N49" i="1" s="1"/>
  <c r="Q49" i="1" s="1"/>
  <c r="K49" i="1" s="1"/>
  <c r="L49" i="1" s="1"/>
  <c r="U75" i="1"/>
  <c r="Y75" i="1" s="1"/>
  <c r="AB75" i="1"/>
  <c r="AA75" i="1"/>
  <c r="P75" i="1"/>
  <c r="N75" i="1" s="1"/>
  <c r="Q75" i="1" s="1"/>
  <c r="K75" i="1" s="1"/>
  <c r="L75" i="1" s="1"/>
  <c r="AB62" i="1"/>
  <c r="U62" i="1"/>
  <c r="Y62" i="1" s="1"/>
  <c r="AA62" i="1"/>
  <c r="AB31" i="1"/>
  <c r="U31" i="1"/>
  <c r="Y31" i="1" s="1"/>
  <c r="AA31" i="1"/>
  <c r="U34" i="1"/>
  <c r="Y34" i="1" s="1"/>
  <c r="AB34" i="1"/>
  <c r="AA34" i="1"/>
  <c r="P34" i="1"/>
  <c r="N34" i="1" s="1"/>
  <c r="Q34" i="1" s="1"/>
  <c r="K34" i="1" s="1"/>
  <c r="L34" i="1" s="1"/>
  <c r="U26" i="1"/>
  <c r="Y26" i="1" s="1"/>
  <c r="AB26" i="1"/>
  <c r="AC26" i="1" s="1"/>
  <c r="AA26" i="1"/>
  <c r="P66" i="1"/>
  <c r="N66" i="1" s="1"/>
  <c r="Q66" i="1" s="1"/>
  <c r="K66" i="1" s="1"/>
  <c r="L66" i="1" s="1"/>
  <c r="AB74" i="1"/>
  <c r="AA74" i="1"/>
  <c r="U74" i="1"/>
  <c r="Y74" i="1" s="1"/>
  <c r="U61" i="1"/>
  <c r="Y61" i="1" s="1"/>
  <c r="AB61" i="1"/>
  <c r="AA61" i="1"/>
  <c r="U73" i="1"/>
  <c r="Y73" i="1" s="1"/>
  <c r="AB73" i="1"/>
  <c r="AA73" i="1"/>
  <c r="S32" i="1"/>
  <c r="T32" i="1" s="1"/>
  <c r="U46" i="1"/>
  <c r="Y46" i="1" s="1"/>
  <c r="AB46" i="1"/>
  <c r="AC46" i="1" s="1"/>
  <c r="AA46" i="1"/>
  <c r="AC50" i="1" l="1"/>
  <c r="AC43" i="1"/>
  <c r="AC69" i="1"/>
  <c r="AC40" i="1"/>
  <c r="AC72" i="1"/>
  <c r="AC48" i="1"/>
  <c r="AC31" i="1"/>
  <c r="AC61" i="1"/>
  <c r="AC66" i="1"/>
  <c r="AC39" i="1"/>
  <c r="AC47" i="1"/>
  <c r="AC41" i="1"/>
  <c r="AC37" i="1"/>
  <c r="AC25" i="1"/>
  <c r="AC24" i="1"/>
  <c r="AC64" i="1"/>
  <c r="AC22" i="1"/>
  <c r="AC51" i="1"/>
  <c r="AC38" i="1"/>
  <c r="AC73" i="1"/>
  <c r="AC74" i="1"/>
  <c r="AC63" i="1"/>
  <c r="AC18" i="1"/>
  <c r="AB32" i="1"/>
  <c r="AC32" i="1" s="1"/>
  <c r="AA32" i="1"/>
  <c r="U32" i="1"/>
  <c r="Y32" i="1" s="1"/>
  <c r="P32" i="1"/>
  <c r="N32" i="1" s="1"/>
  <c r="Q32" i="1" s="1"/>
  <c r="K32" i="1" s="1"/>
  <c r="L32" i="1" s="1"/>
  <c r="AB56" i="1"/>
  <c r="U56" i="1"/>
  <c r="Y56" i="1" s="1"/>
  <c r="AA56" i="1"/>
  <c r="P56" i="1"/>
  <c r="N56" i="1" s="1"/>
  <c r="Q56" i="1" s="1"/>
  <c r="K56" i="1" s="1"/>
  <c r="L56" i="1" s="1"/>
  <c r="U70" i="1"/>
  <c r="Y70" i="1" s="1"/>
  <c r="AB70" i="1"/>
  <c r="AA70" i="1"/>
  <c r="P70" i="1"/>
  <c r="N70" i="1" s="1"/>
  <c r="Q70" i="1" s="1"/>
  <c r="K70" i="1" s="1"/>
  <c r="L70" i="1" s="1"/>
  <c r="AC27" i="1"/>
  <c r="AC45" i="1"/>
  <c r="AC19" i="1"/>
  <c r="AC30" i="1"/>
  <c r="AC68" i="1"/>
  <c r="AC59" i="1"/>
  <c r="AC20" i="1"/>
  <c r="AC62" i="1"/>
  <c r="AC34" i="1"/>
  <c r="AC17" i="1"/>
  <c r="AC76" i="1"/>
  <c r="AC21" i="1"/>
  <c r="AC28" i="1"/>
  <c r="AC75" i="1"/>
  <c r="AC53" i="1"/>
  <c r="AC23" i="1"/>
  <c r="AC44" i="1"/>
  <c r="AC70" i="1" l="1"/>
  <c r="AC56" i="1"/>
</calcChain>
</file>

<file path=xl/sharedStrings.xml><?xml version="1.0" encoding="utf-8"?>
<sst xmlns="http://schemas.openxmlformats.org/spreadsheetml/2006/main" count="1617" uniqueCount="588">
  <si>
    <t>File opened</t>
  </si>
  <si>
    <t>2018-08-23 08:07:58</t>
  </si>
  <si>
    <t>Console s/n</t>
  </si>
  <si>
    <t>68C-901314</t>
  </si>
  <si>
    <t>Console ver</t>
  </si>
  <si>
    <t>Bluestem v.1.3.4</t>
  </si>
  <si>
    <t>Scripts ver</t>
  </si>
  <si>
    <t>2018.05  1.3.4, Mar 2018</t>
  </si>
  <si>
    <t>Head s/n</t>
  </si>
  <si>
    <t>68H-581314</t>
  </si>
  <si>
    <t>Head ver</t>
  </si>
  <si>
    <t>1.3.0</t>
  </si>
  <si>
    <t>Head cal</t>
  </si>
  <si>
    <t>{"h2obspanconc1": "12.65", "co2aspanconc2": "0", "flowazero": "0.3818", "tazero": "0.0490437", "ssb_ref": "48598.6", "h2oaspan2": "0", "h2obspan2": "0", "flowmeterzero": "0.985816", "co2azero": "0.905448", "h2oaspan2b": "0.0637527", "ssa_ref": "48151.7", "co2aspanconc1": "993.2", "co2aspan1": "0.989248", "h2obspan1": "0.997132", "co2aspan2b": "0.168838", "co2bspan2b": "0.171128", "co2bspanconc1": "993.2", "h2obspan2b": "0.0652267", "h2oaspanconc2": "0", "h2obspan2a": "0.0654143", "chamberpressurezero": "2.54428", "h2oaspan2a": "0.0639919", "h2oaspanconc1": "12.65", "co2bspanconc2": "0", "flowbzero": "0.30106", "co2bspan2": "0", "co2bspan1": "0.989102", "h2oaspan1": "0.996261", "h2obzero": "1.03857", "tbzero": "0.0887165", "co2bzero": "0.883364", "co2bspan2a": "0.173013", "h2obspanconc2": "0", "co2aspan2a": "0.170673", "co2aspan2": "0", "oxygen": "21", "h2oazero": "1.0423"}</t>
  </si>
  <si>
    <t>Chamber type</t>
  </si>
  <si>
    <t>6800-01A</t>
  </si>
  <si>
    <t>Chamber s/n</t>
  </si>
  <si>
    <t>MPF-651261</t>
  </si>
  <si>
    <t>Chamber rev</t>
  </si>
  <si>
    <t>0</t>
  </si>
  <si>
    <t>Chamber cal</t>
  </si>
  <si>
    <t>Fluorometer</t>
  </si>
  <si>
    <t>Flr. Version</t>
  </si>
  <si>
    <t>08:07:58</t>
  </si>
  <si>
    <t>Stability Definition:	A (GasEx): Slp&lt;1 Std&lt;0.5	Ci (GasEx): Slp&lt;1 Std&lt;1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</si>
  <si>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</si>
  <si>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</si>
  <si>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</si>
  <si>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</si>
  <si>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</si>
  <si>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</si>
  <si>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</si>
  <si>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</si>
  <si>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</si>
  <si>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</si>
  <si>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</si>
  <si>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</si>
  <si>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</si>
  <si>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</si>
  <si>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</si>
  <si>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</si>
  <si>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</si>
  <si>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</si>
  <si>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</si>
  <si>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</si>
  <si>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</si>
  <si>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</si>
  <si>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</si>
  <si>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</si>
  <si>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</si>
  <si>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</si>
  <si>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</si>
  <si>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</si>
  <si>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</si>
  <si>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</si>
  <si>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</si>
  <si>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</si>
  <si>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</si>
  <si>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</si>
  <si>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</si>
  <si>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</si>
  <si>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</si>
  <si>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</si>
  <si>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</si>
  <si>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</si>
  <si>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</si>
  <si>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</si>
  <si>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</si>
  <si>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</si>
  <si>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</si>
  <si>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5.00158 86.163 382.299 633.26 879.238 1081.61 1266.41 1361.72</t>
  </si>
  <si>
    <t>Fs_true</t>
  </si>
  <si>
    <t>0.242175 106.854 401.781 601.121 800.909 1000.93 1200.82 1401.54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</si>
  <si>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</si>
  <si>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</si>
  <si>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</si>
  <si>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</si>
  <si>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</si>
  <si>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</si>
  <si>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</si>
  <si>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</si>
  <si>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</si>
  <si>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</si>
  <si>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</si>
  <si>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</si>
  <si>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</si>
  <si>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</si>
  <si>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</si>
  <si>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</si>
  <si>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</si>
  <si>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</si>
  <si>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</si>
  <si>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</si>
  <si>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</si>
  <si>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</si>
  <si>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</si>
  <si>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</si>
  <si>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</si>
  <si>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</si>
  <si>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</si>
  <si>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</si>
  <si>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</si>
  <si>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</si>
  <si>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</si>
  <si>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</si>
  <si>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</si>
  <si>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</si>
  <si>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</si>
  <si>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</si>
  <si>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</si>
  <si>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</si>
  <si>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</si>
  <si>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</si>
  <si>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</si>
  <si>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</si>
  <si>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</si>
  <si>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</si>
  <si>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</si>
  <si>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</si>
  <si>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</si>
  <si>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</si>
  <si>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</si>
  <si>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</si>
  <si>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</si>
  <si>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</si>
  <si>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</si>
  <si>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</si>
  <si>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</si>
  <si>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</si>
  <si>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</si>
  <si>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</si>
  <si>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</si>
  <si>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</si>
  <si>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</si>
  <si>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</si>
  <si>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</si>
  <si>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</si>
  <si>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</si>
  <si>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</si>
  <si>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</si>
  <si>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</si>
  <si>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</si>
  <si>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</si>
  <si>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</si>
  <si>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</si>
  <si>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</si>
  <si>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</si>
  <si>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</si>
  <si>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</si>
  <si>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</si>
  <si>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</si>
  <si>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</si>
  <si>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</si>
  <si>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</si>
  <si>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</si>
  <si>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</si>
  <si>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</si>
  <si>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</si>
  <si>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</si>
  <si>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</si>
  <si>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</si>
  <si>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</si>
  <si>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</si>
  <si>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</si>
  <si>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</si>
  <si>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</si>
  <si>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</si>
  <si>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</si>
  <si>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</si>
  <si>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</si>
  <si>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</si>
  <si>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</si>
  <si>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</si>
  <si>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</si>
  <si>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</si>
  <si>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</si>
  <si>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</si>
  <si>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</si>
  <si>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</si>
  <si>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</si>
  <si>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</si>
  <si>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</si>
  <si>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</si>
  <si>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</si>
  <si>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</si>
  <si>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</si>
  <si>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</si>
  <si>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</si>
  <si>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</si>
  <si>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</si>
  <si>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</si>
  <si>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</si>
  <si>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</si>
  <si>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</si>
  <si>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</si>
  <si>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</si>
  <si>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</si>
  <si>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</si>
  <si>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</si>
  <si>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</si>
  <si>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</si>
  <si>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</si>
  <si>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</si>
  <si>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</si>
  <si>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</si>
  <si>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</si>
  <si>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</si>
  <si>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</si>
  <si>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</si>
  <si>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Ci:MN</t>
  </si>
  <si>
    <t>Ci:SLP</t>
  </si>
  <si>
    <t>Ci:SD</t>
  </si>
  <si>
    <t>Ci:OK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</si>
  <si>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</si>
  <si>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</si>
  <si>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</si>
  <si>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</si>
  <si>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</si>
  <si>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</si>
  <si>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</si>
  <si>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</si>
  <si>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</si>
  <si>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</si>
  <si>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</si>
  <si>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</si>
  <si>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</si>
  <si>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</si>
  <si>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</si>
  <si>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</si>
  <si>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</si>
  <si>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</si>
  <si>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</si>
  <si>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</si>
  <si>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</si>
  <si>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</si>
  <si>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</si>
  <si>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</si>
  <si>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</si>
  <si>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</si>
  <si>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</si>
  <si>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</si>
  <si>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</si>
  <si>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</si>
  <si>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</si>
  <si>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</si>
  <si>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</si>
  <si>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</si>
  <si>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</si>
  <si>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</si>
  <si>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</si>
  <si>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</si>
  <si>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</si>
  <si>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</si>
  <si>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</si>
  <si>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</si>
  <si>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</si>
  <si>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</si>
  <si>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</si>
  <si>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</si>
  <si>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</si>
  <si>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</si>
  <si>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</si>
  <si>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</si>
  <si>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</si>
  <si>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</si>
  <si>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</si>
  <si>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</si>
  <si>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</si>
  <si>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</si>
  <si>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</si>
  <si>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</si>
  <si>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</si>
  <si>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</si>
  <si>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</si>
  <si>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</si>
  <si>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</si>
  <si>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</si>
  <si>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V</t>
  </si>
  <si>
    <t>20180823 08:10:28</t>
  </si>
  <si>
    <t>08:10:28</t>
  </si>
  <si>
    <t>18332-2</t>
  </si>
  <si>
    <t>MPF-6703-20180823-08_10_30</t>
  </si>
  <si>
    <t>DARK-6704-20180823-08_10_37</t>
  </si>
  <si>
    <t>0: Broadleaf</t>
  </si>
  <si>
    <t>08:09:24</t>
  </si>
  <si>
    <t>1/2</t>
  </si>
  <si>
    <t>5</t>
  </si>
  <si>
    <t>11111111</t>
  </si>
  <si>
    <t>oooooooo</t>
  </si>
  <si>
    <t>off</t>
  </si>
  <si>
    <t>20180823 08:11:53</t>
  </si>
  <si>
    <t>08:11:53</t>
  </si>
  <si>
    <t>MPF-6705-20180823-08_11_54</t>
  </si>
  <si>
    <t>DARK-6706-20180823-08_12_02</t>
  </si>
  <si>
    <t>08:12:23</t>
  </si>
  <si>
    <t>2/2</t>
  </si>
  <si>
    <t>20180823 08:13:47</t>
  </si>
  <si>
    <t>08:13:47</t>
  </si>
  <si>
    <t>MPF-6707-20180823-08_13_48</t>
  </si>
  <si>
    <t>DARK-6708-20180823-08_13_56</t>
  </si>
  <si>
    <t>20180823 08:15:47</t>
  </si>
  <si>
    <t>08:15:47</t>
  </si>
  <si>
    <t>MPF-6709-20180823-08_15_49</t>
  </si>
  <si>
    <t>DARK-6710-20180823-08_15_56</t>
  </si>
  <si>
    <t>08:14:51</t>
  </si>
  <si>
    <t>20180823 08:17:36</t>
  </si>
  <si>
    <t>08:17:36</t>
  </si>
  <si>
    <t>MPF-6711-20180823-08_17_37</t>
  </si>
  <si>
    <t>DARK-6712-20180823-08_17_45</t>
  </si>
  <si>
    <t>08:16:54</t>
  </si>
  <si>
    <t>20180823 08:19:14</t>
  </si>
  <si>
    <t>08:19:14</t>
  </si>
  <si>
    <t>MPF-6713-20180823-08_19_16</t>
  </si>
  <si>
    <t>DARK-6714-20180823-08_19_23</t>
  </si>
  <si>
    <t>08:18:46</t>
  </si>
  <si>
    <t>20180823 08:21:15</t>
  </si>
  <si>
    <t>08:21:15</t>
  </si>
  <si>
    <t>MPF-6715-20180823-08_21_16</t>
  </si>
  <si>
    <t>DARK-6716-20180823-08_21_24</t>
  </si>
  <si>
    <t>08:20:21</t>
  </si>
  <si>
    <t>20180823 08:23:15</t>
  </si>
  <si>
    <t>08:23:15</t>
  </si>
  <si>
    <t>MPF-6717-20180823-08_23_17</t>
  </si>
  <si>
    <t>DARK-6718-20180823-08_23_25</t>
  </si>
  <si>
    <t>08:22:16</t>
  </si>
  <si>
    <t>20180823 08:25:16</t>
  </si>
  <si>
    <t>08:25:16</t>
  </si>
  <si>
    <t>MPF-6719-20180823-08_25_18</t>
  </si>
  <si>
    <t>DARK-6720-20180823-08_25_25</t>
  </si>
  <si>
    <t>08:24:19</t>
  </si>
  <si>
    <t>20180823 08:27:16</t>
  </si>
  <si>
    <t>08:27:16</t>
  </si>
  <si>
    <t>MPF-6721-20180823-08_27_18</t>
  </si>
  <si>
    <t>DARK-6722-20180823-08_27_26</t>
  </si>
  <si>
    <t>08:26:21</t>
  </si>
  <si>
    <t>08:34:53</t>
  </si>
  <si>
    <t>Stability Definition:	A (GasEx): Slp&lt;1 Std&lt;0.5	Ci (GasEx): Std&lt;1</t>
  </si>
  <si>
    <t>20180823 08:36:46</t>
  </si>
  <si>
    <t>08:36:46</t>
  </si>
  <si>
    <t>18431-2</t>
  </si>
  <si>
    <t>MPF-6723-20180823-08_36_47</t>
  </si>
  <si>
    <t>DARK-6724-20180823-08_36_55</t>
  </si>
  <si>
    <t>08:36:05</t>
  </si>
  <si>
    <t>20180823 08:38:01</t>
  </si>
  <si>
    <t>08:38:01</t>
  </si>
  <si>
    <t>MPF-6725-20180823-08_38_03</t>
  </si>
  <si>
    <t>DARK-6726-20180823-08_38_11</t>
  </si>
  <si>
    <t>08:38:31</t>
  </si>
  <si>
    <t>20180823 08:39:43</t>
  </si>
  <si>
    <t>08:39:43</t>
  </si>
  <si>
    <t>MPF-6727-20180823-08_39_44</t>
  </si>
  <si>
    <t>DARK-6728-20180823-08_39_52</t>
  </si>
  <si>
    <t>20180823 08:41:18</t>
  </si>
  <si>
    <t>08:41:18</t>
  </si>
  <si>
    <t>MPF-6729-20180823-08_41_20</t>
  </si>
  <si>
    <t>DARK-6730-20180823-08_41_28</t>
  </si>
  <si>
    <t>08:40:49</t>
  </si>
  <si>
    <t>20180823 08:43:03</t>
  </si>
  <si>
    <t>08:43:03</t>
  </si>
  <si>
    <t>MPF-6731-20180823-08_43_05</t>
  </si>
  <si>
    <t>DARK-6732-20180823-08_43_13</t>
  </si>
  <si>
    <t>08:42:35</t>
  </si>
  <si>
    <t>20180823 08:44:08</t>
  </si>
  <si>
    <t>08:44:08</t>
  </si>
  <si>
    <t>MPF-6733-20180823-08_44_10</t>
  </si>
  <si>
    <t>DARK-6734-20180823-08_44_18</t>
  </si>
  <si>
    <t>08:44:35</t>
  </si>
  <si>
    <t>20180823 08:46:36</t>
  </si>
  <si>
    <t>08:46:36</t>
  </si>
  <si>
    <t>MPF-6735-20180823-08_46_38</t>
  </si>
  <si>
    <t>DARK-6736-20180823-08_46_46</t>
  </si>
  <si>
    <t>08:46:04</t>
  </si>
  <si>
    <t>20180823 08:48:29</t>
  </si>
  <si>
    <t>08:48:29</t>
  </si>
  <si>
    <t>MPF-6737-20180823-08_48_31</t>
  </si>
  <si>
    <t>DARK-6738-20180823-08_48_39</t>
  </si>
  <si>
    <t>08:47:42</t>
  </si>
  <si>
    <t>20180823 08:50:23</t>
  </si>
  <si>
    <t>08:50:23</t>
  </si>
  <si>
    <t>MPF-6739-20180823-08_50_25</t>
  </si>
  <si>
    <t>DARK-6740-20180823-08_50_32</t>
  </si>
  <si>
    <t>08:49:34</t>
  </si>
  <si>
    <t>20180823 08:52:10</t>
  </si>
  <si>
    <t>08:52:10</t>
  </si>
  <si>
    <t>MPF-6741-20180823-08_52_12</t>
  </si>
  <si>
    <t>DARK-6742-20180823-08_52_19</t>
  </si>
  <si>
    <t>08:51:25</t>
  </si>
  <si>
    <t>20180823 08:58:59</t>
  </si>
  <si>
    <t>08:58:59</t>
  </si>
  <si>
    <t>18432-1</t>
  </si>
  <si>
    <t>MPF-6743-20180823-08_59_01</t>
  </si>
  <si>
    <t>DARK-6744-20180823-08_59_08</t>
  </si>
  <si>
    <t>08:59:37</t>
  </si>
  <si>
    <t>20180823 09:01:17</t>
  </si>
  <si>
    <t>09:01:17</t>
  </si>
  <si>
    <t>MPF-6745-20180823-09_01_19</t>
  </si>
  <si>
    <t>DARK-6746-20180823-09_01_26</t>
  </si>
  <si>
    <t>09:00:48</t>
  </si>
  <si>
    <t>20180823 09:02:26</t>
  </si>
  <si>
    <t>09:02:26</t>
  </si>
  <si>
    <t>MPF-6747-20180823-09_02_28</t>
  </si>
  <si>
    <t>DARK-6748-20180823-09_02_35</t>
  </si>
  <si>
    <t>20180823 09:04:19</t>
  </si>
  <si>
    <t>09:04:19</t>
  </si>
  <si>
    <t>MPF-6749-20180823-09_04_21</t>
  </si>
  <si>
    <t>DARK-6750-20180823-09_04_28</t>
  </si>
  <si>
    <t>09:03:44</t>
  </si>
  <si>
    <t>20180823 09:06:09</t>
  </si>
  <si>
    <t>09:06:09</t>
  </si>
  <si>
    <t>MPF-6751-20180823-09_06_11</t>
  </si>
  <si>
    <t>DARK-6752-20180823-09_06_18</t>
  </si>
  <si>
    <t>09:05:41</t>
  </si>
  <si>
    <t>20180823 09:07:52</t>
  </si>
  <si>
    <t>09:07:52</t>
  </si>
  <si>
    <t>MPF-6753-20180823-09_07_53</t>
  </si>
  <si>
    <t>DARK-6754-20180823-09_08_01</t>
  </si>
  <si>
    <t>09:07:26</t>
  </si>
  <si>
    <t>20180823 09:09:14</t>
  </si>
  <si>
    <t>09:09:14</t>
  </si>
  <si>
    <t>MPF-6755-20180823-09_09_16</t>
  </si>
  <si>
    <t>DARK-6756-20180823-09_09_23</t>
  </si>
  <si>
    <t>09:09:48</t>
  </si>
  <si>
    <t>20180823 09:11:28</t>
  </si>
  <si>
    <t>09:11:28</t>
  </si>
  <si>
    <t>MPF-6757-20180823-09_11_29</t>
  </si>
  <si>
    <t>DARK-6758-20180823-09_11_37</t>
  </si>
  <si>
    <t>09:12:08</t>
  </si>
  <si>
    <t>20180823 09:13:46</t>
  </si>
  <si>
    <t>09:13:46</t>
  </si>
  <si>
    <t>MPF-6759-20180823-09_13_47</t>
  </si>
  <si>
    <t>DARK-6760-20180823-09_13_55</t>
  </si>
  <si>
    <t>09:14:20</t>
  </si>
  <si>
    <t>20180823 09:15:55</t>
  </si>
  <si>
    <t>09:15:55</t>
  </si>
  <si>
    <t>MPF-6761-20180823-09_15_56</t>
  </si>
  <si>
    <t>DARK-6762-20180823-09_16_04</t>
  </si>
  <si>
    <t>09:16:27</t>
  </si>
  <si>
    <t>20180823 09:23:27</t>
  </si>
  <si>
    <t>09:23:27</t>
  </si>
  <si>
    <t>18412-1</t>
  </si>
  <si>
    <t>MPF-6763-20180823-09_23_29</t>
  </si>
  <si>
    <t>DARK-6764-20180823-09_23_36</t>
  </si>
  <si>
    <t>09:22:52</t>
  </si>
  <si>
    <t>20180823 09:25:28</t>
  </si>
  <si>
    <t>09:25:28</t>
  </si>
  <si>
    <t>MPF-6765-20180823-09_25_29</t>
  </si>
  <si>
    <t>DARK-6766-20180823-09_25_37</t>
  </si>
  <si>
    <t>09:24:57</t>
  </si>
  <si>
    <t>20180823 09:26:34</t>
  </si>
  <si>
    <t>09:26:34</t>
  </si>
  <si>
    <t>MPF-6767-20180823-09_26_36</t>
  </si>
  <si>
    <t>DARK-6768-20180823-09_26_43</t>
  </si>
  <si>
    <t>20180823 09:28:19</t>
  </si>
  <si>
    <t>09:28:19</t>
  </si>
  <si>
    <t>MPF-6769-20180823-09_28_20</t>
  </si>
  <si>
    <t>DARK-6770-20180823-09_28_28</t>
  </si>
  <si>
    <t>09:27:49</t>
  </si>
  <si>
    <t>20180823 09:30:10</t>
  </si>
  <si>
    <t>09:30:10</t>
  </si>
  <si>
    <t>MPF-6771-20180823-09_30_11</t>
  </si>
  <si>
    <t>DARK-6772-20180823-09_30_19</t>
  </si>
  <si>
    <t>09:29:41</t>
  </si>
  <si>
    <t>20180823 09:31:56</t>
  </si>
  <si>
    <t>09:31:56</t>
  </si>
  <si>
    <t>MPF-6773-20180823-09_31_57</t>
  </si>
  <si>
    <t>DARK-6774-20180823-09_32_05</t>
  </si>
  <si>
    <t>09:31:30</t>
  </si>
  <si>
    <t>20180823 09:33:54</t>
  </si>
  <si>
    <t>09:33:54</t>
  </si>
  <si>
    <t>MPF-6775-20180823-09_33_55</t>
  </si>
  <si>
    <t>DARK-6776-20180823-09_34_03</t>
  </si>
  <si>
    <t>09:33:18</t>
  </si>
  <si>
    <t>20180823 09:35:46</t>
  </si>
  <si>
    <t>09:35:46</t>
  </si>
  <si>
    <t>MPF-6777-20180823-09_35_47</t>
  </si>
  <si>
    <t>DARK-6778-20180823-09_35_55</t>
  </si>
  <si>
    <t>09:35:16</t>
  </si>
  <si>
    <t>20180823 09:37:40</t>
  </si>
  <si>
    <t>09:37:40</t>
  </si>
  <si>
    <t>MPF-6779-20180823-09_37_41</t>
  </si>
  <si>
    <t>DARK-6780-20180823-09_37_49</t>
  </si>
  <si>
    <t>09:36:50</t>
  </si>
  <si>
    <t>20180823 09:39:39</t>
  </si>
  <si>
    <t>09:39:39</t>
  </si>
  <si>
    <t>MPF-6781-20180823-09_39_40</t>
  </si>
  <si>
    <t>DARK-6782-20180823-09_39_48</t>
  </si>
  <si>
    <t>09:38:57</t>
  </si>
  <si>
    <t>20180823 09:45:12</t>
  </si>
  <si>
    <t>09:45:12</t>
  </si>
  <si>
    <t>18432-2</t>
  </si>
  <si>
    <t>MPF-6783-20180823-09_45_13</t>
  </si>
  <si>
    <t>DARK-6784-20180823-09_45_21</t>
  </si>
  <si>
    <t>09:44:37</t>
  </si>
  <si>
    <t>20180823 09:47:07</t>
  </si>
  <si>
    <t>09:47:07</t>
  </si>
  <si>
    <t>MPF-6785-20180823-09_47_08</t>
  </si>
  <si>
    <t>DARK-6786-20180823-09_47_16</t>
  </si>
  <si>
    <t>09:46:37</t>
  </si>
  <si>
    <t>20180823 09:48:14</t>
  </si>
  <si>
    <t>09:48:14</t>
  </si>
  <si>
    <t>MPF-6787-20180823-09_48_16</t>
  </si>
  <si>
    <t>DARK-6788-20180823-09_48_23</t>
  </si>
  <si>
    <t>20180823 09:49:23</t>
  </si>
  <si>
    <t>09:49:23</t>
  </si>
  <si>
    <t>MPF-6789-20180823-09_49_25</t>
  </si>
  <si>
    <t>DARK-6790-20180823-09_49_32</t>
  </si>
  <si>
    <t>09:50:03</t>
  </si>
  <si>
    <t>20180823 09:51:12</t>
  </si>
  <si>
    <t>09:51:12</t>
  </si>
  <si>
    <t>MPF-6791-20180823-09_51_14</t>
  </si>
  <si>
    <t>DARK-6792-20180823-09_51_22</t>
  </si>
  <si>
    <t>09:51:48</t>
  </si>
  <si>
    <t>20180823 09:52:55</t>
  </si>
  <si>
    <t>09:52:55</t>
  </si>
  <si>
    <t>MPF-6793-20180823-09_52_57</t>
  </si>
  <si>
    <t>DARK-6794-20180823-09_53_05</t>
  </si>
  <si>
    <t>09:53:29</t>
  </si>
  <si>
    <t>20180823 09:54:55</t>
  </si>
  <si>
    <t>09:54:55</t>
  </si>
  <si>
    <t>MPF-6795-20180823-09_54_57</t>
  </si>
  <si>
    <t>DARK-6796-20180823-09_55_04</t>
  </si>
  <si>
    <t>09:55:33</t>
  </si>
  <si>
    <t>20180823 09:57:35</t>
  </si>
  <si>
    <t>09:57:35</t>
  </si>
  <si>
    <t>MPF-6797-20180823-09_57_36</t>
  </si>
  <si>
    <t>DARK-6798-20180823-09_57_44</t>
  </si>
  <si>
    <t>09:56:57</t>
  </si>
  <si>
    <t>0/2</t>
  </si>
  <si>
    <t>20180823 09:59:12</t>
  </si>
  <si>
    <t>09:59:12</t>
  </si>
  <si>
    <t>MPF-6799-20180823-09_59_14</t>
  </si>
  <si>
    <t>DARK-6800-20180823-09_59_22</t>
  </si>
  <si>
    <t>09:59:48</t>
  </si>
  <si>
    <t>20180823 10:01:43</t>
  </si>
  <si>
    <t>10:01:43</t>
  </si>
  <si>
    <t>MPF-6801-20180823-10_01_45</t>
  </si>
  <si>
    <t>DARK-6802-20180823-10_01_52</t>
  </si>
  <si>
    <t>10:01:05</t>
  </si>
  <si>
    <t>20180823 10:08:16</t>
  </si>
  <si>
    <t>10:08:16</t>
  </si>
  <si>
    <t>18311-1</t>
  </si>
  <si>
    <t>MPF-6803-20180823-10_08_17</t>
  </si>
  <si>
    <t>DARK-6804-20180823-10_08_25</t>
  </si>
  <si>
    <t>10:07:30</t>
  </si>
  <si>
    <t>20180823 10:10:16</t>
  </si>
  <si>
    <t>10:10:16</t>
  </si>
  <si>
    <t>MPF-6805-20180823-10_10_18</t>
  </si>
  <si>
    <t>DARK-6806-20180823-10_10_25</t>
  </si>
  <si>
    <t>10:09:39</t>
  </si>
  <si>
    <t>20180823 10:11:26</t>
  </si>
  <si>
    <t>10:11:26</t>
  </si>
  <si>
    <t>MPF-6807-20180823-10_11_28</t>
  </si>
  <si>
    <t>DARK-6808-20180823-10_11_35</t>
  </si>
  <si>
    <t>20180823 10:13:08</t>
  </si>
  <si>
    <t>10:13:08</t>
  </si>
  <si>
    <t>MPF-6809-20180823-10_13_09</t>
  </si>
  <si>
    <t>DARK-6810-20180823-10_13_17</t>
  </si>
  <si>
    <t>10:12:36</t>
  </si>
  <si>
    <t>20180823 10:15:08</t>
  </si>
  <si>
    <t>10:15:08</t>
  </si>
  <si>
    <t>MPF-6811-20180823-10_15_10</t>
  </si>
  <si>
    <t>DARK-6812-20180823-10_15_17</t>
  </si>
  <si>
    <t>10:14:21</t>
  </si>
  <si>
    <t>20180823 10:17:01</t>
  </si>
  <si>
    <t>10:17:01</t>
  </si>
  <si>
    <t>MPF-6813-20180823-10_17_02</t>
  </si>
  <si>
    <t>DARK-6814-20180823-10_17_10</t>
  </si>
  <si>
    <t>10:16:14</t>
  </si>
  <si>
    <t>20180823 10:18:50</t>
  </si>
  <si>
    <t>10:18:50</t>
  </si>
  <si>
    <t>MPF-6815-20180823-10_18_52</t>
  </si>
  <si>
    <t>DARK-6816-20180823-10_18_59</t>
  </si>
  <si>
    <t>10:18:10</t>
  </si>
  <si>
    <t>20180823 10:20:14</t>
  </si>
  <si>
    <t>10:20:14</t>
  </si>
  <si>
    <t>MPF-6817-20180823-10_20_16</t>
  </si>
  <si>
    <t>DARK-6818-20180823-10_20_23</t>
  </si>
  <si>
    <t>10:20:40</t>
  </si>
  <si>
    <t>20180823 10:22:36</t>
  </si>
  <si>
    <t>10:22:36</t>
  </si>
  <si>
    <t>MPF-6819-20180823-10_22_38</t>
  </si>
  <si>
    <t>DARK-6820-20180823-10_22_45</t>
  </si>
  <si>
    <t>10:23:08</t>
  </si>
  <si>
    <t>20180823 10:25:09</t>
  </si>
  <si>
    <t>10:25:09</t>
  </si>
  <si>
    <t>MPF-6821-20180823-10_25_10</t>
  </si>
  <si>
    <t>DARK-6822-20180823-10_25_18</t>
  </si>
  <si>
    <t>10:24:11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</si>
</sst>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O76"/>
  <sheetViews>
    <sheetView tabSelected="1" zoomScale="85" zoomScaleNormal="85" workbookViewId="0">
      <selection activeCell="A77" sqref="A77:XFD136"/>
    </sheetView>
  </sheetViews>
  <sheetFormatPr defaultRowHeight="13" x14ac:dyDescent="0.2"/>
  <sheetData>
    <row r="2" spans="1:171" x14ac:dyDescent="0.2">
      <c r="A2" t="s">
        <v>25</v>
      </c>
      <c r="B2" t="s">
        <v>26</v>
      </c>
      <c r="C2" t="s">
        <v>28</v>
      </c>
      <c r="D2" t="s">
        <v>30</v>
      </c>
    </row>
    <row r="3" spans="1:171" x14ac:dyDescent="0.2">
      <c r="B3" t="s">
        <v>27</v>
      </c>
      <c r="C3" t="s">
        <v>29</v>
      </c>
      <c r="D3" t="s">
        <v>31</v>
      </c>
    </row>
    <row r="4" spans="1:171" x14ac:dyDescent="0.2">
      <c r="A4" t="s">
        <v>32</v>
      </c>
      <c r="B4" t="s">
        <v>33</v>
      </c>
    </row>
    <row r="5" spans="1:171" x14ac:dyDescent="0.2">
      <c r="B5">
        <v>2</v>
      </c>
    </row>
    <row r="6" spans="1:171" x14ac:dyDescent="0.2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71" x14ac:dyDescent="0.2">
      <c r="B7">
        <v>0</v>
      </c>
      <c r="C7">
        <v>1</v>
      </c>
      <c r="D7">
        <v>0</v>
      </c>
      <c r="E7">
        <v>0</v>
      </c>
    </row>
    <row r="8" spans="1:171" x14ac:dyDescent="0.2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71" x14ac:dyDescent="0.2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1" x14ac:dyDescent="0.2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71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1" x14ac:dyDescent="0.2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71" x14ac:dyDescent="0.2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71" x14ac:dyDescent="0.2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80</v>
      </c>
      <c r="BS14" t="s">
        <v>80</v>
      </c>
      <c r="BT14" t="s">
        <v>80</v>
      </c>
      <c r="BU14" t="s">
        <v>80</v>
      </c>
      <c r="BV14" t="s">
        <v>32</v>
      </c>
      <c r="BW14" t="s">
        <v>32</v>
      </c>
      <c r="BX14" t="s">
        <v>32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85</v>
      </c>
      <c r="DS14" t="s">
        <v>85</v>
      </c>
      <c r="DT14" t="s">
        <v>85</v>
      </c>
      <c r="DU14" t="s">
        <v>85</v>
      </c>
      <c r="DV14" t="s">
        <v>85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86</v>
      </c>
      <c r="ED14" t="s">
        <v>86</v>
      </c>
      <c r="EE14" t="s">
        <v>86</v>
      </c>
      <c r="EF14" t="s">
        <v>86</v>
      </c>
      <c r="EG14" t="s">
        <v>86</v>
      </c>
      <c r="EH14" t="s">
        <v>86</v>
      </c>
      <c r="EI14" t="s">
        <v>86</v>
      </c>
      <c r="EJ14" t="s">
        <v>86</v>
      </c>
      <c r="EK14" t="s">
        <v>86</v>
      </c>
      <c r="EL14" t="s">
        <v>86</v>
      </c>
      <c r="EM14" t="s">
        <v>86</v>
      </c>
      <c r="EN14" t="s">
        <v>86</v>
      </c>
      <c r="EO14" t="s">
        <v>86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87</v>
      </c>
      <c r="EW14" t="s">
        <v>87</v>
      </c>
      <c r="EX14" t="s">
        <v>87</v>
      </c>
      <c r="EY14" t="s">
        <v>87</v>
      </c>
      <c r="EZ14" t="s">
        <v>87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</row>
    <row r="15" spans="1:171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t="s">
        <v>93</v>
      </c>
      <c r="G15" t="s">
        <v>94</v>
      </c>
      <c r="H15" t="s">
        <v>95</v>
      </c>
      <c r="I15" t="s">
        <v>96</v>
      </c>
      <c r="J15" t="s">
        <v>97</v>
      </c>
      <c r="K15" t="s">
        <v>98</v>
      </c>
      <c r="L15" t="s">
        <v>99</v>
      </c>
      <c r="M15" t="s">
        <v>100</v>
      </c>
      <c r="N15" t="s">
        <v>101</v>
      </c>
      <c r="O15" t="s">
        <v>102</v>
      </c>
      <c r="P15" t="s">
        <v>103</v>
      </c>
      <c r="Q15" t="s">
        <v>104</v>
      </c>
      <c r="R15" t="s">
        <v>105</v>
      </c>
      <c r="S15" t="s">
        <v>106</v>
      </c>
      <c r="T15" t="s">
        <v>107</v>
      </c>
      <c r="U15" t="s">
        <v>108</v>
      </c>
      <c r="V15" t="s">
        <v>109</v>
      </c>
      <c r="W15" t="s">
        <v>110</v>
      </c>
      <c r="X15" t="s">
        <v>111</v>
      </c>
      <c r="Y15" t="s">
        <v>112</v>
      </c>
      <c r="Z15" t="s">
        <v>113</v>
      </c>
      <c r="AA15" t="s">
        <v>114</v>
      </c>
      <c r="AB15" t="s">
        <v>115</v>
      </c>
      <c r="AC15" t="s">
        <v>116</v>
      </c>
      <c r="AD15" t="s">
        <v>117</v>
      </c>
      <c r="AE15" t="s">
        <v>118</v>
      </c>
      <c r="AF15" t="s">
        <v>119</v>
      </c>
      <c r="AG15" t="s">
        <v>77</v>
      </c>
      <c r="AH15" t="s">
        <v>120</v>
      </c>
      <c r="AI15" t="s">
        <v>121</v>
      </c>
      <c r="AJ15" t="s">
        <v>122</v>
      </c>
      <c r="AK15" t="s">
        <v>123</v>
      </c>
      <c r="AL15" t="s">
        <v>124</v>
      </c>
      <c r="AM15" t="s">
        <v>125</v>
      </c>
      <c r="AN15" t="s">
        <v>126</v>
      </c>
      <c r="AO15" t="s">
        <v>127</v>
      </c>
      <c r="AP15" t="s">
        <v>128</v>
      </c>
      <c r="AQ15" t="s">
        <v>129</v>
      </c>
      <c r="AR15" t="s">
        <v>130</v>
      </c>
      <c r="AS15" t="s">
        <v>131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154</v>
      </c>
      <c r="BQ15" t="s">
        <v>155</v>
      </c>
      <c r="BR15" t="s">
        <v>156</v>
      </c>
      <c r="BS15" t="s">
        <v>157</v>
      </c>
      <c r="BT15" t="s">
        <v>158</v>
      </c>
      <c r="BU15" t="s">
        <v>159</v>
      </c>
      <c r="BV15" t="s">
        <v>160</v>
      </c>
      <c r="BW15" t="s">
        <v>161</v>
      </c>
      <c r="BX15" t="s">
        <v>162</v>
      </c>
      <c r="BY15" t="s">
        <v>94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89</v>
      </c>
      <c r="DJ15" t="s">
        <v>92</v>
      </c>
      <c r="DK15" t="s">
        <v>198</v>
      </c>
      <c r="DL15" t="s">
        <v>199</v>
      </c>
      <c r="DM15" t="s">
        <v>200</v>
      </c>
      <c r="DN15" t="s">
        <v>201</v>
      </c>
      <c r="DO15" t="s">
        <v>202</v>
      </c>
      <c r="DP15" t="s">
        <v>203</v>
      </c>
      <c r="DQ15" t="s">
        <v>204</v>
      </c>
      <c r="DR15" t="s">
        <v>205</v>
      </c>
      <c r="DS15" t="s">
        <v>206</v>
      </c>
      <c r="DT15" t="s">
        <v>207</v>
      </c>
      <c r="DU15" t="s">
        <v>208</v>
      </c>
      <c r="DV15" t="s">
        <v>209</v>
      </c>
      <c r="DW15" t="s">
        <v>210</v>
      </c>
      <c r="DX15" t="s">
        <v>211</v>
      </c>
      <c r="DY15" t="s">
        <v>212</v>
      </c>
      <c r="DZ15" t="s">
        <v>213</v>
      </c>
      <c r="EA15" t="s">
        <v>214</v>
      </c>
      <c r="EB15" t="s">
        <v>215</v>
      </c>
      <c r="EC15" t="s">
        <v>216</v>
      </c>
      <c r="ED15" t="s">
        <v>217</v>
      </c>
      <c r="EE15" t="s">
        <v>218</v>
      </c>
      <c r="EF15" t="s">
        <v>219</v>
      </c>
      <c r="EG15" t="s">
        <v>220</v>
      </c>
      <c r="EH15" t="s">
        <v>221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</row>
    <row r="16" spans="1:171" x14ac:dyDescent="0.2">
      <c r="B16" t="s">
        <v>255</v>
      </c>
      <c r="C16" t="s">
        <v>255</v>
      </c>
      <c r="G16" t="s">
        <v>255</v>
      </c>
      <c r="H16" t="s">
        <v>256</v>
      </c>
      <c r="I16" t="s">
        <v>257</v>
      </c>
      <c r="J16" t="s">
        <v>258</v>
      </c>
      <c r="K16" t="s">
        <v>258</v>
      </c>
      <c r="L16" t="s">
        <v>168</v>
      </c>
      <c r="M16" t="s">
        <v>168</v>
      </c>
      <c r="N16" t="s">
        <v>256</v>
      </c>
      <c r="O16" t="s">
        <v>256</v>
      </c>
      <c r="P16" t="s">
        <v>256</v>
      </c>
      <c r="Q16" t="s">
        <v>256</v>
      </c>
      <c r="R16" t="s">
        <v>259</v>
      </c>
      <c r="S16" t="s">
        <v>260</v>
      </c>
      <c r="T16" t="s">
        <v>260</v>
      </c>
      <c r="U16" t="s">
        <v>261</v>
      </c>
      <c r="V16" t="s">
        <v>262</v>
      </c>
      <c r="W16" t="s">
        <v>261</v>
      </c>
      <c r="X16" t="s">
        <v>261</v>
      </c>
      <c r="Y16" t="s">
        <v>261</v>
      </c>
      <c r="Z16" t="s">
        <v>259</v>
      </c>
      <c r="AA16" t="s">
        <v>259</v>
      </c>
      <c r="AB16" t="s">
        <v>259</v>
      </c>
      <c r="AC16" t="s">
        <v>259</v>
      </c>
      <c r="AG16" t="s">
        <v>263</v>
      </c>
      <c r="AH16" t="s">
        <v>262</v>
      </c>
      <c r="AJ16" t="s">
        <v>262</v>
      </c>
      <c r="AK16" t="s">
        <v>263</v>
      </c>
      <c r="AQ16" t="s">
        <v>257</v>
      </c>
      <c r="AW16" t="s">
        <v>257</v>
      </c>
      <c r="AX16" t="s">
        <v>257</v>
      </c>
      <c r="AY16" t="s">
        <v>257</v>
      </c>
      <c r="BA16" t="s">
        <v>264</v>
      </c>
      <c r="BK16" t="s">
        <v>265</v>
      </c>
      <c r="BL16" t="s">
        <v>265</v>
      </c>
      <c r="BM16" t="s">
        <v>265</v>
      </c>
      <c r="BN16" t="s">
        <v>257</v>
      </c>
      <c r="BP16" t="s">
        <v>266</v>
      </c>
      <c r="BR16" t="s">
        <v>257</v>
      </c>
      <c r="BS16" t="s">
        <v>257</v>
      </c>
      <c r="BU16" t="s">
        <v>267</v>
      </c>
      <c r="BV16" t="s">
        <v>268</v>
      </c>
      <c r="BY16" t="s">
        <v>255</v>
      </c>
      <c r="BZ16" t="s">
        <v>258</v>
      </c>
      <c r="CA16" t="s">
        <v>258</v>
      </c>
      <c r="CB16" t="s">
        <v>269</v>
      </c>
      <c r="CC16" t="s">
        <v>269</v>
      </c>
      <c r="CD16" t="s">
        <v>263</v>
      </c>
      <c r="CE16" t="s">
        <v>261</v>
      </c>
      <c r="CF16" t="s">
        <v>261</v>
      </c>
      <c r="CG16" t="s">
        <v>260</v>
      </c>
      <c r="CH16" t="s">
        <v>260</v>
      </c>
      <c r="CI16" t="s">
        <v>260</v>
      </c>
      <c r="CJ16" t="s">
        <v>270</v>
      </c>
      <c r="CK16" t="s">
        <v>257</v>
      </c>
      <c r="CL16" t="s">
        <v>257</v>
      </c>
      <c r="CM16" t="s">
        <v>257</v>
      </c>
      <c r="CR16" t="s">
        <v>257</v>
      </c>
      <c r="CU16" t="s">
        <v>260</v>
      </c>
      <c r="CV16" t="s">
        <v>260</v>
      </c>
      <c r="CW16" t="s">
        <v>260</v>
      </c>
      <c r="CX16" t="s">
        <v>260</v>
      </c>
      <c r="CY16" t="s">
        <v>260</v>
      </c>
      <c r="CZ16" t="s">
        <v>257</v>
      </c>
      <c r="DA16" t="s">
        <v>257</v>
      </c>
      <c r="DB16" t="s">
        <v>257</v>
      </c>
      <c r="DC16" t="s">
        <v>255</v>
      </c>
      <c r="DE16" t="s">
        <v>271</v>
      </c>
      <c r="DF16" t="s">
        <v>271</v>
      </c>
      <c r="DH16" t="s">
        <v>255</v>
      </c>
      <c r="DI16" t="s">
        <v>272</v>
      </c>
      <c r="DL16" t="s">
        <v>273</v>
      </c>
      <c r="DM16" t="s">
        <v>274</v>
      </c>
      <c r="DN16" t="s">
        <v>273</v>
      </c>
      <c r="DO16" t="s">
        <v>274</v>
      </c>
      <c r="DP16" t="s">
        <v>262</v>
      </c>
      <c r="DQ16" t="s">
        <v>262</v>
      </c>
      <c r="DR16" t="s">
        <v>257</v>
      </c>
      <c r="DS16" t="s">
        <v>275</v>
      </c>
      <c r="DT16" t="s">
        <v>257</v>
      </c>
      <c r="DV16" t="s">
        <v>258</v>
      </c>
      <c r="DW16" t="s">
        <v>276</v>
      </c>
      <c r="DX16" t="s">
        <v>258</v>
      </c>
      <c r="EC16" t="s">
        <v>277</v>
      </c>
      <c r="ED16" t="s">
        <v>277</v>
      </c>
      <c r="EE16" t="s">
        <v>277</v>
      </c>
      <c r="EF16" t="s">
        <v>277</v>
      </c>
      <c r="EG16" t="s">
        <v>277</v>
      </c>
      <c r="EH16" t="s">
        <v>277</v>
      </c>
      <c r="EI16" t="s">
        <v>277</v>
      </c>
      <c r="EJ16" t="s">
        <v>277</v>
      </c>
      <c r="EK16" t="s">
        <v>277</v>
      </c>
      <c r="EL16" t="s">
        <v>277</v>
      </c>
      <c r="EM16" t="s">
        <v>277</v>
      </c>
      <c r="EN16" t="s">
        <v>277</v>
      </c>
      <c r="EU16" t="s">
        <v>277</v>
      </c>
      <c r="EV16" t="s">
        <v>262</v>
      </c>
      <c r="EW16" t="s">
        <v>262</v>
      </c>
      <c r="EX16" t="s">
        <v>273</v>
      </c>
      <c r="EY16" t="s">
        <v>274</v>
      </c>
      <c r="FA16" t="s">
        <v>263</v>
      </c>
      <c r="FB16" t="s">
        <v>263</v>
      </c>
      <c r="FC16" t="s">
        <v>260</v>
      </c>
      <c r="FD16" t="s">
        <v>260</v>
      </c>
      <c r="FE16" t="s">
        <v>260</v>
      </c>
      <c r="FF16" t="s">
        <v>260</v>
      </c>
      <c r="FG16" t="s">
        <v>260</v>
      </c>
      <c r="FH16" t="s">
        <v>262</v>
      </c>
      <c r="FI16" t="s">
        <v>262</v>
      </c>
      <c r="FJ16" t="s">
        <v>262</v>
      </c>
      <c r="FK16" t="s">
        <v>260</v>
      </c>
      <c r="FL16" t="s">
        <v>258</v>
      </c>
      <c r="FM16" t="s">
        <v>269</v>
      </c>
      <c r="FN16" t="s">
        <v>262</v>
      </c>
      <c r="FO16" t="s">
        <v>262</v>
      </c>
    </row>
    <row r="17" spans="1:171" x14ac:dyDescent="0.2">
      <c r="A17">
        <v>1</v>
      </c>
      <c r="B17">
        <v>1535029828.8</v>
      </c>
      <c r="C17">
        <v>0</v>
      </c>
      <c r="D17" t="s">
        <v>278</v>
      </c>
      <c r="E17" t="s">
        <v>279</v>
      </c>
      <c r="F17" t="s">
        <v>280</v>
      </c>
      <c r="G17">
        <v>1535029820.8</v>
      </c>
      <c r="H17">
        <f t="shared" ref="H17:H48" si="0">CD17*AI17*(CB17-CC17)/(100*BV17*(1000-AI17*CB17))</f>
        <v>2.7189848720735122E-3</v>
      </c>
      <c r="I17">
        <f t="shared" ref="I17:I48" si="1">CD17*AI17*(CA17-BZ17*(1000-AI17*CC17)/(1000-AI17*CB17))/(100*BV17)</f>
        <v>19.602173808393321</v>
      </c>
      <c r="J17">
        <f t="shared" ref="J17:J48" si="2">BZ17 - IF(AI17&gt;1, I17*BV17*100/(AK17*CJ17), 0)</f>
        <v>369.113612903226</v>
      </c>
      <c r="K17">
        <f t="shared" ref="K17:K48" si="3">((Q17-H17/2)*J17-I17)/(Q17+H17/2)</f>
        <v>215.38421352213416</v>
      </c>
      <c r="L17">
        <f t="shared" ref="L17:L48" si="4">K17*(CE17+CF17)/1000</f>
        <v>21.474126604878865</v>
      </c>
      <c r="M17">
        <f t="shared" ref="M17:M48" si="5">(BZ17 - IF(AI17&gt;1, I17*BV17*100/(AK17*CJ17), 0))*(CE17+CF17)/1000</f>
        <v>36.801176490372448</v>
      </c>
      <c r="N17">
        <f t="shared" ref="N17:N48" si="6">2/((1/P17-1/O17)+SIGN(P17)*SQRT((1/P17-1/O17)*(1/P17-1/O17) + 4*BW17/((BW17+1)*(BW17+1))*(2*1/P17*1/O17-1/O17*1/O17)))</f>
        <v>0.22220127347180874</v>
      </c>
      <c r="O17">
        <f t="shared" ref="O17:O48" si="7">AF17+AE17*BV17+AD17*BV17*BV17</f>
        <v>2.2552769438526976</v>
      </c>
      <c r="P17">
        <f t="shared" ref="P17:P48" si="8">H17*(1000-(1000*0.61365*EXP(17.502*T17/(240.97+T17))/(CE17+CF17)+CB17)/2)/(1000*0.61365*EXP(17.502*T17/(240.97+T17))/(CE17+CF17)-CB17)</f>
        <v>0.21071588584240958</v>
      </c>
      <c r="Q17">
        <f t="shared" ref="Q17:Q48" si="9">1/((BW17+1)/(N17/1.6)+1/(O17/1.37)) + BW17/((BW17+1)/(N17/1.6) + BW17/(O17/1.37))</f>
        <v>0.13267985345948899</v>
      </c>
      <c r="R17">
        <f t="shared" ref="R17:R48" si="10">(BS17*BU17)</f>
        <v>280.86497652841695</v>
      </c>
      <c r="S17">
        <f t="shared" ref="S17:S48" si="11">(CG17+(R17+2*0.95*0.0000000567*(((CG17+$B$7)+273)^4-(CG17+273)^4)-44100*H17)/(1.84*29.3*O17+8*0.95*0.0000000567*(CG17+273)^3))</f>
        <v>28.128430616652473</v>
      </c>
      <c r="T17">
        <f t="shared" ref="T17:T48" si="12">($C$7*CH17+$D$7*CI17+$E$7*S17)</f>
        <v>26.9622806451613</v>
      </c>
      <c r="U17">
        <f t="shared" ref="U17:U48" si="13">0.61365*EXP(17.502*T17/(240.97+T17))</f>
        <v>3.5712382600994999</v>
      </c>
      <c r="V17">
        <f t="shared" ref="V17:V48" si="14">(W17/X17*100)</f>
        <v>65.20198958932707</v>
      </c>
      <c r="W17">
        <f t="shared" ref="W17:W48" si="15">CB17*(CE17+CF17)/1000</f>
        <v>2.3227610062912341</v>
      </c>
      <c r="X17">
        <f t="shared" ref="X17:X48" si="16">0.61365*EXP(17.502*CG17/(240.97+CG17))</f>
        <v>3.5624081733104771</v>
      </c>
      <c r="Y17">
        <f t="shared" ref="Y17:Y48" si="17">(U17-CB17*(CE17+CF17)/1000)</f>
        <v>1.2484772538082658</v>
      </c>
      <c r="Z17">
        <f t="shared" ref="Z17:Z48" si="18">(-H17*44100)</f>
        <v>-119.90723285844189</v>
      </c>
      <c r="AA17">
        <f t="shared" ref="AA17:AA48" si="19">2*29.3*O17*0.92*(CG17-T17)</f>
        <v>-5.1227133989893661</v>
      </c>
      <c r="AB17">
        <f t="shared" ref="AB17:AB48" si="20">2*0.95*0.0000000567*(((CG17+$B$7)+273)^4-(T17+273)^4)</f>
        <v>-0.48991397263355702</v>
      </c>
      <c r="AC17">
        <f t="shared" ref="AC17:AC48" si="21">R17+AB17+Z17+AA17</f>
        <v>155.34511629835217</v>
      </c>
      <c r="AD17">
        <v>-4.1325961211468101E-2</v>
      </c>
      <c r="AE17">
        <v>4.6392011812914899E-2</v>
      </c>
      <c r="AF17">
        <v>3.4646594765880598</v>
      </c>
      <c r="AG17">
        <v>0</v>
      </c>
      <c r="AH17">
        <v>0</v>
      </c>
      <c r="AI17">
        <f t="shared" ref="AI17:AI48" si="22">IF(AG17*$H$13&gt;=AK17,1,(AK17/(AK17-AG17*$H$13)))</f>
        <v>1</v>
      </c>
      <c r="AJ17">
        <f t="shared" ref="AJ17:AJ48" si="23">(AI17-1)*100</f>
        <v>0</v>
      </c>
      <c r="AK17">
        <f t="shared" ref="AK17:AK48" si="24">MAX(0,($B$13+$C$13*CJ17)/(1+$D$13*CJ17)*CE17/(CG17+273)*$E$13)</f>
        <v>52709.932381622013</v>
      </c>
      <c r="AL17">
        <v>0</v>
      </c>
      <c r="AM17">
        <v>0</v>
      </c>
      <c r="AN17">
        <v>0</v>
      </c>
      <c r="AO17">
        <f t="shared" ref="AO17:AO48" si="25">AN17-AM17</f>
        <v>0</v>
      </c>
      <c r="AP17" t="e">
        <f t="shared" ref="AP17:AP48" si="26">AO17/AN17</f>
        <v>#DIV/0!</v>
      </c>
      <c r="AQ17">
        <v>-1</v>
      </c>
      <c r="AR17" t="s">
        <v>281</v>
      </c>
      <c r="AS17">
        <v>803.03200000000004</v>
      </c>
      <c r="AT17">
        <v>1236.6400000000001</v>
      </c>
      <c r="AU17">
        <f t="shared" ref="AU17:AU48" si="27">1-AS17/AT17</f>
        <v>0.35063397593479106</v>
      </c>
      <c r="AV17">
        <v>0.5</v>
      </c>
      <c r="AW17">
        <f t="shared" ref="AW17:AW48" si="28">BS17</f>
        <v>1433.1123403780334</v>
      </c>
      <c r="AX17">
        <f t="shared" ref="AX17:AX48" si="29">I17</f>
        <v>19.602173808393321</v>
      </c>
      <c r="AY17">
        <f t="shared" ref="AY17:AY48" si="30">AU17*AV17*AW17</f>
        <v>251.24893893398175</v>
      </c>
      <c r="AZ17">
        <f t="shared" ref="AZ17:AZ48" si="31">BE17/AT17</f>
        <v>0.56076141803596846</v>
      </c>
      <c r="BA17">
        <f t="shared" ref="BA17:BA48" si="32">(AX17-AQ17)/AW17</f>
        <v>1.4375826114900929E-2</v>
      </c>
      <c r="BB17">
        <f t="shared" ref="BB17:BB48" si="33">(AN17-AT17)/AT17</f>
        <v>-1</v>
      </c>
      <c r="BC17" t="s">
        <v>282</v>
      </c>
      <c r="BD17">
        <v>543.17999999999995</v>
      </c>
      <c r="BE17">
        <f t="shared" ref="BE17:BE48" si="34">AT17-BD17</f>
        <v>693.46000000000015</v>
      </c>
      <c r="BF17">
        <f t="shared" ref="BF17:BF48" si="35">(AT17-AS17)/(AT17-BD17)</f>
        <v>0.6252819196492948</v>
      </c>
      <c r="BG17">
        <f t="shared" ref="BG17:BG48" si="36">(AN17-AT17)/(AN17-BD17)</f>
        <v>2.2766670348687366</v>
      </c>
      <c r="BH17">
        <f t="shared" ref="BH17:BH48" si="37">(AT17-AS17)/(AT17-AM17)</f>
        <v>0.35063397593479106</v>
      </c>
      <c r="BI17" t="e">
        <f t="shared" ref="BI17:BI48" si="38">(AN17-AT17)/(AN17-AM17)</f>
        <v>#DIV/0!</v>
      </c>
      <c r="BJ17">
        <v>6703</v>
      </c>
      <c r="BK17">
        <v>300</v>
      </c>
      <c r="BL17">
        <v>300</v>
      </c>
      <c r="BM17">
        <v>300</v>
      </c>
      <c r="BN17">
        <v>10292.1</v>
      </c>
      <c r="BO17">
        <v>1152.21</v>
      </c>
      <c r="BP17">
        <v>-7.1402100000000001E-3</v>
      </c>
      <c r="BQ17">
        <v>17.450800000000001</v>
      </c>
      <c r="BR17">
        <f t="shared" ref="BR17:BR48" si="39">$B$11*CK17+$C$11*CL17+$F$11*CM17</f>
        <v>1700.03225806452</v>
      </c>
      <c r="BS17">
        <f t="shared" ref="BS17:BS48" si="40">BR17*BT17</f>
        <v>1433.1123403780334</v>
      </c>
      <c r="BT17">
        <f t="shared" ref="BT17:BT48" si="41">($B$11*$D$9+$C$11*$D$9+$F$11*((CZ17+CR17)/MAX(CZ17+CR17+DA17, 0.1)*$I$9+DA17/MAX(CZ17+CR17+DA17, 0.1)*$J$9))/($B$11+$C$11+$F$11)</f>
        <v>0.84299126300675387</v>
      </c>
      <c r="BU17">
        <f t="shared" ref="BU17:BU48" si="42">($B$11*$K$9+$C$11*$K$9+$F$11*((CZ17+CR17)/MAX(CZ17+CR17+DA17, 0.1)*$P$9+DA17/MAX(CZ17+CR17+DA17, 0.1)*$Q$9))/($B$11+$C$11+$F$11)</f>
        <v>0.1959825260135078</v>
      </c>
      <c r="BV17">
        <v>6</v>
      </c>
      <c r="BW17">
        <v>0.5</v>
      </c>
      <c r="BX17" t="s">
        <v>283</v>
      </c>
      <c r="BY17">
        <v>1535029820.8</v>
      </c>
      <c r="BZ17">
        <v>369.113612903226</v>
      </c>
      <c r="CA17">
        <v>400.02122580645198</v>
      </c>
      <c r="CB17">
        <v>23.297154838709702</v>
      </c>
      <c r="CC17">
        <v>19.313832258064501</v>
      </c>
      <c r="CD17">
        <v>400.01383870967697</v>
      </c>
      <c r="CE17">
        <v>99.601548387096798</v>
      </c>
      <c r="CF17">
        <v>9.9939729032258007E-2</v>
      </c>
      <c r="CG17">
        <v>26.920148387096798</v>
      </c>
      <c r="CH17">
        <v>26.9622806451613</v>
      </c>
      <c r="CI17">
        <v>999.9</v>
      </c>
      <c r="CJ17">
        <v>10005.824838709699</v>
      </c>
      <c r="CK17">
        <v>0</v>
      </c>
      <c r="CL17">
        <v>4.0910087096774204</v>
      </c>
      <c r="CM17">
        <v>1700.03225806452</v>
      </c>
      <c r="CN17">
        <v>0.89999570967741904</v>
      </c>
      <c r="CO17">
        <v>0.10000424516129</v>
      </c>
      <c r="CP17">
        <v>0</v>
      </c>
      <c r="CQ17">
        <v>803.10461290322598</v>
      </c>
      <c r="CR17">
        <v>5.0004099999999996</v>
      </c>
      <c r="CS17">
        <v>13610.164516129</v>
      </c>
      <c r="CT17">
        <v>15389.5290322581</v>
      </c>
      <c r="CU17">
        <v>41.628999999999998</v>
      </c>
      <c r="CV17">
        <v>43.058</v>
      </c>
      <c r="CW17">
        <v>42.625</v>
      </c>
      <c r="CX17">
        <v>42.5</v>
      </c>
      <c r="CY17">
        <v>43.625</v>
      </c>
      <c r="CZ17">
        <v>1525.52322580645</v>
      </c>
      <c r="DA17">
        <v>169.508064516129</v>
      </c>
      <c r="DB17">
        <v>0</v>
      </c>
      <c r="DC17">
        <v>1535116235.5</v>
      </c>
      <c r="DD17">
        <v>803.03200000000004</v>
      </c>
      <c r="DE17">
        <v>-0.43480391827100601</v>
      </c>
      <c r="DF17">
        <v>231.323529322328</v>
      </c>
      <c r="DG17">
        <v>13608.6588235294</v>
      </c>
      <c r="DH17">
        <v>10</v>
      </c>
      <c r="DI17">
        <v>1535029764.8</v>
      </c>
      <c r="DJ17" t="s">
        <v>284</v>
      </c>
      <c r="DK17">
        <v>1</v>
      </c>
      <c r="DL17">
        <v>2.448</v>
      </c>
      <c r="DM17">
        <v>-0.10199999999999999</v>
      </c>
      <c r="DN17">
        <v>400</v>
      </c>
      <c r="DO17">
        <v>19</v>
      </c>
      <c r="DP17">
        <v>0.1</v>
      </c>
      <c r="DQ17">
        <v>0.04</v>
      </c>
      <c r="DR17">
        <v>19.599408794705699</v>
      </c>
      <c r="DS17">
        <v>9.989024945437E-2</v>
      </c>
      <c r="DT17">
        <v>3.1148753774406301E-2</v>
      </c>
      <c r="DU17">
        <v>1</v>
      </c>
      <c r="DV17">
        <v>214.782130204445</v>
      </c>
      <c r="DW17">
        <v>7.2282734685056598</v>
      </c>
      <c r="DX17">
        <v>0.91331158866074302</v>
      </c>
      <c r="DY17">
        <v>0</v>
      </c>
      <c r="DZ17">
        <v>1</v>
      </c>
      <c r="EA17">
        <v>2</v>
      </c>
      <c r="EB17" t="s">
        <v>285</v>
      </c>
      <c r="EC17">
        <v>1.8638600000000001</v>
      </c>
      <c r="ED17">
        <v>1.8647899999999999</v>
      </c>
      <c r="EE17">
        <v>1.86737</v>
      </c>
      <c r="EF17">
        <v>1.86707</v>
      </c>
      <c r="EG17">
        <v>1.8690599999999999</v>
      </c>
      <c r="EH17">
        <v>1.86694</v>
      </c>
      <c r="EI17">
        <v>1.8676299999999999</v>
      </c>
      <c r="EJ17">
        <v>1.87222</v>
      </c>
      <c r="EK17" t="s">
        <v>286</v>
      </c>
      <c r="EL17" t="s">
        <v>19</v>
      </c>
      <c r="EM17" t="s">
        <v>19</v>
      </c>
      <c r="EN17" t="s">
        <v>19</v>
      </c>
      <c r="EO17" t="s">
        <v>287</v>
      </c>
      <c r="EP17" t="s">
        <v>288</v>
      </c>
      <c r="EQ17" t="s">
        <v>289</v>
      </c>
      <c r="ER17" t="s">
        <v>289</v>
      </c>
      <c r="ES17" t="s">
        <v>289</v>
      </c>
      <c r="ET17" t="s">
        <v>289</v>
      </c>
      <c r="EU17">
        <v>0</v>
      </c>
      <c r="EV17">
        <v>100</v>
      </c>
      <c r="EW17">
        <v>100</v>
      </c>
      <c r="EX17">
        <v>2.448</v>
      </c>
      <c r="EY17">
        <v>-0.10199999999999999</v>
      </c>
      <c r="EZ17">
        <v>2</v>
      </c>
      <c r="FA17">
        <v>384.75599999999997</v>
      </c>
      <c r="FB17">
        <v>668.94100000000003</v>
      </c>
      <c r="FC17">
        <v>25.0002</v>
      </c>
      <c r="FD17">
        <v>24.871400000000001</v>
      </c>
      <c r="FE17">
        <v>30.0002</v>
      </c>
      <c r="FF17">
        <v>24.910399999999999</v>
      </c>
      <c r="FG17">
        <v>24.916699999999999</v>
      </c>
      <c r="FH17">
        <v>19.823399999999999</v>
      </c>
      <c r="FI17">
        <v>18.116299999999999</v>
      </c>
      <c r="FJ17">
        <v>100</v>
      </c>
      <c r="FK17">
        <v>25</v>
      </c>
      <c r="FL17">
        <v>400</v>
      </c>
      <c r="FM17">
        <v>19.210899999999999</v>
      </c>
      <c r="FN17">
        <v>110.033</v>
      </c>
      <c r="FO17">
        <v>108.721</v>
      </c>
    </row>
    <row r="18" spans="1:171" x14ac:dyDescent="0.2">
      <c r="A18">
        <v>2</v>
      </c>
      <c r="B18">
        <v>1535029913.3</v>
      </c>
      <c r="C18">
        <v>84.5</v>
      </c>
      <c r="D18" t="s">
        <v>290</v>
      </c>
      <c r="E18" t="s">
        <v>291</v>
      </c>
      <c r="F18" t="s">
        <v>280</v>
      </c>
      <c r="G18">
        <v>1535029905.3</v>
      </c>
      <c r="H18">
        <f t="shared" si="0"/>
        <v>2.8468968756940869E-3</v>
      </c>
      <c r="I18">
        <f t="shared" si="1"/>
        <v>14.584673276978686</v>
      </c>
      <c r="J18">
        <f t="shared" si="2"/>
        <v>276.92764516129</v>
      </c>
      <c r="K18">
        <f t="shared" si="3"/>
        <v>167.14527479436831</v>
      </c>
      <c r="L18">
        <f t="shared" si="4"/>
        <v>16.664670350570461</v>
      </c>
      <c r="M18">
        <f t="shared" si="5"/>
        <v>27.610160821178887</v>
      </c>
      <c r="N18">
        <f t="shared" si="6"/>
        <v>0.23261708509200388</v>
      </c>
      <c r="O18">
        <f t="shared" si="7"/>
        <v>2.2546447589202661</v>
      </c>
      <c r="P18">
        <f t="shared" si="8"/>
        <v>0.22005904408970897</v>
      </c>
      <c r="Q18">
        <f t="shared" si="9"/>
        <v>0.13860866849860506</v>
      </c>
      <c r="R18">
        <f t="shared" si="10"/>
        <v>280.86131553698164</v>
      </c>
      <c r="S18">
        <f t="shared" si="11"/>
        <v>28.059670389428618</v>
      </c>
      <c r="T18">
        <f t="shared" si="12"/>
        <v>26.915299999999998</v>
      </c>
      <c r="U18">
        <f t="shared" si="13"/>
        <v>3.5613932712690244</v>
      </c>
      <c r="V18">
        <f t="shared" si="14"/>
        <v>64.932485543252156</v>
      </c>
      <c r="W18">
        <f t="shared" si="15"/>
        <v>2.3095313440040188</v>
      </c>
      <c r="X18">
        <f t="shared" si="16"/>
        <v>3.556819556007321</v>
      </c>
      <c r="Y18">
        <f t="shared" si="17"/>
        <v>1.2518619272650056</v>
      </c>
      <c r="Z18">
        <f t="shared" si="18"/>
        <v>-125.54815221810924</v>
      </c>
      <c r="AA18">
        <f t="shared" si="19"/>
        <v>-2.6576845905458688</v>
      </c>
      <c r="AB18">
        <f t="shared" si="20"/>
        <v>-0.25414694567723195</v>
      </c>
      <c r="AC18">
        <f t="shared" si="21"/>
        <v>152.40133178264929</v>
      </c>
      <c r="AD18">
        <v>-4.1308907849969802E-2</v>
      </c>
      <c r="AE18">
        <v>4.6372867920676498E-2</v>
      </c>
      <c r="AF18">
        <v>3.4635282339951199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52693.769564116978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292</v>
      </c>
      <c r="AS18">
        <v>794.13952941176501</v>
      </c>
      <c r="AT18">
        <v>1178.27</v>
      </c>
      <c r="AU18">
        <f t="shared" si="27"/>
        <v>0.32601226424184182</v>
      </c>
      <c r="AV18">
        <v>0.5</v>
      </c>
      <c r="AW18">
        <f t="shared" si="28"/>
        <v>1433.091880383653</v>
      </c>
      <c r="AX18">
        <f t="shared" si="29"/>
        <v>14.584673276978686</v>
      </c>
      <c r="AY18">
        <f t="shared" si="30"/>
        <v>233.60276439523673</v>
      </c>
      <c r="AZ18">
        <f t="shared" si="31"/>
        <v>0.53968105782206111</v>
      </c>
      <c r="BA18">
        <f t="shared" si="32"/>
        <v>1.087485979810765E-2</v>
      </c>
      <c r="BB18">
        <f t="shared" si="33"/>
        <v>-1</v>
      </c>
      <c r="BC18" t="s">
        <v>293</v>
      </c>
      <c r="BD18">
        <v>542.38</v>
      </c>
      <c r="BE18">
        <f t="shared" si="34"/>
        <v>635.89</v>
      </c>
      <c r="BF18">
        <f t="shared" si="35"/>
        <v>0.6040832071399691</v>
      </c>
      <c r="BG18">
        <f t="shared" si="36"/>
        <v>2.1724067996607546</v>
      </c>
      <c r="BH18">
        <f t="shared" si="37"/>
        <v>0.32601226424184182</v>
      </c>
      <c r="BI18" t="e">
        <f t="shared" si="38"/>
        <v>#DIV/0!</v>
      </c>
      <c r="BJ18">
        <v>6705</v>
      </c>
      <c r="BK18">
        <v>300</v>
      </c>
      <c r="BL18">
        <v>300</v>
      </c>
      <c r="BM18">
        <v>300</v>
      </c>
      <c r="BN18">
        <v>10291.5</v>
      </c>
      <c r="BO18">
        <v>1106.95</v>
      </c>
      <c r="BP18">
        <v>-7.1396699999999999E-3</v>
      </c>
      <c r="BQ18">
        <v>16.168700000000001</v>
      </c>
      <c r="BR18">
        <f t="shared" si="39"/>
        <v>1700.00774193548</v>
      </c>
      <c r="BS18">
        <f t="shared" si="40"/>
        <v>1433.091880383653</v>
      </c>
      <c r="BT18">
        <f t="shared" si="41"/>
        <v>0.84299138470514257</v>
      </c>
      <c r="BU18">
        <f t="shared" si="42"/>
        <v>0.19598276941028531</v>
      </c>
      <c r="BV18">
        <v>6</v>
      </c>
      <c r="BW18">
        <v>0.5</v>
      </c>
      <c r="BX18" t="s">
        <v>283</v>
      </c>
      <c r="BY18">
        <v>1535029905.3</v>
      </c>
      <c r="BZ18">
        <v>276.92764516129</v>
      </c>
      <c r="CA18">
        <v>299.98612903225802</v>
      </c>
      <c r="CB18">
        <v>23.1644096774194</v>
      </c>
      <c r="CC18">
        <v>18.993183870967702</v>
      </c>
      <c r="CD18">
        <v>400.01912903225798</v>
      </c>
      <c r="CE18">
        <v>99.601738709677406</v>
      </c>
      <c r="CF18">
        <v>9.9975090322580701E-2</v>
      </c>
      <c r="CG18">
        <v>26.893435483870999</v>
      </c>
      <c r="CH18">
        <v>26.915299999999998</v>
      </c>
      <c r="CI18">
        <v>999.9</v>
      </c>
      <c r="CJ18">
        <v>10001.6767741935</v>
      </c>
      <c r="CK18">
        <v>0</v>
      </c>
      <c r="CL18">
        <v>4.6240716129032302</v>
      </c>
      <c r="CM18">
        <v>1700.00774193548</v>
      </c>
      <c r="CN18">
        <v>0.89999512903225798</v>
      </c>
      <c r="CO18">
        <v>0.10000487096774199</v>
      </c>
      <c r="CP18">
        <v>0</v>
      </c>
      <c r="CQ18">
        <v>794.44138709677395</v>
      </c>
      <c r="CR18">
        <v>5.0004099999999996</v>
      </c>
      <c r="CS18">
        <v>13462.8322580645</v>
      </c>
      <c r="CT18">
        <v>15389.2903225806</v>
      </c>
      <c r="CU18">
        <v>41.75</v>
      </c>
      <c r="CV18">
        <v>43.125</v>
      </c>
      <c r="CW18">
        <v>42.717483870967698</v>
      </c>
      <c r="CX18">
        <v>42.561999999999998</v>
      </c>
      <c r="CY18">
        <v>43.7398387096774</v>
      </c>
      <c r="CZ18">
        <v>1525.4948387096799</v>
      </c>
      <c r="DA18">
        <v>169.51258064516099</v>
      </c>
      <c r="DB18">
        <v>0</v>
      </c>
      <c r="DC18">
        <v>83.799999952316298</v>
      </c>
      <c r="DD18">
        <v>794.13952941176501</v>
      </c>
      <c r="DE18">
        <v>-5.22475493601734</v>
      </c>
      <c r="DF18">
        <v>-143.92156866827901</v>
      </c>
      <c r="DG18">
        <v>13454.741176470599</v>
      </c>
      <c r="DH18">
        <v>10</v>
      </c>
      <c r="DI18">
        <v>1535029943.3</v>
      </c>
      <c r="DJ18" t="s">
        <v>294</v>
      </c>
      <c r="DK18">
        <v>2</v>
      </c>
      <c r="DL18">
        <v>1.99</v>
      </c>
      <c r="DM18">
        <v>-0.104</v>
      </c>
      <c r="DN18">
        <v>300</v>
      </c>
      <c r="DO18">
        <v>19</v>
      </c>
      <c r="DP18">
        <v>0.09</v>
      </c>
      <c r="DQ18">
        <v>0.04</v>
      </c>
      <c r="DR18">
        <v>14.2359657270352</v>
      </c>
      <c r="DS18">
        <v>0.46915646118194398</v>
      </c>
      <c r="DT18">
        <v>5.9718235802043898E-2</v>
      </c>
      <c r="DU18">
        <v>1</v>
      </c>
      <c r="DV18">
        <v>169.94212854041299</v>
      </c>
      <c r="DW18">
        <v>-0.72368086749576699</v>
      </c>
      <c r="DX18">
        <v>0.34091635726893699</v>
      </c>
      <c r="DY18">
        <v>1</v>
      </c>
      <c r="DZ18">
        <v>2</v>
      </c>
      <c r="EA18">
        <v>2</v>
      </c>
      <c r="EB18" t="s">
        <v>295</v>
      </c>
      <c r="EC18">
        <v>1.8638600000000001</v>
      </c>
      <c r="ED18">
        <v>1.8647899999999999</v>
      </c>
      <c r="EE18">
        <v>1.8673900000000001</v>
      </c>
      <c r="EF18">
        <v>1.86707</v>
      </c>
      <c r="EG18">
        <v>1.8690500000000001</v>
      </c>
      <c r="EH18">
        <v>1.86693</v>
      </c>
      <c r="EI18">
        <v>1.8676600000000001</v>
      </c>
      <c r="EJ18">
        <v>1.8722000000000001</v>
      </c>
      <c r="EK18" t="s">
        <v>286</v>
      </c>
      <c r="EL18" t="s">
        <v>19</v>
      </c>
      <c r="EM18" t="s">
        <v>19</v>
      </c>
      <c r="EN18" t="s">
        <v>19</v>
      </c>
      <c r="EO18" t="s">
        <v>287</v>
      </c>
      <c r="EP18" t="s">
        <v>288</v>
      </c>
      <c r="EQ18" t="s">
        <v>289</v>
      </c>
      <c r="ER18" t="s">
        <v>289</v>
      </c>
      <c r="ES18" t="s">
        <v>289</v>
      </c>
      <c r="ET18" t="s">
        <v>289</v>
      </c>
      <c r="EU18">
        <v>0</v>
      </c>
      <c r="EV18">
        <v>100</v>
      </c>
      <c r="EW18">
        <v>100</v>
      </c>
      <c r="EX18">
        <v>1.99</v>
      </c>
      <c r="EY18">
        <v>-0.104</v>
      </c>
      <c r="EZ18">
        <v>2</v>
      </c>
      <c r="FA18">
        <v>384.93799999999999</v>
      </c>
      <c r="FB18">
        <v>667.66200000000003</v>
      </c>
      <c r="FC18">
        <v>25</v>
      </c>
      <c r="FD18">
        <v>24.903199999999998</v>
      </c>
      <c r="FE18">
        <v>30.0001</v>
      </c>
      <c r="FF18">
        <v>24.9376</v>
      </c>
      <c r="FG18">
        <v>24.944099999999999</v>
      </c>
      <c r="FH18">
        <v>15.7493</v>
      </c>
      <c r="FI18">
        <v>19.825199999999999</v>
      </c>
      <c r="FJ18">
        <v>100</v>
      </c>
      <c r="FK18">
        <v>25</v>
      </c>
      <c r="FL18">
        <v>300</v>
      </c>
      <c r="FM18">
        <v>18.9405</v>
      </c>
      <c r="FN18">
        <v>110.02</v>
      </c>
      <c r="FO18">
        <v>108.71299999999999</v>
      </c>
    </row>
    <row r="19" spans="1:171" x14ac:dyDescent="0.2">
      <c r="A19">
        <v>3</v>
      </c>
      <c r="B19">
        <v>1535030027.3</v>
      </c>
      <c r="C19">
        <v>198.5</v>
      </c>
      <c r="D19" t="s">
        <v>296</v>
      </c>
      <c r="E19" t="s">
        <v>297</v>
      </c>
      <c r="F19" t="s">
        <v>280</v>
      </c>
      <c r="G19">
        <v>1535030019.3</v>
      </c>
      <c r="H19">
        <f t="shared" si="0"/>
        <v>2.9916702730687461E-3</v>
      </c>
      <c r="I19">
        <f t="shared" si="1"/>
        <v>11.867513534732604</v>
      </c>
      <c r="J19">
        <f t="shared" si="2"/>
        <v>231.13216129032301</v>
      </c>
      <c r="K19">
        <f t="shared" si="3"/>
        <v>145.98825391116469</v>
      </c>
      <c r="L19">
        <f t="shared" si="4"/>
        <v>14.555539987325893</v>
      </c>
      <c r="M19">
        <f t="shared" si="5"/>
        <v>23.044685622896324</v>
      </c>
      <c r="N19">
        <f t="shared" si="6"/>
        <v>0.24567257389203387</v>
      </c>
      <c r="O19">
        <f t="shared" si="7"/>
        <v>2.2545562010423517</v>
      </c>
      <c r="P19">
        <f t="shared" si="8"/>
        <v>0.23171025395506287</v>
      </c>
      <c r="Q19">
        <f t="shared" si="9"/>
        <v>0.14600719987086769</v>
      </c>
      <c r="R19">
        <f t="shared" si="10"/>
        <v>280.86118864762653</v>
      </c>
      <c r="S19">
        <f t="shared" si="11"/>
        <v>28.089138277044611</v>
      </c>
      <c r="T19">
        <f t="shared" si="12"/>
        <v>26.968548387096799</v>
      </c>
      <c r="U19">
        <f t="shared" si="13"/>
        <v>3.5725534858644195</v>
      </c>
      <c r="V19">
        <f t="shared" si="14"/>
        <v>65.023501609429687</v>
      </c>
      <c r="W19">
        <f t="shared" si="15"/>
        <v>2.3233176699236981</v>
      </c>
      <c r="X19">
        <f t="shared" si="16"/>
        <v>3.5730429958677759</v>
      </c>
      <c r="Y19">
        <f t="shared" si="17"/>
        <v>1.2492358159407213</v>
      </c>
      <c r="Z19">
        <f t="shared" si="18"/>
        <v>-131.93265904233169</v>
      </c>
      <c r="AA19">
        <f t="shared" si="19"/>
        <v>0.28348044940914846</v>
      </c>
      <c r="AB19">
        <f t="shared" si="20"/>
        <v>2.7127232146605031E-2</v>
      </c>
      <c r="AC19">
        <f t="shared" si="21"/>
        <v>149.23913728685059</v>
      </c>
      <c r="AD19">
        <v>-4.1306519324273101E-2</v>
      </c>
      <c r="AE19">
        <v>4.6370186591335599E-2</v>
      </c>
      <c r="AF19">
        <v>3.46336977716817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52677.282197124194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298</v>
      </c>
      <c r="AS19">
        <v>789.15035294117604</v>
      </c>
      <c r="AT19">
        <v>1153.78</v>
      </c>
      <c r="AU19">
        <f t="shared" si="27"/>
        <v>0.31603047986515964</v>
      </c>
      <c r="AV19">
        <v>0.5</v>
      </c>
      <c r="AW19">
        <f t="shared" si="28"/>
        <v>1433.0930310316471</v>
      </c>
      <c r="AX19">
        <f t="shared" si="29"/>
        <v>11.867513534732604</v>
      </c>
      <c r="AY19">
        <f t="shared" si="30"/>
        <v>226.45053914417377</v>
      </c>
      <c r="AZ19">
        <f t="shared" si="31"/>
        <v>0.52829828910190846</v>
      </c>
      <c r="BA19">
        <f t="shared" si="32"/>
        <v>8.9788403516759888E-3</v>
      </c>
      <c r="BB19">
        <f t="shared" si="33"/>
        <v>-1</v>
      </c>
      <c r="BC19" t="s">
        <v>299</v>
      </c>
      <c r="BD19">
        <v>544.24</v>
      </c>
      <c r="BE19">
        <f t="shared" si="34"/>
        <v>609.54</v>
      </c>
      <c r="BF19">
        <f t="shared" si="35"/>
        <v>0.59820462489553428</v>
      </c>
      <c r="BG19">
        <f t="shared" si="36"/>
        <v>2.1199838306629428</v>
      </c>
      <c r="BH19">
        <f t="shared" si="37"/>
        <v>0.3160304798651597</v>
      </c>
      <c r="BI19" t="e">
        <f t="shared" si="38"/>
        <v>#DIV/0!</v>
      </c>
      <c r="BJ19">
        <v>6707</v>
      </c>
      <c r="BK19">
        <v>300</v>
      </c>
      <c r="BL19">
        <v>300</v>
      </c>
      <c r="BM19">
        <v>300</v>
      </c>
      <c r="BN19">
        <v>10291.1</v>
      </c>
      <c r="BO19">
        <v>1084.96</v>
      </c>
      <c r="BP19">
        <v>-7.13936E-3</v>
      </c>
      <c r="BQ19">
        <v>17.201000000000001</v>
      </c>
      <c r="BR19">
        <f t="shared" si="39"/>
        <v>1700.0093548387099</v>
      </c>
      <c r="BS19">
        <f t="shared" si="40"/>
        <v>1433.0930310316471</v>
      </c>
      <c r="BT19">
        <f t="shared" si="41"/>
        <v>0.84299126175550565</v>
      </c>
      <c r="BU19">
        <f t="shared" si="42"/>
        <v>0.1959825235110115</v>
      </c>
      <c r="BV19">
        <v>6</v>
      </c>
      <c r="BW19">
        <v>0.5</v>
      </c>
      <c r="BX19" t="s">
        <v>283</v>
      </c>
      <c r="BY19">
        <v>1535030019.3</v>
      </c>
      <c r="BZ19">
        <v>231.13216129032301</v>
      </c>
      <c r="CA19">
        <v>249.96948387096799</v>
      </c>
      <c r="CB19">
        <v>23.302267741935498</v>
      </c>
      <c r="CC19">
        <v>18.919599999999999</v>
      </c>
      <c r="CD19">
        <v>400.02451612903201</v>
      </c>
      <c r="CE19">
        <v>99.603509677419297</v>
      </c>
      <c r="CF19">
        <v>9.9991099999999999E-2</v>
      </c>
      <c r="CG19">
        <v>26.970880645161301</v>
      </c>
      <c r="CH19">
        <v>26.968548387096799</v>
      </c>
      <c r="CI19">
        <v>999.9</v>
      </c>
      <c r="CJ19">
        <v>10000.920645161301</v>
      </c>
      <c r="CK19">
        <v>0</v>
      </c>
      <c r="CL19">
        <v>4.6431806451612898</v>
      </c>
      <c r="CM19">
        <v>1700.0093548387099</v>
      </c>
      <c r="CN19">
        <v>0.89999570967741904</v>
      </c>
      <c r="CO19">
        <v>0.100004290322581</v>
      </c>
      <c r="CP19">
        <v>0</v>
      </c>
      <c r="CQ19">
        <v>789.25541935483898</v>
      </c>
      <c r="CR19">
        <v>5.0004099999999996</v>
      </c>
      <c r="CS19">
        <v>13388.6870967742</v>
      </c>
      <c r="CT19">
        <v>15389.316129032301</v>
      </c>
      <c r="CU19">
        <v>41.811999999999998</v>
      </c>
      <c r="CV19">
        <v>43.186999999999998</v>
      </c>
      <c r="CW19">
        <v>42.811999999999998</v>
      </c>
      <c r="CX19">
        <v>42.646999999999998</v>
      </c>
      <c r="CY19">
        <v>43.811999999999998</v>
      </c>
      <c r="CZ19">
        <v>1525.5035483871</v>
      </c>
      <c r="DA19">
        <v>169.50580645161301</v>
      </c>
      <c r="DB19">
        <v>0</v>
      </c>
      <c r="DC19">
        <v>113.40000009536701</v>
      </c>
      <c r="DD19">
        <v>789.15035294117604</v>
      </c>
      <c r="DE19">
        <v>-3.1343137248558799</v>
      </c>
      <c r="DF19">
        <v>-27.5980391242094</v>
      </c>
      <c r="DG19">
        <v>13387.129411764699</v>
      </c>
      <c r="DH19">
        <v>10</v>
      </c>
      <c r="DI19">
        <v>1535029943.3</v>
      </c>
      <c r="DJ19" t="s">
        <v>294</v>
      </c>
      <c r="DK19">
        <v>2</v>
      </c>
      <c r="DL19">
        <v>1.99</v>
      </c>
      <c r="DM19">
        <v>-0.104</v>
      </c>
      <c r="DN19">
        <v>300</v>
      </c>
      <c r="DO19">
        <v>19</v>
      </c>
      <c r="DP19">
        <v>0.09</v>
      </c>
      <c r="DQ19">
        <v>0.04</v>
      </c>
      <c r="DR19">
        <v>11.848683221330599</v>
      </c>
      <c r="DS19">
        <v>0.29815289858734101</v>
      </c>
      <c r="DT19">
        <v>3.9914335173638203E-2</v>
      </c>
      <c r="DU19">
        <v>1</v>
      </c>
      <c r="DV19">
        <v>145.99683413704699</v>
      </c>
      <c r="DW19">
        <v>-0.84560452259099095</v>
      </c>
      <c r="DX19">
        <v>0.21065657265353399</v>
      </c>
      <c r="DY19">
        <v>1</v>
      </c>
      <c r="DZ19">
        <v>2</v>
      </c>
      <c r="EA19">
        <v>2</v>
      </c>
      <c r="EB19" t="s">
        <v>295</v>
      </c>
      <c r="EC19">
        <v>1.8638600000000001</v>
      </c>
      <c r="ED19">
        <v>1.8647800000000001</v>
      </c>
      <c r="EE19">
        <v>1.86737</v>
      </c>
      <c r="EF19">
        <v>1.86707</v>
      </c>
      <c r="EG19">
        <v>1.8690599999999999</v>
      </c>
      <c r="EH19">
        <v>1.86693</v>
      </c>
      <c r="EI19">
        <v>1.86764</v>
      </c>
      <c r="EJ19">
        <v>1.8722000000000001</v>
      </c>
      <c r="EK19" t="s">
        <v>286</v>
      </c>
      <c r="EL19" t="s">
        <v>19</v>
      </c>
      <c r="EM19" t="s">
        <v>19</v>
      </c>
      <c r="EN19" t="s">
        <v>19</v>
      </c>
      <c r="EO19" t="s">
        <v>287</v>
      </c>
      <c r="EP19" t="s">
        <v>288</v>
      </c>
      <c r="EQ19" t="s">
        <v>289</v>
      </c>
      <c r="ER19" t="s">
        <v>289</v>
      </c>
      <c r="ES19" t="s">
        <v>289</v>
      </c>
      <c r="ET19" t="s">
        <v>289</v>
      </c>
      <c r="EU19">
        <v>0</v>
      </c>
      <c r="EV19">
        <v>100</v>
      </c>
      <c r="EW19">
        <v>100</v>
      </c>
      <c r="EX19">
        <v>1.99</v>
      </c>
      <c r="EY19">
        <v>-0.104</v>
      </c>
      <c r="EZ19">
        <v>2</v>
      </c>
      <c r="FA19">
        <v>384.88200000000001</v>
      </c>
      <c r="FB19">
        <v>666.89300000000003</v>
      </c>
      <c r="FC19">
        <v>25.000399999999999</v>
      </c>
      <c r="FD19">
        <v>24.949100000000001</v>
      </c>
      <c r="FE19">
        <v>30.000299999999999</v>
      </c>
      <c r="FF19">
        <v>24.979800000000001</v>
      </c>
      <c r="FG19">
        <v>24.985299999999999</v>
      </c>
      <c r="FH19">
        <v>13.647500000000001</v>
      </c>
      <c r="FI19">
        <v>20.2606</v>
      </c>
      <c r="FJ19">
        <v>100</v>
      </c>
      <c r="FK19">
        <v>25</v>
      </c>
      <c r="FL19">
        <v>250</v>
      </c>
      <c r="FM19">
        <v>18.817599999999999</v>
      </c>
      <c r="FN19">
        <v>110.008</v>
      </c>
      <c r="FO19">
        <v>108.702</v>
      </c>
    </row>
    <row r="20" spans="1:171" x14ac:dyDescent="0.2">
      <c r="A20">
        <v>4</v>
      </c>
      <c r="B20">
        <v>1535030147.8</v>
      </c>
      <c r="C20">
        <v>319</v>
      </c>
      <c r="D20" t="s">
        <v>300</v>
      </c>
      <c r="E20" t="s">
        <v>301</v>
      </c>
      <c r="F20" t="s">
        <v>280</v>
      </c>
      <c r="G20">
        <v>1535030139.8</v>
      </c>
      <c r="H20">
        <f t="shared" si="0"/>
        <v>3.1797513719855944E-3</v>
      </c>
      <c r="I20">
        <f t="shared" si="1"/>
        <v>7.6476750282059731</v>
      </c>
      <c r="J20">
        <f t="shared" si="2"/>
        <v>162.76670967741899</v>
      </c>
      <c r="K20">
        <f t="shared" si="3"/>
        <v>110.40761706297614</v>
      </c>
      <c r="L20">
        <f t="shared" si="4"/>
        <v>11.008355408876918</v>
      </c>
      <c r="M20">
        <f t="shared" si="5"/>
        <v>16.22889648855007</v>
      </c>
      <c r="N20">
        <f t="shared" si="6"/>
        <v>0.26048556872800338</v>
      </c>
      <c r="O20">
        <f t="shared" si="7"/>
        <v>2.2548893255633926</v>
      </c>
      <c r="P20">
        <f t="shared" si="8"/>
        <v>0.24484843368773021</v>
      </c>
      <c r="Q20">
        <f t="shared" si="9"/>
        <v>0.15435691958684994</v>
      </c>
      <c r="R20">
        <f t="shared" si="10"/>
        <v>280.86088057719689</v>
      </c>
      <c r="S20">
        <f t="shared" si="11"/>
        <v>28.14719925019623</v>
      </c>
      <c r="T20">
        <f t="shared" si="12"/>
        <v>27.092032258064499</v>
      </c>
      <c r="U20">
        <f t="shared" si="13"/>
        <v>3.5985517639463462</v>
      </c>
      <c r="V20">
        <f t="shared" si="14"/>
        <v>65.091583486453203</v>
      </c>
      <c r="W20">
        <f t="shared" si="15"/>
        <v>2.3422780488002477</v>
      </c>
      <c r="X20">
        <f t="shared" si="16"/>
        <v>3.5984345799295547</v>
      </c>
      <c r="Y20">
        <f t="shared" si="17"/>
        <v>1.2562737151460985</v>
      </c>
      <c r="Z20">
        <f t="shared" si="18"/>
        <v>-140.22703550456472</v>
      </c>
      <c r="AA20">
        <f t="shared" si="19"/>
        <v>-6.7449296941467674E-2</v>
      </c>
      <c r="AB20">
        <f t="shared" si="20"/>
        <v>-6.461384621063289E-3</v>
      </c>
      <c r="AC20">
        <f t="shared" si="21"/>
        <v>140.55993439106965</v>
      </c>
      <c r="AD20">
        <v>-4.1315504586203498E-2</v>
      </c>
      <c r="AE20">
        <v>4.6380273335004697E-2</v>
      </c>
      <c r="AF20">
        <v>3.4639658506566899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52667.162886286736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302</v>
      </c>
      <c r="AS20">
        <v>788.69476470588199</v>
      </c>
      <c r="AT20">
        <v>1120.49</v>
      </c>
      <c r="AU20">
        <f t="shared" si="27"/>
        <v>0.29611619496302333</v>
      </c>
      <c r="AV20">
        <v>0.5</v>
      </c>
      <c r="AW20">
        <f t="shared" si="28"/>
        <v>1433.0945726359787</v>
      </c>
      <c r="AX20">
        <f t="shared" si="29"/>
        <v>7.6476750282059731</v>
      </c>
      <c r="AY20">
        <f t="shared" si="30"/>
        <v>212.18125593556303</v>
      </c>
      <c r="AZ20">
        <f t="shared" si="31"/>
        <v>0.51080330926648165</v>
      </c>
      <c r="BA20">
        <f t="shared" si="32"/>
        <v>6.03426681904166E-3</v>
      </c>
      <c r="BB20">
        <f t="shared" si="33"/>
        <v>-1</v>
      </c>
      <c r="BC20" t="s">
        <v>303</v>
      </c>
      <c r="BD20">
        <v>548.14</v>
      </c>
      <c r="BE20">
        <f t="shared" si="34"/>
        <v>572.35</v>
      </c>
      <c r="BF20">
        <f t="shared" si="35"/>
        <v>0.57970688441358964</v>
      </c>
      <c r="BG20">
        <f t="shared" si="36"/>
        <v>2.0441675484365307</v>
      </c>
      <c r="BH20">
        <f t="shared" si="37"/>
        <v>0.29611619496302333</v>
      </c>
      <c r="BI20" t="e">
        <f t="shared" si="38"/>
        <v>#DIV/0!</v>
      </c>
      <c r="BJ20">
        <v>6709</v>
      </c>
      <c r="BK20">
        <v>300</v>
      </c>
      <c r="BL20">
        <v>300</v>
      </c>
      <c r="BM20">
        <v>300</v>
      </c>
      <c r="BN20">
        <v>10290.5</v>
      </c>
      <c r="BO20">
        <v>1057.1199999999999</v>
      </c>
      <c r="BP20">
        <v>-7.13878E-3</v>
      </c>
      <c r="BQ20">
        <v>12.7699</v>
      </c>
      <c r="BR20">
        <f t="shared" si="39"/>
        <v>1700.0116129032299</v>
      </c>
      <c r="BS20">
        <f t="shared" si="40"/>
        <v>1433.0945726359787</v>
      </c>
      <c r="BT20">
        <f t="shared" si="41"/>
        <v>0.84299104886029685</v>
      </c>
      <c r="BU20">
        <f t="shared" si="42"/>
        <v>0.19598209772059375</v>
      </c>
      <c r="BV20">
        <v>6</v>
      </c>
      <c r="BW20">
        <v>0.5</v>
      </c>
      <c r="BX20" t="s">
        <v>283</v>
      </c>
      <c r="BY20">
        <v>1535030139.8</v>
      </c>
      <c r="BZ20">
        <v>162.76670967741899</v>
      </c>
      <c r="CA20">
        <v>175.013838709677</v>
      </c>
      <c r="CB20">
        <v>23.491732258064498</v>
      </c>
      <c r="CC20">
        <v>18.834425806451598</v>
      </c>
      <c r="CD20">
        <v>400.02351612903198</v>
      </c>
      <c r="CE20">
        <v>99.606493548387107</v>
      </c>
      <c r="CF20">
        <v>9.9991399999999994E-2</v>
      </c>
      <c r="CG20">
        <v>27.091477419354799</v>
      </c>
      <c r="CH20">
        <v>27.092032258064499</v>
      </c>
      <c r="CI20">
        <v>999.9</v>
      </c>
      <c r="CJ20">
        <v>10002.7964516129</v>
      </c>
      <c r="CK20">
        <v>0</v>
      </c>
      <c r="CL20">
        <v>4.7481099999999996</v>
      </c>
      <c r="CM20">
        <v>1700.0116129032299</v>
      </c>
      <c r="CN20">
        <v>0.90000325806451598</v>
      </c>
      <c r="CO20">
        <v>9.9996741935483802E-2</v>
      </c>
      <c r="CP20">
        <v>0</v>
      </c>
      <c r="CQ20">
        <v>788.81064516129004</v>
      </c>
      <c r="CR20">
        <v>5.0004099999999996</v>
      </c>
      <c r="CS20">
        <v>13394.248387096801</v>
      </c>
      <c r="CT20">
        <v>15389.3774193548</v>
      </c>
      <c r="CU20">
        <v>41.936999999999998</v>
      </c>
      <c r="CV20">
        <v>43.25</v>
      </c>
      <c r="CW20">
        <v>42.875</v>
      </c>
      <c r="CX20">
        <v>42.75</v>
      </c>
      <c r="CY20">
        <v>43.936999999999998</v>
      </c>
      <c r="CZ20">
        <v>1525.51677419355</v>
      </c>
      <c r="DA20">
        <v>169.493870967742</v>
      </c>
      <c r="DB20">
        <v>0</v>
      </c>
      <c r="DC20">
        <v>120</v>
      </c>
      <c r="DD20">
        <v>788.69476470588199</v>
      </c>
      <c r="DE20">
        <v>-3.7950980316612601</v>
      </c>
      <c r="DF20">
        <v>-34.656862756381997</v>
      </c>
      <c r="DG20">
        <v>13391.982352941201</v>
      </c>
      <c r="DH20">
        <v>10</v>
      </c>
      <c r="DI20">
        <v>1535030091.3</v>
      </c>
      <c r="DJ20" t="s">
        <v>304</v>
      </c>
      <c r="DK20">
        <v>3</v>
      </c>
      <c r="DL20">
        <v>1.6240000000000001</v>
      </c>
      <c r="DM20">
        <v>-0.109</v>
      </c>
      <c r="DN20">
        <v>175</v>
      </c>
      <c r="DO20">
        <v>19</v>
      </c>
      <c r="DP20">
        <v>0.15</v>
      </c>
      <c r="DQ20">
        <v>0.04</v>
      </c>
      <c r="DR20">
        <v>7.6521766987948903</v>
      </c>
      <c r="DS20">
        <v>-2.2999947976087301E-2</v>
      </c>
      <c r="DT20">
        <v>1.94564554970948E-2</v>
      </c>
      <c r="DU20">
        <v>1</v>
      </c>
      <c r="DV20">
        <v>110.264888434135</v>
      </c>
      <c r="DW20">
        <v>1.64894459672642</v>
      </c>
      <c r="DX20">
        <v>0.26940426272012602</v>
      </c>
      <c r="DY20">
        <v>0</v>
      </c>
      <c r="DZ20">
        <v>1</v>
      </c>
      <c r="EA20">
        <v>2</v>
      </c>
      <c r="EB20" t="s">
        <v>285</v>
      </c>
      <c r="EC20">
        <v>1.8638600000000001</v>
      </c>
      <c r="ED20">
        <v>1.8648100000000001</v>
      </c>
      <c r="EE20">
        <v>1.86737</v>
      </c>
      <c r="EF20">
        <v>1.86707</v>
      </c>
      <c r="EG20">
        <v>1.8690899999999999</v>
      </c>
      <c r="EH20">
        <v>1.86693</v>
      </c>
      <c r="EI20">
        <v>1.8676699999999999</v>
      </c>
      <c r="EJ20">
        <v>1.8722300000000001</v>
      </c>
      <c r="EK20" t="s">
        <v>286</v>
      </c>
      <c r="EL20" t="s">
        <v>19</v>
      </c>
      <c r="EM20" t="s">
        <v>19</v>
      </c>
      <c r="EN20" t="s">
        <v>19</v>
      </c>
      <c r="EO20" t="s">
        <v>287</v>
      </c>
      <c r="EP20" t="s">
        <v>288</v>
      </c>
      <c r="EQ20" t="s">
        <v>289</v>
      </c>
      <c r="ER20" t="s">
        <v>289</v>
      </c>
      <c r="ES20" t="s">
        <v>289</v>
      </c>
      <c r="ET20" t="s">
        <v>289</v>
      </c>
      <c r="EU20">
        <v>0</v>
      </c>
      <c r="EV20">
        <v>100</v>
      </c>
      <c r="EW20">
        <v>100</v>
      </c>
      <c r="EX20">
        <v>1.6240000000000001</v>
      </c>
      <c r="EY20">
        <v>-0.109</v>
      </c>
      <c r="EZ20">
        <v>2</v>
      </c>
      <c r="FA20">
        <v>384.99299999999999</v>
      </c>
      <c r="FB20">
        <v>665.71400000000006</v>
      </c>
      <c r="FC20">
        <v>25.000399999999999</v>
      </c>
      <c r="FD20">
        <v>25.0076</v>
      </c>
      <c r="FE20">
        <v>30.0002</v>
      </c>
      <c r="FF20">
        <v>25.033000000000001</v>
      </c>
      <c r="FG20">
        <v>25.036899999999999</v>
      </c>
      <c r="FH20">
        <v>10.406599999999999</v>
      </c>
      <c r="FI20">
        <v>20.854099999999999</v>
      </c>
      <c r="FJ20">
        <v>100</v>
      </c>
      <c r="FK20">
        <v>25</v>
      </c>
      <c r="FL20">
        <v>175</v>
      </c>
      <c r="FM20">
        <v>18.729199999999999</v>
      </c>
      <c r="FN20">
        <v>109.989</v>
      </c>
      <c r="FO20">
        <v>108.688</v>
      </c>
    </row>
    <row r="21" spans="1:171" x14ac:dyDescent="0.2">
      <c r="A21">
        <v>5</v>
      </c>
      <c r="B21">
        <v>1535030256.3</v>
      </c>
      <c r="C21">
        <v>427.5</v>
      </c>
      <c r="D21" t="s">
        <v>305</v>
      </c>
      <c r="E21" t="s">
        <v>306</v>
      </c>
      <c r="F21" t="s">
        <v>280</v>
      </c>
      <c r="G21">
        <v>1535030248.3</v>
      </c>
      <c r="H21">
        <f t="shared" si="0"/>
        <v>3.3337347242009719E-3</v>
      </c>
      <c r="I21">
        <f t="shared" si="1"/>
        <v>3.0859892352003069</v>
      </c>
      <c r="J21">
        <f t="shared" si="2"/>
        <v>94.938454838709703</v>
      </c>
      <c r="K21">
        <f t="shared" si="3"/>
        <v>74.073259450313955</v>
      </c>
      <c r="L21">
        <f t="shared" si="4"/>
        <v>7.3857103062867209</v>
      </c>
      <c r="M21">
        <f t="shared" si="5"/>
        <v>9.4661410820665974</v>
      </c>
      <c r="N21">
        <f t="shared" si="6"/>
        <v>0.27306674742093806</v>
      </c>
      <c r="O21">
        <f t="shared" si="7"/>
        <v>2.2532760598034147</v>
      </c>
      <c r="P21">
        <f t="shared" si="8"/>
        <v>0.2559244729405401</v>
      </c>
      <c r="Q21">
        <f t="shared" si="9"/>
        <v>0.16140320197692926</v>
      </c>
      <c r="R21">
        <f t="shared" si="10"/>
        <v>280.86051385813192</v>
      </c>
      <c r="S21">
        <f t="shared" si="11"/>
        <v>28.203769199146336</v>
      </c>
      <c r="T21">
        <f t="shared" si="12"/>
        <v>27.1955903225806</v>
      </c>
      <c r="U21">
        <f t="shared" si="13"/>
        <v>3.6204820334686101</v>
      </c>
      <c r="V21">
        <f t="shared" si="14"/>
        <v>65.190672374135602</v>
      </c>
      <c r="W21">
        <f t="shared" si="15"/>
        <v>2.3606144537140077</v>
      </c>
      <c r="X21">
        <f t="shared" si="16"/>
        <v>3.6210923553084586</v>
      </c>
      <c r="Y21">
        <f t="shared" si="17"/>
        <v>1.2598675797546024</v>
      </c>
      <c r="Z21">
        <f t="shared" si="18"/>
        <v>-147.01770133726285</v>
      </c>
      <c r="AA21">
        <f t="shared" si="19"/>
        <v>0.34915306281482605</v>
      </c>
      <c r="AB21">
        <f t="shared" si="20"/>
        <v>3.3506712856991694E-2</v>
      </c>
      <c r="AC21">
        <f t="shared" si="21"/>
        <v>134.22547229654089</v>
      </c>
      <c r="AD21">
        <v>-4.12720017100053E-2</v>
      </c>
      <c r="AE21">
        <v>4.63314375454109E-2</v>
      </c>
      <c r="AF21">
        <v>3.46107949609114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52595.25444906859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307</v>
      </c>
      <c r="AS21">
        <v>794.87935294117699</v>
      </c>
      <c r="AT21">
        <v>1093.73</v>
      </c>
      <c r="AU21">
        <f t="shared" si="27"/>
        <v>0.27323987369718583</v>
      </c>
      <c r="AV21">
        <v>0.5</v>
      </c>
      <c r="AW21">
        <f t="shared" si="28"/>
        <v>1433.0885310316157</v>
      </c>
      <c r="AX21">
        <f t="shared" si="29"/>
        <v>3.0859892352003069</v>
      </c>
      <c r="AY21">
        <f t="shared" si="30"/>
        <v>195.78846460798212</v>
      </c>
      <c r="AZ21">
        <f t="shared" si="31"/>
        <v>0.49729823631060677</v>
      </c>
      <c r="BA21">
        <f t="shared" si="32"/>
        <v>2.8511771232018635E-3</v>
      </c>
      <c r="BB21">
        <f t="shared" si="33"/>
        <v>-1</v>
      </c>
      <c r="BC21" t="s">
        <v>308</v>
      </c>
      <c r="BD21">
        <v>549.82000000000005</v>
      </c>
      <c r="BE21">
        <f t="shared" si="34"/>
        <v>543.91</v>
      </c>
      <c r="BF21">
        <f t="shared" si="35"/>
        <v>0.54944870853417482</v>
      </c>
      <c r="BG21">
        <f t="shared" si="36"/>
        <v>1.9892510276090356</v>
      </c>
      <c r="BH21">
        <f t="shared" si="37"/>
        <v>0.27323987369718578</v>
      </c>
      <c r="BI21" t="e">
        <f t="shared" si="38"/>
        <v>#DIV/0!</v>
      </c>
      <c r="BJ21">
        <v>6711</v>
      </c>
      <c r="BK21">
        <v>300</v>
      </c>
      <c r="BL21">
        <v>300</v>
      </c>
      <c r="BM21">
        <v>300</v>
      </c>
      <c r="BN21">
        <v>10290.1</v>
      </c>
      <c r="BO21">
        <v>1038.1199999999999</v>
      </c>
      <c r="BP21">
        <v>-7.1383100000000001E-3</v>
      </c>
      <c r="BQ21">
        <v>11.1152</v>
      </c>
      <c r="BR21">
        <f t="shared" si="39"/>
        <v>1700.0038709677401</v>
      </c>
      <c r="BS21">
        <f t="shared" si="40"/>
        <v>1433.0885310316157</v>
      </c>
      <c r="BT21">
        <f t="shared" si="41"/>
        <v>0.84299133402315096</v>
      </c>
      <c r="BU21">
        <f t="shared" si="42"/>
        <v>0.19598266804630216</v>
      </c>
      <c r="BV21">
        <v>6</v>
      </c>
      <c r="BW21">
        <v>0.5</v>
      </c>
      <c r="BX21" t="s">
        <v>283</v>
      </c>
      <c r="BY21">
        <v>1535030248.3</v>
      </c>
      <c r="BZ21">
        <v>94.938454838709703</v>
      </c>
      <c r="CA21">
        <v>100.04183870967699</v>
      </c>
      <c r="CB21">
        <v>23.675232258064501</v>
      </c>
      <c r="CC21">
        <v>18.7933548387097</v>
      </c>
      <c r="CD21">
        <v>400.02738709677402</v>
      </c>
      <c r="CE21">
        <v>99.608164516128994</v>
      </c>
      <c r="CF21">
        <v>0.10002115161290299</v>
      </c>
      <c r="CG21">
        <v>27.198464516129</v>
      </c>
      <c r="CH21">
        <v>27.1955903225806</v>
      </c>
      <c r="CI21">
        <v>999.9</v>
      </c>
      <c r="CJ21">
        <v>9992.0964516129006</v>
      </c>
      <c r="CK21">
        <v>0</v>
      </c>
      <c r="CL21">
        <v>5.26899612903226</v>
      </c>
      <c r="CM21">
        <v>1700.0038709677401</v>
      </c>
      <c r="CN21">
        <v>0.89999335483871001</v>
      </c>
      <c r="CO21">
        <v>0.100006619354839</v>
      </c>
      <c r="CP21">
        <v>0</v>
      </c>
      <c r="CQ21">
        <v>794.95393548387096</v>
      </c>
      <c r="CR21">
        <v>5.0004099999999996</v>
      </c>
      <c r="CS21">
        <v>13533.4806451613</v>
      </c>
      <c r="CT21">
        <v>15389.248387096801</v>
      </c>
      <c r="CU21">
        <v>42.003999999999998</v>
      </c>
      <c r="CV21">
        <v>43.268000000000001</v>
      </c>
      <c r="CW21">
        <v>42.965451612903202</v>
      </c>
      <c r="CX21">
        <v>42.875</v>
      </c>
      <c r="CY21">
        <v>44.024000000000001</v>
      </c>
      <c r="CZ21">
        <v>1525.49451612903</v>
      </c>
      <c r="DA21">
        <v>169.50935483871001</v>
      </c>
      <c r="DB21">
        <v>0</v>
      </c>
      <c r="DC21">
        <v>108</v>
      </c>
      <c r="DD21">
        <v>794.87935294117699</v>
      </c>
      <c r="DE21">
        <v>0.24534312140891201</v>
      </c>
      <c r="DF21">
        <v>-10.294117662531299</v>
      </c>
      <c r="DG21">
        <v>13533.1588235294</v>
      </c>
      <c r="DH21">
        <v>10</v>
      </c>
      <c r="DI21">
        <v>1535030214.3</v>
      </c>
      <c r="DJ21" t="s">
        <v>309</v>
      </c>
      <c r="DK21">
        <v>4</v>
      </c>
      <c r="DL21">
        <v>1.371</v>
      </c>
      <c r="DM21">
        <v>-0.109</v>
      </c>
      <c r="DN21">
        <v>100</v>
      </c>
      <c r="DO21">
        <v>19</v>
      </c>
      <c r="DP21">
        <v>0.43</v>
      </c>
      <c r="DQ21">
        <v>0.03</v>
      </c>
      <c r="DR21">
        <v>3.0787290289689002</v>
      </c>
      <c r="DS21">
        <v>7.2715937521286106E-2</v>
      </c>
      <c r="DT21">
        <v>1.8351275063346498E-2</v>
      </c>
      <c r="DU21">
        <v>1</v>
      </c>
      <c r="DV21">
        <v>74.000757909573196</v>
      </c>
      <c r="DW21">
        <v>0.98921817739712503</v>
      </c>
      <c r="DX21">
        <v>0.15786462567207199</v>
      </c>
      <c r="DY21">
        <v>1</v>
      </c>
      <c r="DZ21">
        <v>2</v>
      </c>
      <c r="EA21">
        <v>2</v>
      </c>
      <c r="EB21" t="s">
        <v>295</v>
      </c>
      <c r="EC21">
        <v>1.8638600000000001</v>
      </c>
      <c r="ED21">
        <v>1.8648100000000001</v>
      </c>
      <c r="EE21">
        <v>1.86737</v>
      </c>
      <c r="EF21">
        <v>1.86707</v>
      </c>
      <c r="EG21">
        <v>1.8690899999999999</v>
      </c>
      <c r="EH21">
        <v>1.86693</v>
      </c>
      <c r="EI21">
        <v>1.86768</v>
      </c>
      <c r="EJ21">
        <v>1.8722300000000001</v>
      </c>
      <c r="EK21" t="s">
        <v>286</v>
      </c>
      <c r="EL21" t="s">
        <v>19</v>
      </c>
      <c r="EM21" t="s">
        <v>19</v>
      </c>
      <c r="EN21" t="s">
        <v>19</v>
      </c>
      <c r="EO21" t="s">
        <v>287</v>
      </c>
      <c r="EP21" t="s">
        <v>288</v>
      </c>
      <c r="EQ21" t="s">
        <v>289</v>
      </c>
      <c r="ER21" t="s">
        <v>289</v>
      </c>
      <c r="ES21" t="s">
        <v>289</v>
      </c>
      <c r="ET21" t="s">
        <v>289</v>
      </c>
      <c r="EU21">
        <v>0</v>
      </c>
      <c r="EV21">
        <v>100</v>
      </c>
      <c r="EW21">
        <v>100</v>
      </c>
      <c r="EX21">
        <v>1.371</v>
      </c>
      <c r="EY21">
        <v>-0.109</v>
      </c>
      <c r="EZ21">
        <v>2</v>
      </c>
      <c r="FA21">
        <v>385.01600000000002</v>
      </c>
      <c r="FB21">
        <v>664.46500000000003</v>
      </c>
      <c r="FC21">
        <v>25.000299999999999</v>
      </c>
      <c r="FD21">
        <v>25.07</v>
      </c>
      <c r="FE21">
        <v>30.0002</v>
      </c>
      <c r="FF21">
        <v>25.088999999999999</v>
      </c>
      <c r="FG21">
        <v>25.091200000000001</v>
      </c>
      <c r="FH21">
        <v>7.0971500000000001</v>
      </c>
      <c r="FI21">
        <v>21.3886</v>
      </c>
      <c r="FJ21">
        <v>100</v>
      </c>
      <c r="FK21">
        <v>25</v>
      </c>
      <c r="FL21">
        <v>100</v>
      </c>
      <c r="FM21">
        <v>18.6678</v>
      </c>
      <c r="FN21">
        <v>109.971</v>
      </c>
      <c r="FO21">
        <v>108.675</v>
      </c>
    </row>
    <row r="22" spans="1:171" x14ac:dyDescent="0.2">
      <c r="A22">
        <v>6</v>
      </c>
      <c r="B22">
        <v>1535030354.8</v>
      </c>
      <c r="C22">
        <v>526</v>
      </c>
      <c r="D22" t="s">
        <v>310</v>
      </c>
      <c r="E22" t="s">
        <v>311</v>
      </c>
      <c r="F22" t="s">
        <v>280</v>
      </c>
      <c r="G22">
        <v>1535030346.8</v>
      </c>
      <c r="H22">
        <f t="shared" si="0"/>
        <v>3.4264208224055437E-3</v>
      </c>
      <c r="I22">
        <f t="shared" si="1"/>
        <v>-0.21709552007111063</v>
      </c>
      <c r="J22">
        <f t="shared" si="2"/>
        <v>50.110383870967702</v>
      </c>
      <c r="K22">
        <f t="shared" si="3"/>
        <v>50.379949175976989</v>
      </c>
      <c r="L22">
        <f t="shared" si="4"/>
        <v>5.0233567121465459</v>
      </c>
      <c r="M22">
        <f t="shared" si="5"/>
        <v>4.996478505510205</v>
      </c>
      <c r="N22">
        <f t="shared" si="6"/>
        <v>0.28253369287566876</v>
      </c>
      <c r="O22">
        <f t="shared" si="7"/>
        <v>2.2546369896255198</v>
      </c>
      <c r="P22">
        <f t="shared" si="8"/>
        <v>0.26423523038617891</v>
      </c>
      <c r="Q22">
        <f t="shared" si="9"/>
        <v>0.16669220569132467</v>
      </c>
      <c r="R22">
        <f t="shared" si="10"/>
        <v>280.85765245678471</v>
      </c>
      <c r="S22">
        <f t="shared" si="11"/>
        <v>28.234269922298843</v>
      </c>
      <c r="T22">
        <f t="shared" si="12"/>
        <v>27.2361419354839</v>
      </c>
      <c r="U22">
        <f t="shared" si="13"/>
        <v>3.6291012911727853</v>
      </c>
      <c r="V22">
        <f t="shared" si="14"/>
        <v>65.352504640505515</v>
      </c>
      <c r="W22">
        <f t="shared" si="15"/>
        <v>2.3750667294059142</v>
      </c>
      <c r="X22">
        <f t="shared" si="16"/>
        <v>3.6342397930588977</v>
      </c>
      <c r="Y22">
        <f t="shared" si="17"/>
        <v>1.2540345617668711</v>
      </c>
      <c r="Z22">
        <f t="shared" si="18"/>
        <v>-151.10515826808447</v>
      </c>
      <c r="AA22">
        <f t="shared" si="19"/>
        <v>2.9337160792700221</v>
      </c>
      <c r="AB22">
        <f t="shared" si="20"/>
        <v>0.28151007423481628</v>
      </c>
      <c r="AC22">
        <f t="shared" si="21"/>
        <v>132.96772034220507</v>
      </c>
      <c r="AD22">
        <v>-4.1308698298172103E-2</v>
      </c>
      <c r="AE22">
        <v>4.63726326804259E-2</v>
      </c>
      <c r="AF22">
        <v>3.46351433227716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52629.300935623607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312</v>
      </c>
      <c r="AS22">
        <v>802.84929411764699</v>
      </c>
      <c r="AT22">
        <v>1075.05</v>
      </c>
      <c r="AU22">
        <f t="shared" si="27"/>
        <v>0.25319818230068647</v>
      </c>
      <c r="AV22">
        <v>0.5</v>
      </c>
      <c r="AW22">
        <f t="shared" si="28"/>
        <v>1433.0731245799839</v>
      </c>
      <c r="AX22">
        <f t="shared" si="29"/>
        <v>-0.21709552007111063</v>
      </c>
      <c r="AY22">
        <f t="shared" si="30"/>
        <v>181.42575512380856</v>
      </c>
      <c r="AZ22">
        <f t="shared" si="31"/>
        <v>0.48919585135575089</v>
      </c>
      <c r="BA22">
        <f t="shared" si="32"/>
        <v>5.4631160580751869E-4</v>
      </c>
      <c r="BB22">
        <f t="shared" si="33"/>
        <v>-1</v>
      </c>
      <c r="BC22" t="s">
        <v>313</v>
      </c>
      <c r="BD22">
        <v>549.14</v>
      </c>
      <c r="BE22">
        <f t="shared" si="34"/>
        <v>525.91</v>
      </c>
      <c r="BF22">
        <f t="shared" si="35"/>
        <v>0.51758039566152569</v>
      </c>
      <c r="BG22">
        <f t="shared" si="36"/>
        <v>1.9576974906216993</v>
      </c>
      <c r="BH22">
        <f t="shared" si="37"/>
        <v>0.25319818230068647</v>
      </c>
      <c r="BI22" t="e">
        <f t="shared" si="38"/>
        <v>#DIV/0!</v>
      </c>
      <c r="BJ22">
        <v>6713</v>
      </c>
      <c r="BK22">
        <v>300</v>
      </c>
      <c r="BL22">
        <v>300</v>
      </c>
      <c r="BM22">
        <v>300</v>
      </c>
      <c r="BN22">
        <v>10289.799999999999</v>
      </c>
      <c r="BO22">
        <v>1022.3</v>
      </c>
      <c r="BP22">
        <v>-7.1379800000000004E-3</v>
      </c>
      <c r="BQ22">
        <v>9.0356400000000008</v>
      </c>
      <c r="BR22">
        <f t="shared" si="39"/>
        <v>1699.98548387097</v>
      </c>
      <c r="BS22">
        <f t="shared" si="40"/>
        <v>1433.0731245799839</v>
      </c>
      <c r="BT22">
        <f t="shared" si="41"/>
        <v>0.84299138914809402</v>
      </c>
      <c r="BU22">
        <f t="shared" si="42"/>
        <v>0.19598277829618824</v>
      </c>
      <c r="BV22">
        <v>6</v>
      </c>
      <c r="BW22">
        <v>0.5</v>
      </c>
      <c r="BX22" t="s">
        <v>283</v>
      </c>
      <c r="BY22">
        <v>1535030346.8</v>
      </c>
      <c r="BZ22">
        <v>50.110383870967702</v>
      </c>
      <c r="CA22">
        <v>50.0422935483871</v>
      </c>
      <c r="CB22">
        <v>23.8198774193548</v>
      </c>
      <c r="CC22">
        <v>18.802970967741899</v>
      </c>
      <c r="CD22">
        <v>400.02387096774203</v>
      </c>
      <c r="CE22">
        <v>99.609412903225802</v>
      </c>
      <c r="CF22">
        <v>0.100030919354839</v>
      </c>
      <c r="CG22">
        <v>27.2602774193548</v>
      </c>
      <c r="CH22">
        <v>27.2361419354839</v>
      </c>
      <c r="CI22">
        <v>999.9</v>
      </c>
      <c r="CJ22">
        <v>10000.855483871001</v>
      </c>
      <c r="CK22">
        <v>0</v>
      </c>
      <c r="CL22">
        <v>5.3437599999999996</v>
      </c>
      <c r="CM22">
        <v>1699.98548387097</v>
      </c>
      <c r="CN22">
        <v>0.89999393548387097</v>
      </c>
      <c r="CO22">
        <v>0.100006070967742</v>
      </c>
      <c r="CP22">
        <v>0</v>
      </c>
      <c r="CQ22">
        <v>802.83822580645199</v>
      </c>
      <c r="CR22">
        <v>5.0004099999999996</v>
      </c>
      <c r="CS22">
        <v>13682.2419354839</v>
      </c>
      <c r="CT22">
        <v>15389.1</v>
      </c>
      <c r="CU22">
        <v>42.120935483871001</v>
      </c>
      <c r="CV22">
        <v>43.311999999999998</v>
      </c>
      <c r="CW22">
        <v>43.042000000000002</v>
      </c>
      <c r="CX22">
        <v>42.936999999999998</v>
      </c>
      <c r="CY22">
        <v>44.125</v>
      </c>
      <c r="CZ22">
        <v>1525.4748387096799</v>
      </c>
      <c r="DA22">
        <v>169.51064516129</v>
      </c>
      <c r="DB22">
        <v>0</v>
      </c>
      <c r="DC22">
        <v>97.799999952316298</v>
      </c>
      <c r="DD22">
        <v>802.84929411764699</v>
      </c>
      <c r="DE22">
        <v>1.49730392970106</v>
      </c>
      <c r="DF22">
        <v>26.004902068990301</v>
      </c>
      <c r="DG22">
        <v>13682.917647058801</v>
      </c>
      <c r="DH22">
        <v>10</v>
      </c>
      <c r="DI22">
        <v>1535030326.8</v>
      </c>
      <c r="DJ22" t="s">
        <v>314</v>
      </c>
      <c r="DK22">
        <v>5</v>
      </c>
      <c r="DL22">
        <v>1.323</v>
      </c>
      <c r="DM22">
        <v>-0.107</v>
      </c>
      <c r="DN22">
        <v>50</v>
      </c>
      <c r="DO22">
        <v>19</v>
      </c>
      <c r="DP22">
        <v>0.38</v>
      </c>
      <c r="DQ22">
        <v>0.02</v>
      </c>
      <c r="DR22">
        <v>-0.213313321799314</v>
      </c>
      <c r="DS22">
        <v>-8.92782073863993E-2</v>
      </c>
      <c r="DT22">
        <v>3.3041071690354799E-2</v>
      </c>
      <c r="DU22">
        <v>1</v>
      </c>
      <c r="DV22">
        <v>50.3397645926565</v>
      </c>
      <c r="DW22">
        <v>0.70519849170414195</v>
      </c>
      <c r="DX22">
        <v>0.19060435312120899</v>
      </c>
      <c r="DY22">
        <v>1</v>
      </c>
      <c r="DZ22">
        <v>2</v>
      </c>
      <c r="EA22">
        <v>2</v>
      </c>
      <c r="EB22" t="s">
        <v>295</v>
      </c>
      <c r="EC22">
        <v>1.8638600000000001</v>
      </c>
      <c r="ED22">
        <v>1.8648100000000001</v>
      </c>
      <c r="EE22">
        <v>1.86737</v>
      </c>
      <c r="EF22">
        <v>1.86707</v>
      </c>
      <c r="EG22">
        <v>1.8691</v>
      </c>
      <c r="EH22">
        <v>1.8669500000000001</v>
      </c>
      <c r="EI22">
        <v>1.8676600000000001</v>
      </c>
      <c r="EJ22">
        <v>1.8722099999999999</v>
      </c>
      <c r="EK22" t="s">
        <v>286</v>
      </c>
      <c r="EL22" t="s">
        <v>19</v>
      </c>
      <c r="EM22" t="s">
        <v>19</v>
      </c>
      <c r="EN22" t="s">
        <v>19</v>
      </c>
      <c r="EO22" t="s">
        <v>287</v>
      </c>
      <c r="EP22" t="s">
        <v>288</v>
      </c>
      <c r="EQ22" t="s">
        <v>289</v>
      </c>
      <c r="ER22" t="s">
        <v>289</v>
      </c>
      <c r="ES22" t="s">
        <v>289</v>
      </c>
      <c r="ET22" t="s">
        <v>289</v>
      </c>
      <c r="EU22">
        <v>0</v>
      </c>
      <c r="EV22">
        <v>100</v>
      </c>
      <c r="EW22">
        <v>100</v>
      </c>
      <c r="EX22">
        <v>1.323</v>
      </c>
      <c r="EY22">
        <v>-0.107</v>
      </c>
      <c r="EZ22">
        <v>2</v>
      </c>
      <c r="FA22">
        <v>384.88099999999997</v>
      </c>
      <c r="FB22">
        <v>663.13599999999997</v>
      </c>
      <c r="FC22">
        <v>25.000800000000002</v>
      </c>
      <c r="FD22">
        <v>25.132000000000001</v>
      </c>
      <c r="FE22">
        <v>30.000299999999999</v>
      </c>
      <c r="FF22">
        <v>25.149799999999999</v>
      </c>
      <c r="FG22">
        <v>25.145700000000001</v>
      </c>
      <c r="FH22">
        <v>4.8980600000000001</v>
      </c>
      <c r="FI22">
        <v>22.010300000000001</v>
      </c>
      <c r="FJ22">
        <v>100</v>
      </c>
      <c r="FK22">
        <v>25</v>
      </c>
      <c r="FL22">
        <v>50</v>
      </c>
      <c r="FM22">
        <v>18.5913</v>
      </c>
      <c r="FN22">
        <v>109.95399999999999</v>
      </c>
      <c r="FO22">
        <v>108.663</v>
      </c>
    </row>
    <row r="23" spans="1:171" x14ac:dyDescent="0.2">
      <c r="A23">
        <v>7</v>
      </c>
      <c r="B23">
        <v>1535030475.3</v>
      </c>
      <c r="C23">
        <v>646.5</v>
      </c>
      <c r="D23" t="s">
        <v>315</v>
      </c>
      <c r="E23" t="s">
        <v>316</v>
      </c>
      <c r="F23" t="s">
        <v>280</v>
      </c>
      <c r="G23">
        <v>1535030467.3</v>
      </c>
      <c r="H23">
        <f t="shared" si="0"/>
        <v>3.6221779072238866E-3</v>
      </c>
      <c r="I23">
        <f t="shared" si="1"/>
        <v>22.579252988243901</v>
      </c>
      <c r="J23">
        <f t="shared" si="2"/>
        <v>364.19019354838701</v>
      </c>
      <c r="K23">
        <f t="shared" si="3"/>
        <v>231.13631624879099</v>
      </c>
      <c r="L23">
        <f t="shared" si="4"/>
        <v>23.045784707171769</v>
      </c>
      <c r="M23">
        <f t="shared" si="5"/>
        <v>36.312116283558041</v>
      </c>
      <c r="N23">
        <f t="shared" si="6"/>
        <v>0.30257671757162791</v>
      </c>
      <c r="O23">
        <f t="shared" si="7"/>
        <v>2.2523724949855346</v>
      </c>
      <c r="P23">
        <f t="shared" si="8"/>
        <v>0.28167341751206787</v>
      </c>
      <c r="Q23">
        <f t="shared" si="9"/>
        <v>0.17780347881678571</v>
      </c>
      <c r="R23">
        <f t="shared" si="10"/>
        <v>280.85707778989809</v>
      </c>
      <c r="S23">
        <f t="shared" si="11"/>
        <v>28.236562939497588</v>
      </c>
      <c r="T23">
        <f t="shared" si="12"/>
        <v>27.205996774193501</v>
      </c>
      <c r="U23">
        <f t="shared" si="13"/>
        <v>3.6226922218760054</v>
      </c>
      <c r="V23">
        <f t="shared" si="14"/>
        <v>65.209754669779485</v>
      </c>
      <c r="W23">
        <f t="shared" si="15"/>
        <v>2.3791075072365597</v>
      </c>
      <c r="X23">
        <f t="shared" si="16"/>
        <v>3.648392053128092</v>
      </c>
      <c r="Y23">
        <f t="shared" si="17"/>
        <v>1.2435847146394456</v>
      </c>
      <c r="Z23">
        <f t="shared" si="18"/>
        <v>-159.7380457085734</v>
      </c>
      <c r="AA23">
        <f t="shared" si="19"/>
        <v>14.644446657528965</v>
      </c>
      <c r="AB23">
        <f t="shared" si="20"/>
        <v>1.406901652867111</v>
      </c>
      <c r="AC23">
        <f t="shared" si="21"/>
        <v>137.17038039172078</v>
      </c>
      <c r="AD23">
        <v>-4.1247648786106803E-2</v>
      </c>
      <c r="AE23">
        <v>4.6304099254901497E-2</v>
      </c>
      <c r="AF23">
        <v>3.4594632557559701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52543.016377829947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317</v>
      </c>
      <c r="AS23">
        <v>774.09605882352901</v>
      </c>
      <c r="AT23">
        <v>1197.17</v>
      </c>
      <c r="AU23">
        <f t="shared" si="27"/>
        <v>0.35339504095197094</v>
      </c>
      <c r="AV23">
        <v>0.5</v>
      </c>
      <c r="AW23">
        <f t="shared" si="28"/>
        <v>1433.0723319965741</v>
      </c>
      <c r="AX23">
        <f t="shared" si="29"/>
        <v>22.579252988243901</v>
      </c>
      <c r="AY23">
        <f t="shared" si="30"/>
        <v>253.2203277265329</v>
      </c>
      <c r="AZ23">
        <f t="shared" si="31"/>
        <v>0.55503395507739084</v>
      </c>
      <c r="BA23">
        <f t="shared" si="32"/>
        <v>1.6453637727687473E-2</v>
      </c>
      <c r="BB23">
        <f t="shared" si="33"/>
        <v>-1</v>
      </c>
      <c r="BC23" t="s">
        <v>318</v>
      </c>
      <c r="BD23">
        <v>532.70000000000005</v>
      </c>
      <c r="BE23">
        <f t="shared" si="34"/>
        <v>664.47</v>
      </c>
      <c r="BF23">
        <f t="shared" si="35"/>
        <v>0.63670886748306321</v>
      </c>
      <c r="BG23">
        <f t="shared" si="36"/>
        <v>2.2473624929603906</v>
      </c>
      <c r="BH23">
        <f t="shared" si="37"/>
        <v>0.35339504095197094</v>
      </c>
      <c r="BI23" t="e">
        <f t="shared" si="38"/>
        <v>#DIV/0!</v>
      </c>
      <c r="BJ23">
        <v>6715</v>
      </c>
      <c r="BK23">
        <v>300</v>
      </c>
      <c r="BL23">
        <v>300</v>
      </c>
      <c r="BM23">
        <v>300</v>
      </c>
      <c r="BN23">
        <v>10289.5</v>
      </c>
      <c r="BO23">
        <v>1098.8</v>
      </c>
      <c r="BP23">
        <v>-7.1383100000000001E-3</v>
      </c>
      <c r="BQ23">
        <v>10.7395</v>
      </c>
      <c r="BR23">
        <f t="shared" si="39"/>
        <v>1699.9848387096799</v>
      </c>
      <c r="BS23">
        <f t="shared" si="40"/>
        <v>1433.0723319965741</v>
      </c>
      <c r="BT23">
        <f t="shared" si="41"/>
        <v>0.84299124284208482</v>
      </c>
      <c r="BU23">
        <f t="shared" si="42"/>
        <v>0.19598248568416957</v>
      </c>
      <c r="BV23">
        <v>6</v>
      </c>
      <c r="BW23">
        <v>0.5</v>
      </c>
      <c r="BX23" t="s">
        <v>283</v>
      </c>
      <c r="BY23">
        <v>1535030467.3</v>
      </c>
      <c r="BZ23">
        <v>364.19019354838701</v>
      </c>
      <c r="CA23">
        <v>400.03580645161298</v>
      </c>
      <c r="CB23">
        <v>23.8611161290323</v>
      </c>
      <c r="CC23">
        <v>18.557790322580601</v>
      </c>
      <c r="CD23">
        <v>400.02241935483897</v>
      </c>
      <c r="CE23">
        <v>99.606432258064501</v>
      </c>
      <c r="CF23">
        <v>0.100031361290323</v>
      </c>
      <c r="CG23">
        <v>27.326596774193501</v>
      </c>
      <c r="CH23">
        <v>27.205996774193501</v>
      </c>
      <c r="CI23">
        <v>999.9</v>
      </c>
      <c r="CJ23">
        <v>9986.3741935483904</v>
      </c>
      <c r="CK23">
        <v>0</v>
      </c>
      <c r="CL23">
        <v>4.0848254838709703</v>
      </c>
      <c r="CM23">
        <v>1699.9848387096799</v>
      </c>
      <c r="CN23">
        <v>0.89999570967741904</v>
      </c>
      <c r="CO23">
        <v>0.10000438709677401</v>
      </c>
      <c r="CP23">
        <v>0</v>
      </c>
      <c r="CQ23">
        <v>774.12032258064505</v>
      </c>
      <c r="CR23">
        <v>5.0004099999999996</v>
      </c>
      <c r="CS23">
        <v>13122.2806451613</v>
      </c>
      <c r="CT23">
        <v>15389.106451612901</v>
      </c>
      <c r="CU23">
        <v>42.245935483871001</v>
      </c>
      <c r="CV23">
        <v>43.424999999999997</v>
      </c>
      <c r="CW23">
        <v>43.139000000000003</v>
      </c>
      <c r="CX23">
        <v>43.061999999999998</v>
      </c>
      <c r="CY23">
        <v>44.245935483871001</v>
      </c>
      <c r="CZ23">
        <v>1525.48225806452</v>
      </c>
      <c r="DA23">
        <v>169.50225806451601</v>
      </c>
      <c r="DB23">
        <v>0</v>
      </c>
      <c r="DC23">
        <v>119.90000009536701</v>
      </c>
      <c r="DD23">
        <v>774.09605882352901</v>
      </c>
      <c r="DE23">
        <v>-0.64019603944940995</v>
      </c>
      <c r="DF23">
        <v>73.529412412054896</v>
      </c>
      <c r="DG23">
        <v>13110.970588235299</v>
      </c>
      <c r="DH23">
        <v>10</v>
      </c>
      <c r="DI23">
        <v>1535030421.8</v>
      </c>
      <c r="DJ23" t="s">
        <v>319</v>
      </c>
      <c r="DK23">
        <v>6</v>
      </c>
      <c r="DL23">
        <v>2.464</v>
      </c>
      <c r="DM23">
        <v>-0.11</v>
      </c>
      <c r="DN23">
        <v>400</v>
      </c>
      <c r="DO23">
        <v>19</v>
      </c>
      <c r="DP23">
        <v>0.06</v>
      </c>
      <c r="DQ23">
        <v>0.03</v>
      </c>
      <c r="DR23">
        <v>22.572541808015298</v>
      </c>
      <c r="DS23">
        <v>0.108964651373423</v>
      </c>
      <c r="DT23">
        <v>2.6985246757908001E-2</v>
      </c>
      <c r="DU23">
        <v>1</v>
      </c>
      <c r="DV23">
        <v>230.82196934638199</v>
      </c>
      <c r="DW23">
        <v>4.3815609048822202</v>
      </c>
      <c r="DX23">
        <v>0.53344240100963403</v>
      </c>
      <c r="DY23">
        <v>0</v>
      </c>
      <c r="DZ23">
        <v>1</v>
      </c>
      <c r="EA23">
        <v>2</v>
      </c>
      <c r="EB23" t="s">
        <v>285</v>
      </c>
      <c r="EC23">
        <v>1.8638600000000001</v>
      </c>
      <c r="ED23">
        <v>1.86483</v>
      </c>
      <c r="EE23">
        <v>1.86738</v>
      </c>
      <c r="EF23">
        <v>1.86707</v>
      </c>
      <c r="EG23">
        <v>1.8690599999999999</v>
      </c>
      <c r="EH23">
        <v>1.8669100000000001</v>
      </c>
      <c r="EI23">
        <v>1.86768</v>
      </c>
      <c r="EJ23">
        <v>1.8721699999999999</v>
      </c>
      <c r="EK23" t="s">
        <v>286</v>
      </c>
      <c r="EL23" t="s">
        <v>19</v>
      </c>
      <c r="EM23" t="s">
        <v>19</v>
      </c>
      <c r="EN23" t="s">
        <v>19</v>
      </c>
      <c r="EO23" t="s">
        <v>287</v>
      </c>
      <c r="EP23" t="s">
        <v>288</v>
      </c>
      <c r="EQ23" t="s">
        <v>289</v>
      </c>
      <c r="ER23" t="s">
        <v>289</v>
      </c>
      <c r="ES23" t="s">
        <v>289</v>
      </c>
      <c r="ET23" t="s">
        <v>289</v>
      </c>
      <c r="EU23">
        <v>0</v>
      </c>
      <c r="EV23">
        <v>100</v>
      </c>
      <c r="EW23">
        <v>100</v>
      </c>
      <c r="EX23">
        <v>2.464</v>
      </c>
      <c r="EY23">
        <v>-0.11</v>
      </c>
      <c r="EZ23">
        <v>2</v>
      </c>
      <c r="FA23">
        <v>385.16500000000002</v>
      </c>
      <c r="FB23">
        <v>663.42499999999995</v>
      </c>
      <c r="FC23">
        <v>25.000399999999999</v>
      </c>
      <c r="FD23">
        <v>25.2273</v>
      </c>
      <c r="FE23">
        <v>30.000399999999999</v>
      </c>
      <c r="FF23">
        <v>25.2273</v>
      </c>
      <c r="FG23">
        <v>25.228200000000001</v>
      </c>
      <c r="FH23">
        <v>19.852699999999999</v>
      </c>
      <c r="FI23">
        <v>23.2896</v>
      </c>
      <c r="FJ23">
        <v>100</v>
      </c>
      <c r="FK23">
        <v>25</v>
      </c>
      <c r="FL23">
        <v>400</v>
      </c>
      <c r="FM23">
        <v>18.424199999999999</v>
      </c>
      <c r="FN23">
        <v>109.935</v>
      </c>
      <c r="FO23">
        <v>108.648</v>
      </c>
    </row>
    <row r="24" spans="1:171" x14ac:dyDescent="0.2">
      <c r="A24">
        <v>8</v>
      </c>
      <c r="B24">
        <v>1535030595.8</v>
      </c>
      <c r="C24">
        <v>767</v>
      </c>
      <c r="D24" t="s">
        <v>320</v>
      </c>
      <c r="E24" t="s">
        <v>321</v>
      </c>
      <c r="F24" t="s">
        <v>280</v>
      </c>
      <c r="G24">
        <v>1535030587.8</v>
      </c>
      <c r="H24">
        <f t="shared" si="0"/>
        <v>3.7686553414711587E-3</v>
      </c>
      <c r="I24">
        <f t="shared" si="1"/>
        <v>32.243122615782127</v>
      </c>
      <c r="J24">
        <f t="shared" si="2"/>
        <v>548.53593548387096</v>
      </c>
      <c r="K24">
        <f t="shared" si="3"/>
        <v>366.17615128084395</v>
      </c>
      <c r="L24">
        <f t="shared" si="4"/>
        <v>36.509013225480274</v>
      </c>
      <c r="M24">
        <f t="shared" si="5"/>
        <v>54.690906693899436</v>
      </c>
      <c r="N24">
        <f t="shared" si="6"/>
        <v>0.31791158672415182</v>
      </c>
      <c r="O24">
        <f t="shared" si="7"/>
        <v>2.2541483216398417</v>
      </c>
      <c r="P24">
        <f t="shared" si="8"/>
        <v>0.2949387832885017</v>
      </c>
      <c r="Q24">
        <f t="shared" si="9"/>
        <v>0.18626222914265406</v>
      </c>
      <c r="R24">
        <f t="shared" si="10"/>
        <v>280.85864907921575</v>
      </c>
      <c r="S24">
        <f t="shared" si="11"/>
        <v>28.225892001862764</v>
      </c>
      <c r="T24">
        <f t="shared" si="12"/>
        <v>27.187858064516099</v>
      </c>
      <c r="U24">
        <f t="shared" si="13"/>
        <v>3.6188405695304167</v>
      </c>
      <c r="V24">
        <f t="shared" si="14"/>
        <v>65.174810408174181</v>
      </c>
      <c r="W24">
        <f t="shared" si="15"/>
        <v>2.3832011094819689</v>
      </c>
      <c r="X24">
        <f t="shared" si="16"/>
        <v>3.6566291402407667</v>
      </c>
      <c r="Y24">
        <f t="shared" si="17"/>
        <v>1.2356394600484477</v>
      </c>
      <c r="Z24">
        <f t="shared" si="18"/>
        <v>-166.1977005588781</v>
      </c>
      <c r="AA24">
        <f t="shared" si="19"/>
        <v>21.538656373125288</v>
      </c>
      <c r="AB24">
        <f t="shared" si="20"/>
        <v>2.0678131586121999</v>
      </c>
      <c r="AC24">
        <f t="shared" si="21"/>
        <v>138.26741805207513</v>
      </c>
      <c r="AD24">
        <v>-4.1295519366571602E-2</v>
      </c>
      <c r="AE24">
        <v>4.6357838175166498E-2</v>
      </c>
      <c r="AF24">
        <v>3.4626399897854201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52594.707398319471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322</v>
      </c>
      <c r="AS24">
        <v>783.73176470588203</v>
      </c>
      <c r="AT24">
        <v>1263.33</v>
      </c>
      <c r="AU24">
        <f t="shared" si="27"/>
        <v>0.37963021165817157</v>
      </c>
      <c r="AV24">
        <v>0.5</v>
      </c>
      <c r="AW24">
        <f t="shared" si="28"/>
        <v>1433.0812061901274</v>
      </c>
      <c r="AX24">
        <f t="shared" si="29"/>
        <v>32.243122615782127</v>
      </c>
      <c r="AY24">
        <f t="shared" si="30"/>
        <v>272.02046081465295</v>
      </c>
      <c r="AZ24">
        <f t="shared" si="31"/>
        <v>0.5776875400726651</v>
      </c>
      <c r="BA24">
        <f t="shared" si="32"/>
        <v>2.3196956649902328E-2</v>
      </c>
      <c r="BB24">
        <f t="shared" si="33"/>
        <v>-1</v>
      </c>
      <c r="BC24" t="s">
        <v>323</v>
      </c>
      <c r="BD24">
        <v>533.52</v>
      </c>
      <c r="BE24">
        <f t="shared" si="34"/>
        <v>729.81</v>
      </c>
      <c r="BF24">
        <f t="shared" si="35"/>
        <v>0.65715492428730482</v>
      </c>
      <c r="BG24">
        <f t="shared" si="36"/>
        <v>2.3679149797570851</v>
      </c>
      <c r="BH24">
        <f t="shared" si="37"/>
        <v>0.37963021165817162</v>
      </c>
      <c r="BI24" t="e">
        <f t="shared" si="38"/>
        <v>#DIV/0!</v>
      </c>
      <c r="BJ24">
        <v>6717</v>
      </c>
      <c r="BK24">
        <v>300</v>
      </c>
      <c r="BL24">
        <v>300</v>
      </c>
      <c r="BM24">
        <v>300</v>
      </c>
      <c r="BN24">
        <v>10289.5</v>
      </c>
      <c r="BO24">
        <v>1149.74</v>
      </c>
      <c r="BP24">
        <v>-7.1383699999999998E-3</v>
      </c>
      <c r="BQ24">
        <v>10.8912</v>
      </c>
      <c r="BR24">
        <f t="shared" si="39"/>
        <v>1699.99548387097</v>
      </c>
      <c r="BS24">
        <f t="shared" si="40"/>
        <v>1433.0812061901274</v>
      </c>
      <c r="BT24">
        <f t="shared" si="41"/>
        <v>0.84299118426299213</v>
      </c>
      <c r="BU24">
        <f t="shared" si="42"/>
        <v>0.19598236852598439</v>
      </c>
      <c r="BV24">
        <v>6</v>
      </c>
      <c r="BW24">
        <v>0.5</v>
      </c>
      <c r="BX24" t="s">
        <v>283</v>
      </c>
      <c r="BY24">
        <v>1535030587.8</v>
      </c>
      <c r="BZ24">
        <v>548.53593548387096</v>
      </c>
      <c r="CA24">
        <v>599.99893548387104</v>
      </c>
      <c r="CB24">
        <v>23.902903225806501</v>
      </c>
      <c r="CC24">
        <v>18.385316129032301</v>
      </c>
      <c r="CD24">
        <v>400.01980645161302</v>
      </c>
      <c r="CE24">
        <v>99.603438709677405</v>
      </c>
      <c r="CF24">
        <v>9.9977522580645198E-2</v>
      </c>
      <c r="CG24">
        <v>27.365093548387101</v>
      </c>
      <c r="CH24">
        <v>27.187858064516099</v>
      </c>
      <c r="CI24">
        <v>999.9</v>
      </c>
      <c r="CJ24">
        <v>9998.2645161290293</v>
      </c>
      <c r="CK24">
        <v>0</v>
      </c>
      <c r="CL24">
        <v>4.5584935483870996</v>
      </c>
      <c r="CM24">
        <v>1699.99548387097</v>
      </c>
      <c r="CN24">
        <v>0.89999861290322603</v>
      </c>
      <c r="CO24">
        <v>0.10000151612903201</v>
      </c>
      <c r="CP24">
        <v>0</v>
      </c>
      <c r="CQ24">
        <v>783.803870967742</v>
      </c>
      <c r="CR24">
        <v>5.0004099999999996</v>
      </c>
      <c r="CS24">
        <v>13384.4741935484</v>
      </c>
      <c r="CT24">
        <v>15389.1903225806</v>
      </c>
      <c r="CU24">
        <v>42.311999999999998</v>
      </c>
      <c r="CV24">
        <v>43.495935483871001</v>
      </c>
      <c r="CW24">
        <v>43.25</v>
      </c>
      <c r="CX24">
        <v>43.179000000000002</v>
      </c>
      <c r="CY24">
        <v>44.311999999999998</v>
      </c>
      <c r="CZ24">
        <v>1525.4951612903201</v>
      </c>
      <c r="DA24">
        <v>169.5</v>
      </c>
      <c r="DB24">
        <v>0</v>
      </c>
      <c r="DC24">
        <v>120.09999990463299</v>
      </c>
      <c r="DD24">
        <v>783.73176470588203</v>
      </c>
      <c r="DE24">
        <v>-2.4181372609756999</v>
      </c>
      <c r="DF24">
        <v>678.063727077321</v>
      </c>
      <c r="DG24">
        <v>13454.8411764706</v>
      </c>
      <c r="DH24">
        <v>10</v>
      </c>
      <c r="DI24">
        <v>1535030536.3</v>
      </c>
      <c r="DJ24" t="s">
        <v>324</v>
      </c>
      <c r="DK24">
        <v>7</v>
      </c>
      <c r="DL24">
        <v>2.952</v>
      </c>
      <c r="DM24">
        <v>-0.109</v>
      </c>
      <c r="DN24">
        <v>600</v>
      </c>
      <c r="DO24">
        <v>18</v>
      </c>
      <c r="DP24">
        <v>7.0000000000000007E-2</v>
      </c>
      <c r="DQ24">
        <v>0.02</v>
      </c>
      <c r="DR24">
        <v>32.293428964835201</v>
      </c>
      <c r="DS24">
        <v>-0.68680900074158102</v>
      </c>
      <c r="DT24">
        <v>8.6313559417915603E-2</v>
      </c>
      <c r="DU24">
        <v>1</v>
      </c>
      <c r="DV24">
        <v>365.40419863865799</v>
      </c>
      <c r="DW24">
        <v>8.7696466042163301</v>
      </c>
      <c r="DX24">
        <v>1.17494221348567</v>
      </c>
      <c r="DY24">
        <v>0</v>
      </c>
      <c r="DZ24">
        <v>1</v>
      </c>
      <c r="EA24">
        <v>2</v>
      </c>
      <c r="EB24" t="s">
        <v>285</v>
      </c>
      <c r="EC24">
        <v>1.8638600000000001</v>
      </c>
      <c r="ED24">
        <v>1.8648499999999999</v>
      </c>
      <c r="EE24">
        <v>1.86737</v>
      </c>
      <c r="EF24">
        <v>1.86707</v>
      </c>
      <c r="EG24">
        <v>1.8690899999999999</v>
      </c>
      <c r="EH24">
        <v>1.86693</v>
      </c>
      <c r="EI24">
        <v>1.86768</v>
      </c>
      <c r="EJ24">
        <v>1.8722300000000001</v>
      </c>
      <c r="EK24" t="s">
        <v>286</v>
      </c>
      <c r="EL24" t="s">
        <v>19</v>
      </c>
      <c r="EM24" t="s">
        <v>19</v>
      </c>
      <c r="EN24" t="s">
        <v>19</v>
      </c>
      <c r="EO24" t="s">
        <v>287</v>
      </c>
      <c r="EP24" t="s">
        <v>288</v>
      </c>
      <c r="EQ24" t="s">
        <v>289</v>
      </c>
      <c r="ER24" t="s">
        <v>289</v>
      </c>
      <c r="ES24" t="s">
        <v>289</v>
      </c>
      <c r="ET24" t="s">
        <v>289</v>
      </c>
      <c r="EU24">
        <v>0</v>
      </c>
      <c r="EV24">
        <v>100</v>
      </c>
      <c r="EW24">
        <v>100</v>
      </c>
      <c r="EX24">
        <v>2.952</v>
      </c>
      <c r="EY24">
        <v>-0.109</v>
      </c>
      <c r="EZ24">
        <v>2</v>
      </c>
      <c r="FA24">
        <v>385.29500000000002</v>
      </c>
      <c r="FB24">
        <v>662.74199999999996</v>
      </c>
      <c r="FC24">
        <v>25.0001</v>
      </c>
      <c r="FD24">
        <v>25.326599999999999</v>
      </c>
      <c r="FE24">
        <v>30.000299999999999</v>
      </c>
      <c r="FF24">
        <v>25.318200000000001</v>
      </c>
      <c r="FG24">
        <v>25.317900000000002</v>
      </c>
      <c r="FH24">
        <v>27.577500000000001</v>
      </c>
      <c r="FI24">
        <v>24.092500000000001</v>
      </c>
      <c r="FJ24">
        <v>100</v>
      </c>
      <c r="FK24">
        <v>25</v>
      </c>
      <c r="FL24">
        <v>600</v>
      </c>
      <c r="FM24">
        <v>18.3065</v>
      </c>
      <c r="FN24">
        <v>109.91200000000001</v>
      </c>
      <c r="FO24">
        <v>108.63</v>
      </c>
    </row>
    <row r="25" spans="1:171" x14ac:dyDescent="0.2">
      <c r="A25">
        <v>9</v>
      </c>
      <c r="B25">
        <v>1535030716.3</v>
      </c>
      <c r="C25">
        <v>887.5</v>
      </c>
      <c r="D25" t="s">
        <v>325</v>
      </c>
      <c r="E25" t="s">
        <v>326</v>
      </c>
      <c r="F25" t="s">
        <v>280</v>
      </c>
      <c r="G25">
        <v>1535030708.30323</v>
      </c>
      <c r="H25">
        <f t="shared" si="0"/>
        <v>3.911002311276876E-3</v>
      </c>
      <c r="I25">
        <f t="shared" si="1"/>
        <v>36.948039692594584</v>
      </c>
      <c r="J25">
        <f t="shared" si="2"/>
        <v>740.22</v>
      </c>
      <c r="K25">
        <f t="shared" si="3"/>
        <v>537.82593767104311</v>
      </c>
      <c r="L25">
        <f t="shared" si="4"/>
        <v>53.620779442621121</v>
      </c>
      <c r="M25">
        <f t="shared" si="5"/>
        <v>73.799291887803662</v>
      </c>
      <c r="N25">
        <f t="shared" si="6"/>
        <v>0.33368525906116547</v>
      </c>
      <c r="O25">
        <f t="shared" si="7"/>
        <v>2.2543856480264939</v>
      </c>
      <c r="P25">
        <f t="shared" si="8"/>
        <v>0.30847553625289997</v>
      </c>
      <c r="Q25">
        <f t="shared" si="9"/>
        <v>0.19490324739149001</v>
      </c>
      <c r="R25">
        <f t="shared" si="10"/>
        <v>280.86132728403504</v>
      </c>
      <c r="S25">
        <f t="shared" si="11"/>
        <v>28.207763339928743</v>
      </c>
      <c r="T25">
        <f t="shared" si="12"/>
        <v>27.163764516129</v>
      </c>
      <c r="U25">
        <f t="shared" si="13"/>
        <v>3.6137299682531809</v>
      </c>
      <c r="V25">
        <f t="shared" si="14"/>
        <v>65.187854120111339</v>
      </c>
      <c r="W25">
        <f t="shared" si="15"/>
        <v>2.3877408370246691</v>
      </c>
      <c r="X25">
        <f t="shared" si="16"/>
        <v>3.6628615395517654</v>
      </c>
      <c r="Y25">
        <f t="shared" si="17"/>
        <v>1.2259891312285118</v>
      </c>
      <c r="Z25">
        <f t="shared" si="18"/>
        <v>-172.47520192731022</v>
      </c>
      <c r="AA25">
        <f t="shared" si="19"/>
        <v>28.003240477556858</v>
      </c>
      <c r="AB25">
        <f t="shared" si="20"/>
        <v>2.6882279574152816</v>
      </c>
      <c r="AC25">
        <f t="shared" si="21"/>
        <v>139.07759379169696</v>
      </c>
      <c r="AD25">
        <v>-4.1301919519213401E-2</v>
      </c>
      <c r="AE25">
        <v>4.6365022907191099E-2</v>
      </c>
      <c r="AF25">
        <v>3.46306461327503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52597.341412534668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327</v>
      </c>
      <c r="AS25">
        <v>787.45894117647094</v>
      </c>
      <c r="AT25">
        <v>1262.1400000000001</v>
      </c>
      <c r="AU25">
        <f t="shared" si="27"/>
        <v>0.37609223923140789</v>
      </c>
      <c r="AV25">
        <v>0.5</v>
      </c>
      <c r="AW25">
        <f t="shared" si="28"/>
        <v>1433.0950536123282</v>
      </c>
      <c r="AX25">
        <f t="shared" si="29"/>
        <v>36.948039692594584</v>
      </c>
      <c r="AY25">
        <f t="shared" si="30"/>
        <v>269.48796387225752</v>
      </c>
      <c r="AZ25">
        <f t="shared" si="31"/>
        <v>0.5806328933398831</v>
      </c>
      <c r="BA25">
        <f t="shared" si="32"/>
        <v>2.6479778572217477E-2</v>
      </c>
      <c r="BB25">
        <f t="shared" si="33"/>
        <v>-1</v>
      </c>
      <c r="BC25" t="s">
        <v>328</v>
      </c>
      <c r="BD25">
        <v>529.29999999999995</v>
      </c>
      <c r="BE25">
        <f t="shared" si="34"/>
        <v>732.84000000000015</v>
      </c>
      <c r="BF25">
        <f t="shared" si="35"/>
        <v>0.64772809729753977</v>
      </c>
      <c r="BG25">
        <f t="shared" si="36"/>
        <v>2.3845456262988858</v>
      </c>
      <c r="BH25">
        <f t="shared" si="37"/>
        <v>0.37609223923140789</v>
      </c>
      <c r="BI25" t="e">
        <f t="shared" si="38"/>
        <v>#DIV/0!</v>
      </c>
      <c r="BJ25">
        <v>6719</v>
      </c>
      <c r="BK25">
        <v>300</v>
      </c>
      <c r="BL25">
        <v>300</v>
      </c>
      <c r="BM25">
        <v>300</v>
      </c>
      <c r="BN25">
        <v>10289.200000000001</v>
      </c>
      <c r="BO25">
        <v>1148.77</v>
      </c>
      <c r="BP25">
        <v>-7.1381600000000002E-3</v>
      </c>
      <c r="BQ25">
        <v>8.0389400000000002</v>
      </c>
      <c r="BR25">
        <f t="shared" si="39"/>
        <v>1700.01193548387</v>
      </c>
      <c r="BS25">
        <f t="shared" si="40"/>
        <v>1433.0950536123282</v>
      </c>
      <c r="BT25">
        <f t="shared" si="41"/>
        <v>0.84299117182634964</v>
      </c>
      <c r="BU25">
        <f t="shared" si="42"/>
        <v>0.19598234365269943</v>
      </c>
      <c r="BV25">
        <v>6</v>
      </c>
      <c r="BW25">
        <v>0.5</v>
      </c>
      <c r="BX25" t="s">
        <v>283</v>
      </c>
      <c r="BY25">
        <v>1535030708.30323</v>
      </c>
      <c r="BZ25">
        <v>740.22</v>
      </c>
      <c r="CA25">
        <v>799.981290322581</v>
      </c>
      <c r="CB25">
        <v>23.949464516129002</v>
      </c>
      <c r="CC25">
        <v>18.223774193548401</v>
      </c>
      <c r="CD25">
        <v>400.021903225806</v>
      </c>
      <c r="CE25">
        <v>99.599151612903199</v>
      </c>
      <c r="CF25">
        <v>9.9980925806451598E-2</v>
      </c>
      <c r="CG25">
        <v>27.3941709677419</v>
      </c>
      <c r="CH25">
        <v>27.163764516129</v>
      </c>
      <c r="CI25">
        <v>999.9</v>
      </c>
      <c r="CJ25">
        <v>10000.244516129</v>
      </c>
      <c r="CK25">
        <v>0</v>
      </c>
      <c r="CL25">
        <v>5.6922600000000001</v>
      </c>
      <c r="CM25">
        <v>1700.01193548387</v>
      </c>
      <c r="CN25">
        <v>0.90000151612903201</v>
      </c>
      <c r="CO25">
        <v>9.9998645161290298E-2</v>
      </c>
      <c r="CP25">
        <v>0</v>
      </c>
      <c r="CQ25">
        <v>787.84038709677395</v>
      </c>
      <c r="CR25">
        <v>5.0004099999999996</v>
      </c>
      <c r="CS25">
        <v>13575.4</v>
      </c>
      <c r="CT25">
        <v>15389.3580645161</v>
      </c>
      <c r="CU25">
        <v>42.433</v>
      </c>
      <c r="CV25">
        <v>43.566064516129003</v>
      </c>
      <c r="CW25">
        <v>43.336387096774203</v>
      </c>
      <c r="CX25">
        <v>43.25</v>
      </c>
      <c r="CY25">
        <v>44.436999999999998</v>
      </c>
      <c r="CZ25">
        <v>1525.51096774194</v>
      </c>
      <c r="DA25">
        <v>169.500967741935</v>
      </c>
      <c r="DB25">
        <v>0</v>
      </c>
      <c r="DC25">
        <v>120</v>
      </c>
      <c r="DD25">
        <v>787.45894117647094</v>
      </c>
      <c r="DE25">
        <v>-6.58210790140265</v>
      </c>
      <c r="DF25">
        <v>-73.382353071334194</v>
      </c>
      <c r="DG25">
        <v>13570.7823529412</v>
      </c>
      <c r="DH25">
        <v>10</v>
      </c>
      <c r="DI25">
        <v>1535030659.3</v>
      </c>
      <c r="DJ25" t="s">
        <v>329</v>
      </c>
      <c r="DK25">
        <v>8</v>
      </c>
      <c r="DL25">
        <v>3.0880000000000001</v>
      </c>
      <c r="DM25">
        <v>-0.108</v>
      </c>
      <c r="DN25">
        <v>800</v>
      </c>
      <c r="DO25">
        <v>18</v>
      </c>
      <c r="DP25">
        <v>0.06</v>
      </c>
      <c r="DQ25">
        <v>0.02</v>
      </c>
      <c r="DR25">
        <v>37.022837258885303</v>
      </c>
      <c r="DS25">
        <v>-0.82333907111343896</v>
      </c>
      <c r="DT25">
        <v>0.10540839904355601</v>
      </c>
      <c r="DU25">
        <v>1</v>
      </c>
      <c r="DV25">
        <v>537.14118100634801</v>
      </c>
      <c r="DW25">
        <v>8.0177258202815693</v>
      </c>
      <c r="DX25">
        <v>1.0456865587695401</v>
      </c>
      <c r="DY25">
        <v>0</v>
      </c>
      <c r="DZ25">
        <v>1</v>
      </c>
      <c r="EA25">
        <v>2</v>
      </c>
      <c r="EB25" t="s">
        <v>285</v>
      </c>
      <c r="EC25">
        <v>1.8638600000000001</v>
      </c>
      <c r="ED25">
        <v>1.8648100000000001</v>
      </c>
      <c r="EE25">
        <v>1.8673900000000001</v>
      </c>
      <c r="EF25">
        <v>1.86707</v>
      </c>
      <c r="EG25">
        <v>1.86907</v>
      </c>
      <c r="EH25">
        <v>1.86696</v>
      </c>
      <c r="EI25">
        <v>1.86768</v>
      </c>
      <c r="EJ25">
        <v>1.8722399999999999</v>
      </c>
      <c r="EK25" t="s">
        <v>286</v>
      </c>
      <c r="EL25" t="s">
        <v>19</v>
      </c>
      <c r="EM25" t="s">
        <v>19</v>
      </c>
      <c r="EN25" t="s">
        <v>19</v>
      </c>
      <c r="EO25" t="s">
        <v>287</v>
      </c>
      <c r="EP25" t="s">
        <v>288</v>
      </c>
      <c r="EQ25" t="s">
        <v>289</v>
      </c>
      <c r="ER25" t="s">
        <v>289</v>
      </c>
      <c r="ES25" t="s">
        <v>289</v>
      </c>
      <c r="ET25" t="s">
        <v>289</v>
      </c>
      <c r="EU25">
        <v>0</v>
      </c>
      <c r="EV25">
        <v>100</v>
      </c>
      <c r="EW25">
        <v>100</v>
      </c>
      <c r="EX25">
        <v>3.0880000000000001</v>
      </c>
      <c r="EY25">
        <v>-0.108</v>
      </c>
      <c r="EZ25">
        <v>2</v>
      </c>
      <c r="FA25">
        <v>385.4</v>
      </c>
      <c r="FB25">
        <v>662.20100000000002</v>
      </c>
      <c r="FC25">
        <v>25.000599999999999</v>
      </c>
      <c r="FD25">
        <v>25.4208</v>
      </c>
      <c r="FE25">
        <v>30.000299999999999</v>
      </c>
      <c r="FF25">
        <v>25.409500000000001</v>
      </c>
      <c r="FG25">
        <v>25.407499999999999</v>
      </c>
      <c r="FH25">
        <v>34.883099999999999</v>
      </c>
      <c r="FI25">
        <v>25.560700000000001</v>
      </c>
      <c r="FJ25">
        <v>100</v>
      </c>
      <c r="FK25">
        <v>25</v>
      </c>
      <c r="FL25">
        <v>800</v>
      </c>
      <c r="FM25">
        <v>18.1403</v>
      </c>
      <c r="FN25">
        <v>109.895</v>
      </c>
      <c r="FO25">
        <v>108.61799999999999</v>
      </c>
    </row>
    <row r="26" spans="1:171" x14ac:dyDescent="0.2">
      <c r="A26">
        <v>10</v>
      </c>
      <c r="B26">
        <v>1535030836.9000001</v>
      </c>
      <c r="C26">
        <v>1008.10000014305</v>
      </c>
      <c r="D26" t="s">
        <v>330</v>
      </c>
      <c r="E26" t="s">
        <v>331</v>
      </c>
      <c r="F26" t="s">
        <v>280</v>
      </c>
      <c r="G26">
        <v>1535030828.82581</v>
      </c>
      <c r="H26">
        <f t="shared" si="0"/>
        <v>4.0182912713514979E-3</v>
      </c>
      <c r="I26">
        <f t="shared" si="1"/>
        <v>38.507525971764288</v>
      </c>
      <c r="J26">
        <f t="shared" si="2"/>
        <v>936.611290322581</v>
      </c>
      <c r="K26">
        <f t="shared" si="3"/>
        <v>728.73136363666708</v>
      </c>
      <c r="L26">
        <f t="shared" si="4"/>
        <v>72.650877554959095</v>
      </c>
      <c r="M26">
        <f t="shared" si="5"/>
        <v>93.375468060332395</v>
      </c>
      <c r="N26">
        <f t="shared" si="6"/>
        <v>0.34548325202729979</v>
      </c>
      <c r="O26">
        <f t="shared" si="7"/>
        <v>2.2550161785260943</v>
      </c>
      <c r="P26">
        <f t="shared" si="8"/>
        <v>0.31854335949126578</v>
      </c>
      <c r="Q26">
        <f t="shared" si="9"/>
        <v>0.20133469625524564</v>
      </c>
      <c r="R26">
        <f t="shared" si="10"/>
        <v>280.85889490232728</v>
      </c>
      <c r="S26">
        <f t="shared" si="11"/>
        <v>28.222937613494757</v>
      </c>
      <c r="T26">
        <f t="shared" si="12"/>
        <v>27.166841935483902</v>
      </c>
      <c r="U26">
        <f t="shared" si="13"/>
        <v>3.6143823837076265</v>
      </c>
      <c r="V26">
        <f t="shared" si="14"/>
        <v>65.182390984084265</v>
      </c>
      <c r="W26">
        <f t="shared" si="15"/>
        <v>2.3946724323393194</v>
      </c>
      <c r="X26">
        <f t="shared" si="16"/>
        <v>3.6738026884040389</v>
      </c>
      <c r="Y26">
        <f t="shared" si="17"/>
        <v>1.2197099513683072</v>
      </c>
      <c r="Z26">
        <f t="shared" si="18"/>
        <v>-177.20664506660106</v>
      </c>
      <c r="AA26">
        <f t="shared" si="19"/>
        <v>33.830078363677309</v>
      </c>
      <c r="AB26">
        <f t="shared" si="20"/>
        <v>3.247555432467427</v>
      </c>
      <c r="AC26">
        <f t="shared" si="21"/>
        <v>140.72988363187096</v>
      </c>
      <c r="AD26">
        <v>-4.13189264683664E-2</v>
      </c>
      <c r="AE26">
        <v>4.63841146975058E-2</v>
      </c>
      <c r="AF26">
        <v>3.46419284320225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52609.101710433009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332</v>
      </c>
      <c r="AS26">
        <v>785.91488235294105</v>
      </c>
      <c r="AT26">
        <v>1235.99</v>
      </c>
      <c r="AU26">
        <f t="shared" si="27"/>
        <v>0.36414139082602526</v>
      </c>
      <c r="AV26">
        <v>0.5</v>
      </c>
      <c r="AW26">
        <f t="shared" si="28"/>
        <v>1433.0849910259544</v>
      </c>
      <c r="AX26">
        <f t="shared" si="29"/>
        <v>38.507525971764288</v>
      </c>
      <c r="AY26">
        <f t="shared" si="30"/>
        <v>260.9227809020465</v>
      </c>
      <c r="AZ26">
        <f t="shared" si="31"/>
        <v>0.57376677804836607</v>
      </c>
      <c r="BA26">
        <f t="shared" si="32"/>
        <v>2.7568166730628171E-2</v>
      </c>
      <c r="BB26">
        <f t="shared" si="33"/>
        <v>-1</v>
      </c>
      <c r="BC26" t="s">
        <v>333</v>
      </c>
      <c r="BD26">
        <v>526.82000000000005</v>
      </c>
      <c r="BE26">
        <f t="shared" si="34"/>
        <v>709.17</v>
      </c>
      <c r="BF26">
        <f t="shared" si="35"/>
        <v>0.63465053181473974</v>
      </c>
      <c r="BG26">
        <f t="shared" si="36"/>
        <v>2.3461334041987776</v>
      </c>
      <c r="BH26">
        <f t="shared" si="37"/>
        <v>0.36414139082602526</v>
      </c>
      <c r="BI26" t="e">
        <f t="shared" si="38"/>
        <v>#DIV/0!</v>
      </c>
      <c r="BJ26">
        <v>6721</v>
      </c>
      <c r="BK26">
        <v>300</v>
      </c>
      <c r="BL26">
        <v>300</v>
      </c>
      <c r="BM26">
        <v>300</v>
      </c>
      <c r="BN26">
        <v>10288.799999999999</v>
      </c>
      <c r="BO26">
        <v>1128.05</v>
      </c>
      <c r="BP26">
        <v>-7.1379099999999999E-3</v>
      </c>
      <c r="BQ26">
        <v>6.8884299999999996</v>
      </c>
      <c r="BR26">
        <f t="shared" si="39"/>
        <v>1700.0003225806499</v>
      </c>
      <c r="BS26">
        <f t="shared" si="40"/>
        <v>1433.0849910259544</v>
      </c>
      <c r="BT26">
        <f t="shared" si="41"/>
        <v>0.84299101123139186</v>
      </c>
      <c r="BU26">
        <f t="shared" si="42"/>
        <v>0.19598202246278404</v>
      </c>
      <c r="BV26">
        <v>6</v>
      </c>
      <c r="BW26">
        <v>0.5</v>
      </c>
      <c r="BX26" t="s">
        <v>283</v>
      </c>
      <c r="BY26">
        <v>1535030828.82581</v>
      </c>
      <c r="BZ26">
        <v>936.611290322581</v>
      </c>
      <c r="CA26">
        <v>1000.0146774193501</v>
      </c>
      <c r="CB26">
        <v>24.0199838709677</v>
      </c>
      <c r="CC26">
        <v>18.137629032258101</v>
      </c>
      <c r="CD26">
        <v>400.02061290322598</v>
      </c>
      <c r="CE26">
        <v>99.595016129032203</v>
      </c>
      <c r="CF26">
        <v>9.9989712903225794E-2</v>
      </c>
      <c r="CG26">
        <v>27.445112903225802</v>
      </c>
      <c r="CH26">
        <v>27.166841935483902</v>
      </c>
      <c r="CI26">
        <v>999.9</v>
      </c>
      <c r="CJ26">
        <v>10004.777741935501</v>
      </c>
      <c r="CK26">
        <v>0</v>
      </c>
      <c r="CL26">
        <v>5.7503500000000001</v>
      </c>
      <c r="CM26">
        <v>1700.0003225806499</v>
      </c>
      <c r="CN26">
        <v>0.90000325806451598</v>
      </c>
      <c r="CO26">
        <v>9.9996922580645201E-2</v>
      </c>
      <c r="CP26">
        <v>0</v>
      </c>
      <c r="CQ26">
        <v>786.20483870967701</v>
      </c>
      <c r="CR26">
        <v>5.0004099999999996</v>
      </c>
      <c r="CS26">
        <v>13566.9290322581</v>
      </c>
      <c r="CT26">
        <v>15389.2612903226</v>
      </c>
      <c r="CU26">
        <v>42.5</v>
      </c>
      <c r="CV26">
        <v>43.695129032258002</v>
      </c>
      <c r="CW26">
        <v>43.436999999999998</v>
      </c>
      <c r="CX26">
        <v>43.375</v>
      </c>
      <c r="CY26">
        <v>44.533999999999999</v>
      </c>
      <c r="CZ26">
        <v>1525.50903225806</v>
      </c>
      <c r="DA26">
        <v>169.49064516128999</v>
      </c>
      <c r="DB26">
        <v>0</v>
      </c>
      <c r="DC26">
        <v>120</v>
      </c>
      <c r="DD26">
        <v>785.91488235294105</v>
      </c>
      <c r="DE26">
        <v>-4.42279410830412</v>
      </c>
      <c r="DF26">
        <v>-91.225490454993107</v>
      </c>
      <c r="DG26">
        <v>13561.4294117647</v>
      </c>
      <c r="DH26">
        <v>10</v>
      </c>
      <c r="DI26">
        <v>1535030781.8</v>
      </c>
      <c r="DJ26" t="s">
        <v>334</v>
      </c>
      <c r="DK26">
        <v>9</v>
      </c>
      <c r="DL26">
        <v>3.4470000000000001</v>
      </c>
      <c r="DM26">
        <v>-0.112</v>
      </c>
      <c r="DN26">
        <v>1000</v>
      </c>
      <c r="DO26">
        <v>18</v>
      </c>
      <c r="DP26">
        <v>0.04</v>
      </c>
      <c r="DQ26">
        <v>0.02</v>
      </c>
      <c r="DR26">
        <v>38.589108911043397</v>
      </c>
      <c r="DS26">
        <v>-0.99039892013789899</v>
      </c>
      <c r="DT26">
        <v>0.13061373547845001</v>
      </c>
      <c r="DU26">
        <v>1</v>
      </c>
      <c r="DV26">
        <v>728.12838979373601</v>
      </c>
      <c r="DW26">
        <v>7.4602741229074097</v>
      </c>
      <c r="DX26">
        <v>0.98882057120101396</v>
      </c>
      <c r="DY26">
        <v>0</v>
      </c>
      <c r="DZ26">
        <v>1</v>
      </c>
      <c r="EA26">
        <v>2</v>
      </c>
      <c r="EB26" t="s">
        <v>285</v>
      </c>
      <c r="EC26">
        <v>1.8638999999999999</v>
      </c>
      <c r="ED26">
        <v>1.8648499999999999</v>
      </c>
      <c r="EE26">
        <v>1.8673900000000001</v>
      </c>
      <c r="EF26">
        <v>1.86707</v>
      </c>
      <c r="EG26">
        <v>1.86907</v>
      </c>
      <c r="EH26">
        <v>1.8669500000000001</v>
      </c>
      <c r="EI26">
        <v>1.86768</v>
      </c>
      <c r="EJ26">
        <v>1.8722300000000001</v>
      </c>
      <c r="EK26" t="s">
        <v>286</v>
      </c>
      <c r="EL26" t="s">
        <v>19</v>
      </c>
      <c r="EM26" t="s">
        <v>19</v>
      </c>
      <c r="EN26" t="s">
        <v>19</v>
      </c>
      <c r="EO26" t="s">
        <v>287</v>
      </c>
      <c r="EP26" t="s">
        <v>288</v>
      </c>
      <c r="EQ26" t="s">
        <v>289</v>
      </c>
      <c r="ER26" t="s">
        <v>289</v>
      </c>
      <c r="ES26" t="s">
        <v>289</v>
      </c>
      <c r="ET26" t="s">
        <v>289</v>
      </c>
      <c r="EU26">
        <v>0</v>
      </c>
      <c r="EV26">
        <v>100</v>
      </c>
      <c r="EW26">
        <v>100</v>
      </c>
      <c r="EX26">
        <v>3.4470000000000001</v>
      </c>
      <c r="EY26">
        <v>-0.112</v>
      </c>
      <c r="EZ26">
        <v>2</v>
      </c>
      <c r="FA26">
        <v>385.32900000000001</v>
      </c>
      <c r="FB26">
        <v>661.67200000000003</v>
      </c>
      <c r="FC26">
        <v>25</v>
      </c>
      <c r="FD26">
        <v>25.523199999999999</v>
      </c>
      <c r="FE26">
        <v>30.000499999999999</v>
      </c>
      <c r="FF26">
        <v>25.507300000000001</v>
      </c>
      <c r="FG26">
        <v>25.504799999999999</v>
      </c>
      <c r="FH26">
        <v>41.856900000000003</v>
      </c>
      <c r="FI26">
        <v>26.160399999999999</v>
      </c>
      <c r="FJ26">
        <v>100</v>
      </c>
      <c r="FK26">
        <v>25</v>
      </c>
      <c r="FL26">
        <v>1000</v>
      </c>
      <c r="FM26">
        <v>18.060700000000001</v>
      </c>
      <c r="FN26">
        <v>109.871</v>
      </c>
      <c r="FO26">
        <v>108.599</v>
      </c>
    </row>
    <row r="27" spans="1:171" x14ac:dyDescent="0.2">
      <c r="A27">
        <v>11</v>
      </c>
      <c r="B27">
        <v>1535031406.4000001</v>
      </c>
      <c r="C27">
        <v>1577.60000014305</v>
      </c>
      <c r="D27" t="s">
        <v>337</v>
      </c>
      <c r="E27" t="s">
        <v>338</v>
      </c>
      <c r="F27" t="s">
        <v>339</v>
      </c>
      <c r="G27">
        <v>1535031398.4000001</v>
      </c>
      <c r="H27">
        <f t="shared" si="0"/>
        <v>3.1949481158558809E-3</v>
      </c>
      <c r="I27">
        <f t="shared" si="1"/>
        <v>20.99618552904299</v>
      </c>
      <c r="J27">
        <f t="shared" si="2"/>
        <v>366.78741935483902</v>
      </c>
      <c r="K27">
        <f t="shared" si="3"/>
        <v>209.92432700846243</v>
      </c>
      <c r="L27">
        <f t="shared" si="4"/>
        <v>20.928138592133934</v>
      </c>
      <c r="M27">
        <f t="shared" si="5"/>
        <v>36.566404930286041</v>
      </c>
      <c r="N27">
        <f t="shared" si="6"/>
        <v>0.23457849115515467</v>
      </c>
      <c r="O27">
        <f t="shared" si="7"/>
        <v>2.2549404286281853</v>
      </c>
      <c r="P27">
        <f t="shared" si="8"/>
        <v>0.22181559572653958</v>
      </c>
      <c r="Q27">
        <f t="shared" si="9"/>
        <v>0.1397235465329455</v>
      </c>
      <c r="R27">
        <f t="shared" si="10"/>
        <v>280.85977495219072</v>
      </c>
      <c r="S27">
        <f t="shared" si="11"/>
        <v>28.386384643753143</v>
      </c>
      <c r="T27">
        <f t="shared" si="12"/>
        <v>27.9029225806452</v>
      </c>
      <c r="U27">
        <f t="shared" si="13"/>
        <v>3.7734165634365886</v>
      </c>
      <c r="V27">
        <f t="shared" si="14"/>
        <v>65.247642813086273</v>
      </c>
      <c r="W27">
        <f t="shared" si="15"/>
        <v>2.3817944141795375</v>
      </c>
      <c r="X27">
        <f t="shared" si="16"/>
        <v>3.6503915106981264</v>
      </c>
      <c r="Y27">
        <f t="shared" si="17"/>
        <v>1.3916221492570511</v>
      </c>
      <c r="Z27">
        <f t="shared" si="18"/>
        <v>-140.89721190924433</v>
      </c>
      <c r="AA27">
        <f t="shared" si="19"/>
        <v>-68.926116288412231</v>
      </c>
      <c r="AB27">
        <f t="shared" si="20"/>
        <v>-6.6376063737988735</v>
      </c>
      <c r="AC27">
        <f t="shared" si="21"/>
        <v>64.398840380735294</v>
      </c>
      <c r="AD27">
        <v>-4.1316883079775102E-2</v>
      </c>
      <c r="AE27">
        <v>4.6381820814801501E-2</v>
      </c>
      <c r="AF27">
        <v>3.4640572946112802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52625.699759556141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340</v>
      </c>
      <c r="AS27">
        <v>925.00929411764696</v>
      </c>
      <c r="AT27">
        <v>1371</v>
      </c>
      <c r="AU27">
        <f t="shared" si="27"/>
        <v>0.32530321362680747</v>
      </c>
      <c r="AV27">
        <v>0.5</v>
      </c>
      <c r="AW27">
        <f t="shared" si="28"/>
        <v>1433.0847278058104</v>
      </c>
      <c r="AX27">
        <f t="shared" si="29"/>
        <v>20.99618552904299</v>
      </c>
      <c r="AY27">
        <f t="shared" si="30"/>
        <v>233.09353367736441</v>
      </c>
      <c r="AZ27">
        <f t="shared" si="31"/>
        <v>0.57299781181619258</v>
      </c>
      <c r="BA27">
        <f t="shared" si="32"/>
        <v>1.5348838140729648E-2</v>
      </c>
      <c r="BB27">
        <f t="shared" si="33"/>
        <v>-1</v>
      </c>
      <c r="BC27" t="s">
        <v>341</v>
      </c>
      <c r="BD27">
        <v>585.41999999999996</v>
      </c>
      <c r="BE27">
        <f t="shared" si="34"/>
        <v>785.58</v>
      </c>
      <c r="BF27">
        <f t="shared" si="35"/>
        <v>0.56772156353567171</v>
      </c>
      <c r="BG27">
        <f t="shared" si="36"/>
        <v>2.3419083734754538</v>
      </c>
      <c r="BH27">
        <f t="shared" si="37"/>
        <v>0.32530321362680747</v>
      </c>
      <c r="BI27" t="e">
        <f t="shared" si="38"/>
        <v>#DIV/0!</v>
      </c>
      <c r="BJ27">
        <v>6723</v>
      </c>
      <c r="BK27">
        <v>300</v>
      </c>
      <c r="BL27">
        <v>300</v>
      </c>
      <c r="BM27">
        <v>300</v>
      </c>
      <c r="BN27">
        <v>10291.700000000001</v>
      </c>
      <c r="BO27">
        <v>1278.57</v>
      </c>
      <c r="BP27">
        <v>-7.1397300000000004E-3</v>
      </c>
      <c r="BQ27">
        <v>16.825600000000001</v>
      </c>
      <c r="BR27">
        <f t="shared" si="39"/>
        <v>1699.9993548387099</v>
      </c>
      <c r="BS27">
        <f t="shared" si="40"/>
        <v>1433.0847278058104</v>
      </c>
      <c r="BT27">
        <f t="shared" si="41"/>
        <v>0.84299133627716971</v>
      </c>
      <c r="BU27">
        <f t="shared" si="42"/>
        <v>0.19598267255433938</v>
      </c>
      <c r="BV27">
        <v>6</v>
      </c>
      <c r="BW27">
        <v>0.5</v>
      </c>
      <c r="BX27" t="s">
        <v>283</v>
      </c>
      <c r="BY27">
        <v>1535031398.4000001</v>
      </c>
      <c r="BZ27">
        <v>366.78741935483902</v>
      </c>
      <c r="CA27">
        <v>400.03754838709699</v>
      </c>
      <c r="CB27">
        <v>23.891116129032302</v>
      </c>
      <c r="CC27">
        <v>19.213464516129001</v>
      </c>
      <c r="CD27">
        <v>400.02345161290299</v>
      </c>
      <c r="CE27">
        <v>99.593722580645107</v>
      </c>
      <c r="CF27">
        <v>0.100004632258065</v>
      </c>
      <c r="CG27">
        <v>27.335948387096799</v>
      </c>
      <c r="CH27">
        <v>27.9029225806452</v>
      </c>
      <c r="CI27">
        <v>999.9</v>
      </c>
      <c r="CJ27">
        <v>10004.412903225801</v>
      </c>
      <c r="CK27">
        <v>0</v>
      </c>
      <c r="CL27">
        <v>6.1467738709677402</v>
      </c>
      <c r="CM27">
        <v>1699.9993548387099</v>
      </c>
      <c r="CN27">
        <v>0.89999635483870999</v>
      </c>
      <c r="CO27">
        <v>0.100003641935484</v>
      </c>
      <c r="CP27">
        <v>0</v>
      </c>
      <c r="CQ27">
        <v>925.41912903225796</v>
      </c>
      <c r="CR27">
        <v>5.0004099999999996</v>
      </c>
      <c r="CS27">
        <v>15739.8516129032</v>
      </c>
      <c r="CT27">
        <v>15389.2322580645</v>
      </c>
      <c r="CU27">
        <v>42.625</v>
      </c>
      <c r="CV27">
        <v>43.75</v>
      </c>
      <c r="CW27">
        <v>43.561999999999998</v>
      </c>
      <c r="CX27">
        <v>43.561999999999998</v>
      </c>
      <c r="CY27">
        <v>44.625</v>
      </c>
      <c r="CZ27">
        <v>1525.4903225806399</v>
      </c>
      <c r="DA27">
        <v>169.50903225806499</v>
      </c>
      <c r="DB27">
        <v>0</v>
      </c>
      <c r="DC27">
        <v>568.79999995231606</v>
      </c>
      <c r="DD27">
        <v>925.00929411764696</v>
      </c>
      <c r="DE27">
        <v>-7.9656862687395602</v>
      </c>
      <c r="DF27">
        <v>-365.53921542184202</v>
      </c>
      <c r="DG27">
        <v>15724.294117647099</v>
      </c>
      <c r="DH27">
        <v>10</v>
      </c>
      <c r="DI27">
        <v>1535031365.9000001</v>
      </c>
      <c r="DJ27" t="s">
        <v>342</v>
      </c>
      <c r="DK27">
        <v>10</v>
      </c>
      <c r="DL27">
        <v>2.4449999999999998</v>
      </c>
      <c r="DM27">
        <v>-0.114</v>
      </c>
      <c r="DN27">
        <v>400</v>
      </c>
      <c r="DO27">
        <v>19</v>
      </c>
      <c r="DP27">
        <v>0.06</v>
      </c>
      <c r="DQ27">
        <v>0.03</v>
      </c>
      <c r="DR27">
        <v>20.9745614986447</v>
      </c>
      <c r="DS27">
        <v>0.31717548300788401</v>
      </c>
      <c r="DT27">
        <v>4.67420415803666E-2</v>
      </c>
      <c r="DU27">
        <v>1</v>
      </c>
      <c r="DV27">
        <v>209.390734327774</v>
      </c>
      <c r="DW27">
        <v>5.6219442221541804</v>
      </c>
      <c r="DX27">
        <v>0.99966653522206395</v>
      </c>
      <c r="DY27">
        <v>1</v>
      </c>
      <c r="DZ27">
        <v>2</v>
      </c>
      <c r="EA27">
        <v>2</v>
      </c>
      <c r="EB27" t="s">
        <v>295</v>
      </c>
      <c r="EC27">
        <v>1.86395</v>
      </c>
      <c r="ED27">
        <v>1.86493</v>
      </c>
      <c r="EE27">
        <v>1.8674200000000001</v>
      </c>
      <c r="EF27">
        <v>1.86707</v>
      </c>
      <c r="EG27">
        <v>1.86917</v>
      </c>
      <c r="EH27">
        <v>1.8670500000000001</v>
      </c>
      <c r="EI27">
        <v>1.86768</v>
      </c>
      <c r="EJ27">
        <v>1.8722399999999999</v>
      </c>
      <c r="EK27" t="s">
        <v>286</v>
      </c>
      <c r="EL27" t="s">
        <v>19</v>
      </c>
      <c r="EM27" t="s">
        <v>19</v>
      </c>
      <c r="EN27" t="s">
        <v>19</v>
      </c>
      <c r="EO27" t="s">
        <v>287</v>
      </c>
      <c r="EP27" t="s">
        <v>288</v>
      </c>
      <c r="EQ27" t="s">
        <v>289</v>
      </c>
      <c r="ER27" t="s">
        <v>289</v>
      </c>
      <c r="ES27" t="s">
        <v>289</v>
      </c>
      <c r="ET27" t="s">
        <v>289</v>
      </c>
      <c r="EU27">
        <v>0</v>
      </c>
      <c r="EV27">
        <v>100</v>
      </c>
      <c r="EW27">
        <v>100</v>
      </c>
      <c r="EX27">
        <v>2.4449999999999998</v>
      </c>
      <c r="EY27">
        <v>-0.114</v>
      </c>
      <c r="EZ27">
        <v>2</v>
      </c>
      <c r="FA27">
        <v>388.416</v>
      </c>
      <c r="FB27">
        <v>659.23800000000006</v>
      </c>
      <c r="FC27">
        <v>24.999700000000001</v>
      </c>
      <c r="FD27">
        <v>25.878</v>
      </c>
      <c r="FE27">
        <v>30.0001</v>
      </c>
      <c r="FF27">
        <v>25.8916</v>
      </c>
      <c r="FG27">
        <v>25.892600000000002</v>
      </c>
      <c r="FH27">
        <v>19.878900000000002</v>
      </c>
      <c r="FI27">
        <v>19.870200000000001</v>
      </c>
      <c r="FJ27">
        <v>100</v>
      </c>
      <c r="FK27">
        <v>25</v>
      </c>
      <c r="FL27">
        <v>400</v>
      </c>
      <c r="FM27">
        <v>19.106999999999999</v>
      </c>
      <c r="FN27">
        <v>109.78400000000001</v>
      </c>
      <c r="FO27">
        <v>108.52500000000001</v>
      </c>
    </row>
    <row r="28" spans="1:171" x14ac:dyDescent="0.2">
      <c r="A28">
        <v>12</v>
      </c>
      <c r="B28">
        <v>1535031481.9000001</v>
      </c>
      <c r="C28">
        <v>1653.10000014305</v>
      </c>
      <c r="D28" t="s">
        <v>343</v>
      </c>
      <c r="E28" t="s">
        <v>344</v>
      </c>
      <c r="F28" t="s">
        <v>339</v>
      </c>
      <c r="G28">
        <v>1535031473.9000001</v>
      </c>
      <c r="H28">
        <f t="shared" si="0"/>
        <v>3.3248307286338342E-3</v>
      </c>
      <c r="I28">
        <f t="shared" si="1"/>
        <v>15.629027307133866</v>
      </c>
      <c r="J28">
        <f t="shared" si="2"/>
        <v>275.17416129032301</v>
      </c>
      <c r="K28">
        <f t="shared" si="3"/>
        <v>162.88756958646454</v>
      </c>
      <c r="L28">
        <f t="shared" si="4"/>
        <v>16.23914441153968</v>
      </c>
      <c r="M28">
        <f t="shared" si="5"/>
        <v>27.433603158685681</v>
      </c>
      <c r="N28">
        <f t="shared" si="6"/>
        <v>0.2450800221535484</v>
      </c>
      <c r="O28">
        <f t="shared" si="7"/>
        <v>2.2552082156495894</v>
      </c>
      <c r="P28">
        <f t="shared" si="8"/>
        <v>0.23118670243568784</v>
      </c>
      <c r="Q28">
        <f t="shared" si="9"/>
        <v>0.1456742751815186</v>
      </c>
      <c r="R28">
        <f t="shared" si="10"/>
        <v>280.85675354239271</v>
      </c>
      <c r="S28">
        <f t="shared" si="11"/>
        <v>28.322502477440313</v>
      </c>
      <c r="T28">
        <f t="shared" si="12"/>
        <v>27.854099999999999</v>
      </c>
      <c r="U28">
        <f t="shared" si="13"/>
        <v>3.7626822958370614</v>
      </c>
      <c r="V28">
        <f t="shared" si="14"/>
        <v>65.086606817426528</v>
      </c>
      <c r="W28">
        <f t="shared" si="15"/>
        <v>2.3730249609036345</v>
      </c>
      <c r="X28">
        <f t="shared" si="16"/>
        <v>3.6459497228979405</v>
      </c>
      <c r="Y28">
        <f t="shared" si="17"/>
        <v>1.3896573349334269</v>
      </c>
      <c r="Z28">
        <f t="shared" si="18"/>
        <v>-146.62503513275209</v>
      </c>
      <c r="AA28">
        <f t="shared" si="19"/>
        <v>-65.524885035410904</v>
      </c>
      <c r="AB28">
        <f t="shared" si="20"/>
        <v>-6.3071259758602229</v>
      </c>
      <c r="AC28">
        <f t="shared" si="21"/>
        <v>62.399707398369486</v>
      </c>
      <c r="AD28">
        <v>-4.1324107038626198E-2</v>
      </c>
      <c r="AE28">
        <v>4.63899303414654E-2</v>
      </c>
      <c r="AF28">
        <v>3.46453648699134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52638.203431099573</v>
      </c>
      <c r="AL28">
        <v>0</v>
      </c>
      <c r="AM28">
        <v>0</v>
      </c>
      <c r="AN28">
        <v>0</v>
      </c>
      <c r="AO28">
        <f t="shared" si="25"/>
        <v>0</v>
      </c>
      <c r="AP28" t="e">
        <f t="shared" si="26"/>
        <v>#DIV/0!</v>
      </c>
      <c r="AQ28">
        <v>-1</v>
      </c>
      <c r="AR28" t="s">
        <v>345</v>
      </c>
      <c r="AS28">
        <v>905.98135294117697</v>
      </c>
      <c r="AT28">
        <v>1291.4100000000001</v>
      </c>
      <c r="AU28">
        <f t="shared" si="27"/>
        <v>0.29845567794799721</v>
      </c>
      <c r="AV28">
        <v>0.5</v>
      </c>
      <c r="AW28">
        <f t="shared" si="28"/>
        <v>1433.0675310315673</v>
      </c>
      <c r="AX28">
        <f t="shared" si="29"/>
        <v>15.629027307133866</v>
      </c>
      <c r="AY28">
        <f t="shared" si="30"/>
        <v>213.85357075964447</v>
      </c>
      <c r="AZ28">
        <f t="shared" si="31"/>
        <v>0.54641825601474359</v>
      </c>
      <c r="BA28">
        <f t="shared" si="32"/>
        <v>1.1603798807139094E-2</v>
      </c>
      <c r="BB28">
        <f t="shared" si="33"/>
        <v>-1</v>
      </c>
      <c r="BC28" t="s">
        <v>346</v>
      </c>
      <c r="BD28">
        <v>585.76</v>
      </c>
      <c r="BE28">
        <f t="shared" si="34"/>
        <v>705.65000000000009</v>
      </c>
      <c r="BF28">
        <f t="shared" si="35"/>
        <v>0.54620370872078661</v>
      </c>
      <c r="BG28">
        <f t="shared" si="36"/>
        <v>2.204674269325321</v>
      </c>
      <c r="BH28">
        <f t="shared" si="37"/>
        <v>0.29845567794799721</v>
      </c>
      <c r="BI28" t="e">
        <f t="shared" si="38"/>
        <v>#DIV/0!</v>
      </c>
      <c r="BJ28">
        <v>6725</v>
      </c>
      <c r="BK28">
        <v>300</v>
      </c>
      <c r="BL28">
        <v>300</v>
      </c>
      <c r="BM28">
        <v>300</v>
      </c>
      <c r="BN28">
        <v>10291.4</v>
      </c>
      <c r="BO28">
        <v>1218.32</v>
      </c>
      <c r="BP28">
        <v>-7.1394199999999996E-3</v>
      </c>
      <c r="BQ28">
        <v>18.782599999999999</v>
      </c>
      <c r="BR28">
        <f t="shared" si="39"/>
        <v>1699.9787096774201</v>
      </c>
      <c r="BS28">
        <f t="shared" si="40"/>
        <v>1433.0675310315673</v>
      </c>
      <c r="BT28">
        <f t="shared" si="41"/>
        <v>0.84299145799508246</v>
      </c>
      <c r="BU28">
        <f t="shared" si="42"/>
        <v>0.1959829159901649</v>
      </c>
      <c r="BV28">
        <v>6</v>
      </c>
      <c r="BW28">
        <v>0.5</v>
      </c>
      <c r="BX28" t="s">
        <v>283</v>
      </c>
      <c r="BY28">
        <v>1535031473.9000001</v>
      </c>
      <c r="BZ28">
        <v>275.17416129032301</v>
      </c>
      <c r="CA28">
        <v>299.98938709677401</v>
      </c>
      <c r="CB28">
        <v>23.802748387096798</v>
      </c>
      <c r="CC28">
        <v>18.934345161290299</v>
      </c>
      <c r="CD28">
        <v>400.01090322580598</v>
      </c>
      <c r="CE28">
        <v>99.595458064516095</v>
      </c>
      <c r="CF28">
        <v>9.9960393548387094E-2</v>
      </c>
      <c r="CG28">
        <v>27.3151677419355</v>
      </c>
      <c r="CH28">
        <v>27.854099999999999</v>
      </c>
      <c r="CI28">
        <v>999.9</v>
      </c>
      <c r="CJ28">
        <v>10005.9877419355</v>
      </c>
      <c r="CK28">
        <v>0</v>
      </c>
      <c r="CL28">
        <v>6.3311900000000003</v>
      </c>
      <c r="CM28">
        <v>1699.9787096774201</v>
      </c>
      <c r="CN28">
        <v>0.89999280645161295</v>
      </c>
      <c r="CO28">
        <v>0.100007193548387</v>
      </c>
      <c r="CP28">
        <v>0</v>
      </c>
      <c r="CQ28">
        <v>906.90732258064497</v>
      </c>
      <c r="CR28">
        <v>5.0004099999999996</v>
      </c>
      <c r="CS28">
        <v>15487.316129032301</v>
      </c>
      <c r="CT28">
        <v>15389.035483871001</v>
      </c>
      <c r="CU28">
        <v>42.655000000000001</v>
      </c>
      <c r="CV28">
        <v>43.691064516129003</v>
      </c>
      <c r="CW28">
        <v>43.566064516129003</v>
      </c>
      <c r="CX28">
        <v>43.542000000000002</v>
      </c>
      <c r="CY28">
        <v>44.625</v>
      </c>
      <c r="CZ28">
        <v>1525.46483870968</v>
      </c>
      <c r="DA28">
        <v>169.51387096774201</v>
      </c>
      <c r="DB28">
        <v>0</v>
      </c>
      <c r="DC28">
        <v>75.099999904632597</v>
      </c>
      <c r="DD28">
        <v>905.98135294117697</v>
      </c>
      <c r="DE28">
        <v>-16.009803935462099</v>
      </c>
      <c r="DF28">
        <v>-246.642157706674</v>
      </c>
      <c r="DG28">
        <v>15472.0647058824</v>
      </c>
      <c r="DH28">
        <v>10</v>
      </c>
      <c r="DI28">
        <v>1535031511.4000001</v>
      </c>
      <c r="DJ28" t="s">
        <v>347</v>
      </c>
      <c r="DK28">
        <v>11</v>
      </c>
      <c r="DL28">
        <v>2.0299999999999998</v>
      </c>
      <c r="DM28">
        <v>-0.115</v>
      </c>
      <c r="DN28">
        <v>300</v>
      </c>
      <c r="DO28">
        <v>19</v>
      </c>
      <c r="DP28">
        <v>0.12</v>
      </c>
      <c r="DQ28">
        <v>0.03</v>
      </c>
      <c r="DR28">
        <v>15.277540834219201</v>
      </c>
      <c r="DS28">
        <v>0.92951395327798003</v>
      </c>
      <c r="DT28">
        <v>0.115980582569628</v>
      </c>
      <c r="DU28">
        <v>1</v>
      </c>
      <c r="DV28">
        <v>165.589626316568</v>
      </c>
      <c r="DW28">
        <v>-5.01942236589018</v>
      </c>
      <c r="DX28">
        <v>0.69643502697889903</v>
      </c>
      <c r="DY28">
        <v>1</v>
      </c>
      <c r="DZ28">
        <v>2</v>
      </c>
      <c r="EA28">
        <v>2</v>
      </c>
      <c r="EB28" t="s">
        <v>295</v>
      </c>
      <c r="EC28">
        <v>1.86391</v>
      </c>
      <c r="ED28">
        <v>1.86493</v>
      </c>
      <c r="EE28">
        <v>1.86744</v>
      </c>
      <c r="EF28">
        <v>1.86707</v>
      </c>
      <c r="EG28">
        <v>1.8691500000000001</v>
      </c>
      <c r="EH28">
        <v>1.86703</v>
      </c>
      <c r="EI28">
        <v>1.86768</v>
      </c>
      <c r="EJ28">
        <v>1.87225</v>
      </c>
      <c r="EK28" t="s">
        <v>286</v>
      </c>
      <c r="EL28" t="s">
        <v>19</v>
      </c>
      <c r="EM28" t="s">
        <v>19</v>
      </c>
      <c r="EN28" t="s">
        <v>19</v>
      </c>
      <c r="EO28" t="s">
        <v>287</v>
      </c>
      <c r="EP28" t="s">
        <v>288</v>
      </c>
      <c r="EQ28" t="s">
        <v>289</v>
      </c>
      <c r="ER28" t="s">
        <v>289</v>
      </c>
      <c r="ES28" t="s">
        <v>289</v>
      </c>
      <c r="ET28" t="s">
        <v>289</v>
      </c>
      <c r="EU28">
        <v>0</v>
      </c>
      <c r="EV28">
        <v>100</v>
      </c>
      <c r="EW28">
        <v>100</v>
      </c>
      <c r="EX28">
        <v>2.0299999999999998</v>
      </c>
      <c r="EY28">
        <v>-0.115</v>
      </c>
      <c r="EZ28">
        <v>2</v>
      </c>
      <c r="FA28">
        <v>388.67700000000002</v>
      </c>
      <c r="FB28">
        <v>658.49</v>
      </c>
      <c r="FC28">
        <v>25.000499999999999</v>
      </c>
      <c r="FD28">
        <v>25.901700000000002</v>
      </c>
      <c r="FE28">
        <v>30.0002</v>
      </c>
      <c r="FF28">
        <v>25.918600000000001</v>
      </c>
      <c r="FG28">
        <v>25.922699999999999</v>
      </c>
      <c r="FH28">
        <v>15.789300000000001</v>
      </c>
      <c r="FI28">
        <v>22.182700000000001</v>
      </c>
      <c r="FJ28">
        <v>100</v>
      </c>
      <c r="FK28">
        <v>25</v>
      </c>
      <c r="FL28">
        <v>300</v>
      </c>
      <c r="FM28">
        <v>18.815999999999999</v>
      </c>
      <c r="FN28">
        <v>109.773</v>
      </c>
      <c r="FO28">
        <v>108.518</v>
      </c>
    </row>
    <row r="29" spans="1:171" x14ac:dyDescent="0.2">
      <c r="A29">
        <v>13</v>
      </c>
      <c r="B29">
        <v>1535031583.4000001</v>
      </c>
      <c r="C29">
        <v>1754.60000014305</v>
      </c>
      <c r="D29" t="s">
        <v>348</v>
      </c>
      <c r="E29" t="s">
        <v>349</v>
      </c>
      <c r="F29" t="s">
        <v>339</v>
      </c>
      <c r="G29">
        <v>1535031575.4000001</v>
      </c>
      <c r="H29">
        <f t="shared" si="0"/>
        <v>3.491809406534666E-3</v>
      </c>
      <c r="I29">
        <f t="shared" si="1"/>
        <v>12.865470886834006</v>
      </c>
      <c r="J29">
        <f t="shared" si="2"/>
        <v>229.470483870968</v>
      </c>
      <c r="K29">
        <f t="shared" si="3"/>
        <v>141.95400426063088</v>
      </c>
      <c r="L29">
        <f t="shared" si="4"/>
        <v>14.151909041339247</v>
      </c>
      <c r="M29">
        <f t="shared" si="5"/>
        <v>22.876744001188282</v>
      </c>
      <c r="N29">
        <f t="shared" si="6"/>
        <v>0.26058379085548317</v>
      </c>
      <c r="O29">
        <f t="shared" si="7"/>
        <v>2.2559807415038202</v>
      </c>
      <c r="P29">
        <f t="shared" si="8"/>
        <v>0.244942323954813</v>
      </c>
      <c r="Q29">
        <f t="shared" si="9"/>
        <v>0.15441597637087093</v>
      </c>
      <c r="R29">
        <f t="shared" si="10"/>
        <v>280.86462297328245</v>
      </c>
      <c r="S29">
        <f t="shared" si="11"/>
        <v>28.268356809456783</v>
      </c>
      <c r="T29">
        <f t="shared" si="12"/>
        <v>27.8210290322581</v>
      </c>
      <c r="U29">
        <f t="shared" si="13"/>
        <v>3.7554263662708953</v>
      </c>
      <c r="V29">
        <f t="shared" si="14"/>
        <v>65.216446530252071</v>
      </c>
      <c r="W29">
        <f t="shared" si="15"/>
        <v>2.3779476192951159</v>
      </c>
      <c r="X29">
        <f t="shared" si="16"/>
        <v>3.6462391709613513</v>
      </c>
      <c r="Y29">
        <f t="shared" si="17"/>
        <v>1.3774787469757794</v>
      </c>
      <c r="Z29">
        <f t="shared" si="18"/>
        <v>-153.98879482817878</v>
      </c>
      <c r="AA29">
        <f t="shared" si="19"/>
        <v>-61.360311493554541</v>
      </c>
      <c r="AB29">
        <f t="shared" si="20"/>
        <v>-5.903305636336869</v>
      </c>
      <c r="AC29">
        <f t="shared" si="21"/>
        <v>59.612211015212246</v>
      </c>
      <c r="AD29">
        <v>-4.13449514645719E-2</v>
      </c>
      <c r="AE29">
        <v>4.64133300356614E-2</v>
      </c>
      <c r="AF29">
        <v>3.4659190140144398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52663.388076359355</v>
      </c>
      <c r="AL29">
        <v>0</v>
      </c>
      <c r="AM29">
        <v>0</v>
      </c>
      <c r="AN29">
        <v>0</v>
      </c>
      <c r="AO29">
        <f t="shared" si="25"/>
        <v>0</v>
      </c>
      <c r="AP29" t="e">
        <f t="shared" si="26"/>
        <v>#DIV/0!</v>
      </c>
      <c r="AQ29">
        <v>-1</v>
      </c>
      <c r="AR29" t="s">
        <v>350</v>
      </c>
      <c r="AS29">
        <v>890.77476470588203</v>
      </c>
      <c r="AT29">
        <v>1248.8399999999999</v>
      </c>
      <c r="AU29">
        <f t="shared" si="27"/>
        <v>0.28671826278315704</v>
      </c>
      <c r="AV29">
        <v>0.5</v>
      </c>
      <c r="AW29">
        <f t="shared" si="28"/>
        <v>1433.1102035982233</v>
      </c>
      <c r="AX29">
        <f t="shared" si="29"/>
        <v>12.865470886834006</v>
      </c>
      <c r="AY29">
        <f t="shared" si="30"/>
        <v>205.44943397624954</v>
      </c>
      <c r="AZ29">
        <f t="shared" si="31"/>
        <v>0.53297460042919831</v>
      </c>
      <c r="BA29">
        <f t="shared" si="32"/>
        <v>9.6750904794487332E-3</v>
      </c>
      <c r="BB29">
        <f t="shared" si="33"/>
        <v>-1</v>
      </c>
      <c r="BC29" t="s">
        <v>351</v>
      </c>
      <c r="BD29">
        <v>583.24</v>
      </c>
      <c r="BE29">
        <f t="shared" si="34"/>
        <v>665.59999999999991</v>
      </c>
      <c r="BF29">
        <f t="shared" si="35"/>
        <v>0.53795858667986474</v>
      </c>
      <c r="BG29">
        <f t="shared" si="36"/>
        <v>2.1412111652150059</v>
      </c>
      <c r="BH29">
        <f t="shared" si="37"/>
        <v>0.2867182627831571</v>
      </c>
      <c r="BI29" t="e">
        <f t="shared" si="38"/>
        <v>#DIV/0!</v>
      </c>
      <c r="BJ29">
        <v>6727</v>
      </c>
      <c r="BK29">
        <v>300</v>
      </c>
      <c r="BL29">
        <v>300</v>
      </c>
      <c r="BM29">
        <v>300</v>
      </c>
      <c r="BN29">
        <v>10291.299999999999</v>
      </c>
      <c r="BO29">
        <v>1184.9100000000001</v>
      </c>
      <c r="BP29">
        <v>-7.1392699999999996E-3</v>
      </c>
      <c r="BQ29">
        <v>20.7545</v>
      </c>
      <c r="BR29">
        <f t="shared" si="39"/>
        <v>1700.02967741935</v>
      </c>
      <c r="BS29">
        <f t="shared" si="40"/>
        <v>1433.1102035982233</v>
      </c>
      <c r="BT29">
        <f t="shared" si="41"/>
        <v>0.84299128576019255</v>
      </c>
      <c r="BU29">
        <f t="shared" si="42"/>
        <v>0.19598257152038512</v>
      </c>
      <c r="BV29">
        <v>6</v>
      </c>
      <c r="BW29">
        <v>0.5</v>
      </c>
      <c r="BX29" t="s">
        <v>283</v>
      </c>
      <c r="BY29">
        <v>1535031575.4000001</v>
      </c>
      <c r="BZ29">
        <v>229.470483870968</v>
      </c>
      <c r="CA29">
        <v>249.96996774193599</v>
      </c>
      <c r="CB29">
        <v>23.8525548387097</v>
      </c>
      <c r="CC29">
        <v>18.7399290322581</v>
      </c>
      <c r="CD29">
        <v>400.01216129032298</v>
      </c>
      <c r="CE29">
        <v>99.593699999999998</v>
      </c>
      <c r="CF29">
        <v>9.9923403225806506E-2</v>
      </c>
      <c r="CG29">
        <v>27.316522580645199</v>
      </c>
      <c r="CH29">
        <v>27.8210290322581</v>
      </c>
      <c r="CI29">
        <v>999.9</v>
      </c>
      <c r="CJ29">
        <v>10011.2116129032</v>
      </c>
      <c r="CK29">
        <v>0</v>
      </c>
      <c r="CL29">
        <v>6.3523616129032296</v>
      </c>
      <c r="CM29">
        <v>1700.02967741935</v>
      </c>
      <c r="CN29">
        <v>0.89999687096774195</v>
      </c>
      <c r="CO29">
        <v>0.100003129032258</v>
      </c>
      <c r="CP29">
        <v>0</v>
      </c>
      <c r="CQ29">
        <v>891.46377419354803</v>
      </c>
      <c r="CR29">
        <v>5.0004099999999996</v>
      </c>
      <c r="CS29">
        <v>15195.6419354839</v>
      </c>
      <c r="CT29">
        <v>15389.5064516129</v>
      </c>
      <c r="CU29">
        <v>42.686999999999998</v>
      </c>
      <c r="CV29">
        <v>43.686999999999998</v>
      </c>
      <c r="CW29">
        <v>43.600612903225802</v>
      </c>
      <c r="CX29">
        <v>43.561999999999998</v>
      </c>
      <c r="CY29">
        <v>44.625</v>
      </c>
      <c r="CZ29">
        <v>1525.51903225806</v>
      </c>
      <c r="DA29">
        <v>169.50903225806499</v>
      </c>
      <c r="DB29">
        <v>0</v>
      </c>
      <c r="DC29">
        <v>100.799999952316</v>
      </c>
      <c r="DD29">
        <v>890.77476470588203</v>
      </c>
      <c r="DE29">
        <v>-13.8254901736218</v>
      </c>
      <c r="DF29">
        <v>-196.37254885230999</v>
      </c>
      <c r="DG29">
        <v>15186.1588235294</v>
      </c>
      <c r="DH29">
        <v>10</v>
      </c>
      <c r="DI29">
        <v>1535031511.4000001</v>
      </c>
      <c r="DJ29" t="s">
        <v>347</v>
      </c>
      <c r="DK29">
        <v>11</v>
      </c>
      <c r="DL29">
        <v>2.0299999999999998</v>
      </c>
      <c r="DM29">
        <v>-0.115</v>
      </c>
      <c r="DN29">
        <v>300</v>
      </c>
      <c r="DO29">
        <v>19</v>
      </c>
      <c r="DP29">
        <v>0.12</v>
      </c>
      <c r="DQ29">
        <v>0.03</v>
      </c>
      <c r="DR29">
        <v>12.789093808323999</v>
      </c>
      <c r="DS29">
        <v>0.96364643290429897</v>
      </c>
      <c r="DT29">
        <v>0.115426273762284</v>
      </c>
      <c r="DU29">
        <v>1</v>
      </c>
      <c r="DV29">
        <v>142.41018653711899</v>
      </c>
      <c r="DW29">
        <v>-5.5330453148287404</v>
      </c>
      <c r="DX29">
        <v>0.677358375257607</v>
      </c>
      <c r="DY29">
        <v>1</v>
      </c>
      <c r="DZ29">
        <v>2</v>
      </c>
      <c r="EA29">
        <v>2</v>
      </c>
      <c r="EB29" t="s">
        <v>295</v>
      </c>
      <c r="EC29">
        <v>1.8639600000000001</v>
      </c>
      <c r="ED29">
        <v>1.8649199999999999</v>
      </c>
      <c r="EE29">
        <v>1.86747</v>
      </c>
      <c r="EF29">
        <v>1.8670800000000001</v>
      </c>
      <c r="EG29">
        <v>1.86917</v>
      </c>
      <c r="EH29">
        <v>1.8670500000000001</v>
      </c>
      <c r="EI29">
        <v>1.86768</v>
      </c>
      <c r="EJ29">
        <v>1.87225</v>
      </c>
      <c r="EK29" t="s">
        <v>286</v>
      </c>
      <c r="EL29" t="s">
        <v>19</v>
      </c>
      <c r="EM29" t="s">
        <v>19</v>
      </c>
      <c r="EN29" t="s">
        <v>19</v>
      </c>
      <c r="EO29" t="s">
        <v>287</v>
      </c>
      <c r="EP29" t="s">
        <v>288</v>
      </c>
      <c r="EQ29" t="s">
        <v>289</v>
      </c>
      <c r="ER29" t="s">
        <v>289</v>
      </c>
      <c r="ES29" t="s">
        <v>289</v>
      </c>
      <c r="ET29" t="s">
        <v>289</v>
      </c>
      <c r="EU29">
        <v>0</v>
      </c>
      <c r="EV29">
        <v>100</v>
      </c>
      <c r="EW29">
        <v>100</v>
      </c>
      <c r="EX29">
        <v>2.0299999999999998</v>
      </c>
      <c r="EY29">
        <v>-0.115</v>
      </c>
      <c r="EZ29">
        <v>2</v>
      </c>
      <c r="FA29">
        <v>388.64800000000002</v>
      </c>
      <c r="FB29">
        <v>657.79100000000005</v>
      </c>
      <c r="FC29">
        <v>25</v>
      </c>
      <c r="FD29">
        <v>25.934699999999999</v>
      </c>
      <c r="FE29">
        <v>30.0002</v>
      </c>
      <c r="FF29">
        <v>25.957599999999999</v>
      </c>
      <c r="FG29">
        <v>25.9618</v>
      </c>
      <c r="FH29">
        <v>13.673500000000001</v>
      </c>
      <c r="FI29">
        <v>23.389199999999999</v>
      </c>
      <c r="FJ29">
        <v>100</v>
      </c>
      <c r="FK29">
        <v>25</v>
      </c>
      <c r="FL29">
        <v>250</v>
      </c>
      <c r="FM29">
        <v>18.647300000000001</v>
      </c>
      <c r="FN29">
        <v>109.76300000000001</v>
      </c>
      <c r="FO29">
        <v>108.509</v>
      </c>
    </row>
    <row r="30" spans="1:171" x14ac:dyDescent="0.2">
      <c r="A30">
        <v>14</v>
      </c>
      <c r="B30">
        <v>1535031678.9000001</v>
      </c>
      <c r="C30">
        <v>1850.10000014305</v>
      </c>
      <c r="D30" t="s">
        <v>352</v>
      </c>
      <c r="E30" t="s">
        <v>353</v>
      </c>
      <c r="F30" t="s">
        <v>339</v>
      </c>
      <c r="G30">
        <v>1535031670.9000001</v>
      </c>
      <c r="H30">
        <f t="shared" si="0"/>
        <v>3.6394482463951148E-3</v>
      </c>
      <c r="I30">
        <f t="shared" si="1"/>
        <v>8.469550796738103</v>
      </c>
      <c r="J30">
        <f t="shared" si="2"/>
        <v>161.44854838709699</v>
      </c>
      <c r="K30">
        <f t="shared" si="3"/>
        <v>106.0361549787373</v>
      </c>
      <c r="L30">
        <f t="shared" si="4"/>
        <v>10.57082708970117</v>
      </c>
      <c r="M30">
        <f t="shared" si="5"/>
        <v>16.094931858152314</v>
      </c>
      <c r="N30">
        <f t="shared" si="6"/>
        <v>0.27345546410871441</v>
      </c>
      <c r="O30">
        <f t="shared" si="7"/>
        <v>2.255690672818357</v>
      </c>
      <c r="P30">
        <f t="shared" si="8"/>
        <v>0.25628315890900999</v>
      </c>
      <c r="Q30">
        <f t="shared" si="9"/>
        <v>0.16162989203581446</v>
      </c>
      <c r="R30">
        <f t="shared" si="10"/>
        <v>280.86138032549718</v>
      </c>
      <c r="S30">
        <f t="shared" si="11"/>
        <v>28.296903090872636</v>
      </c>
      <c r="T30">
        <f t="shared" si="12"/>
        <v>27.865496774193499</v>
      </c>
      <c r="U30">
        <f t="shared" si="13"/>
        <v>3.7651856354276974</v>
      </c>
      <c r="V30">
        <f t="shared" si="14"/>
        <v>65.338379007237819</v>
      </c>
      <c r="W30">
        <f t="shared" si="15"/>
        <v>2.393215475413264</v>
      </c>
      <c r="X30">
        <f t="shared" si="16"/>
        <v>3.6628020342349745</v>
      </c>
      <c r="Y30">
        <f t="shared" si="17"/>
        <v>1.3719701600144334</v>
      </c>
      <c r="Z30">
        <f t="shared" si="18"/>
        <v>-160.49966766602455</v>
      </c>
      <c r="AA30">
        <f t="shared" si="19"/>
        <v>-57.351100269217604</v>
      </c>
      <c r="AB30">
        <f t="shared" si="20"/>
        <v>-5.521655596947161</v>
      </c>
      <c r="AC30">
        <f t="shared" si="21"/>
        <v>57.488956793307885</v>
      </c>
      <c r="AD30">
        <v>-4.13371240190449E-2</v>
      </c>
      <c r="AE30">
        <v>4.6404543042335503E-2</v>
      </c>
      <c r="AF30">
        <v>3.4653998792499601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52640.203251105166</v>
      </c>
      <c r="AL30">
        <v>0</v>
      </c>
      <c r="AM30">
        <v>0</v>
      </c>
      <c r="AN30">
        <v>0</v>
      </c>
      <c r="AO30">
        <f t="shared" si="25"/>
        <v>0</v>
      </c>
      <c r="AP30" t="e">
        <f t="shared" si="26"/>
        <v>#DIV/0!</v>
      </c>
      <c r="AQ30">
        <v>-1</v>
      </c>
      <c r="AR30" t="s">
        <v>354</v>
      </c>
      <c r="AS30">
        <v>883.77276470588197</v>
      </c>
      <c r="AT30">
        <v>1207.21</v>
      </c>
      <c r="AU30">
        <f t="shared" si="27"/>
        <v>0.26792126911980352</v>
      </c>
      <c r="AV30">
        <v>0.5</v>
      </c>
      <c r="AW30">
        <f t="shared" si="28"/>
        <v>1433.0933764958627</v>
      </c>
      <c r="AX30">
        <f t="shared" si="29"/>
        <v>8.469550796738103</v>
      </c>
      <c r="AY30">
        <f t="shared" si="30"/>
        <v>191.97809809897797</v>
      </c>
      <c r="AZ30">
        <f t="shared" si="31"/>
        <v>0.51295963419786117</v>
      </c>
      <c r="BA30">
        <f t="shared" si="32"/>
        <v>6.6077695648085648E-3</v>
      </c>
      <c r="BB30">
        <f t="shared" si="33"/>
        <v>-1</v>
      </c>
      <c r="BC30" t="s">
        <v>355</v>
      </c>
      <c r="BD30">
        <v>587.96</v>
      </c>
      <c r="BE30">
        <f t="shared" si="34"/>
        <v>619.25</v>
      </c>
      <c r="BF30">
        <f t="shared" si="35"/>
        <v>0.5223047804507357</v>
      </c>
      <c r="BG30">
        <f t="shared" si="36"/>
        <v>2.0532179059799986</v>
      </c>
      <c r="BH30">
        <f t="shared" si="37"/>
        <v>0.26792126911980357</v>
      </c>
      <c r="BI30" t="e">
        <f t="shared" si="38"/>
        <v>#DIV/0!</v>
      </c>
      <c r="BJ30">
        <v>6729</v>
      </c>
      <c r="BK30">
        <v>300</v>
      </c>
      <c r="BL30">
        <v>300</v>
      </c>
      <c r="BM30">
        <v>300</v>
      </c>
      <c r="BN30">
        <v>10291.1</v>
      </c>
      <c r="BO30">
        <v>1148.74</v>
      </c>
      <c r="BP30">
        <v>-7.1390400000000001E-3</v>
      </c>
      <c r="BQ30">
        <v>18.399000000000001</v>
      </c>
      <c r="BR30">
        <f t="shared" si="39"/>
        <v>1700.0096774193501</v>
      </c>
      <c r="BS30">
        <f t="shared" si="40"/>
        <v>1433.0933764958627</v>
      </c>
      <c r="BT30">
        <f t="shared" si="41"/>
        <v>0.84299130500911512</v>
      </c>
      <c r="BU30">
        <f t="shared" si="42"/>
        <v>0.19598261001823003</v>
      </c>
      <c r="BV30">
        <v>6</v>
      </c>
      <c r="BW30">
        <v>0.5</v>
      </c>
      <c r="BX30" t="s">
        <v>283</v>
      </c>
      <c r="BY30">
        <v>1535031670.9000001</v>
      </c>
      <c r="BZ30">
        <v>161.44854838709699</v>
      </c>
      <c r="CA30">
        <v>175.03358064516101</v>
      </c>
      <c r="CB30">
        <v>24.006387096774201</v>
      </c>
      <c r="CC30">
        <v>18.6785322580645</v>
      </c>
      <c r="CD30">
        <v>400.01970967741897</v>
      </c>
      <c r="CE30">
        <v>99.590812903225796</v>
      </c>
      <c r="CF30">
        <v>9.9967961290322593E-2</v>
      </c>
      <c r="CG30">
        <v>27.393893548387101</v>
      </c>
      <c r="CH30">
        <v>27.865496774193499</v>
      </c>
      <c r="CI30">
        <v>999.9</v>
      </c>
      <c r="CJ30">
        <v>10009.606451612901</v>
      </c>
      <c r="CK30">
        <v>0</v>
      </c>
      <c r="CL30">
        <v>6.4139583870967698</v>
      </c>
      <c r="CM30">
        <v>1700.0096774193501</v>
      </c>
      <c r="CN30">
        <v>0.89999570967741904</v>
      </c>
      <c r="CO30">
        <v>0.100004290322581</v>
      </c>
      <c r="CP30">
        <v>0</v>
      </c>
      <c r="CQ30">
        <v>884.33864516128995</v>
      </c>
      <c r="CR30">
        <v>5.0004099999999996</v>
      </c>
      <c r="CS30">
        <v>15127.251612903199</v>
      </c>
      <c r="CT30">
        <v>15389.3322580645</v>
      </c>
      <c r="CU30">
        <v>42.686999999999998</v>
      </c>
      <c r="CV30">
        <v>43.711387096774203</v>
      </c>
      <c r="CW30">
        <v>43.625</v>
      </c>
      <c r="CX30">
        <v>43.592483870967698</v>
      </c>
      <c r="CY30">
        <v>44.686999999999998</v>
      </c>
      <c r="CZ30">
        <v>1525.4993548387099</v>
      </c>
      <c r="DA30">
        <v>169.508064516129</v>
      </c>
      <c r="DB30">
        <v>0</v>
      </c>
      <c r="DC30">
        <v>94.799999952316298</v>
      </c>
      <c r="DD30">
        <v>883.77276470588197</v>
      </c>
      <c r="DE30">
        <v>-9.6828431446195307</v>
      </c>
      <c r="DF30">
        <v>-319.24019429844901</v>
      </c>
      <c r="DG30">
        <v>15115.7823529412</v>
      </c>
      <c r="DH30">
        <v>10</v>
      </c>
      <c r="DI30">
        <v>1535031649.4000001</v>
      </c>
      <c r="DJ30" t="s">
        <v>356</v>
      </c>
      <c r="DK30">
        <v>12</v>
      </c>
      <c r="DL30">
        <v>1.589</v>
      </c>
      <c r="DM30">
        <v>-0.115</v>
      </c>
      <c r="DN30">
        <v>175</v>
      </c>
      <c r="DO30">
        <v>19</v>
      </c>
      <c r="DP30">
        <v>0.14000000000000001</v>
      </c>
      <c r="DQ30">
        <v>0.02</v>
      </c>
      <c r="DR30">
        <v>8.4645305249157907</v>
      </c>
      <c r="DS30">
        <v>0.10855941197079701</v>
      </c>
      <c r="DT30">
        <v>5.5905257372708003E-2</v>
      </c>
      <c r="DU30">
        <v>1</v>
      </c>
      <c r="DV30">
        <v>105.385613979007</v>
      </c>
      <c r="DW30">
        <v>7.6753626650293096</v>
      </c>
      <c r="DX30">
        <v>0.93768480499801798</v>
      </c>
      <c r="DY30">
        <v>1</v>
      </c>
      <c r="DZ30">
        <v>2</v>
      </c>
      <c r="EA30">
        <v>2</v>
      </c>
      <c r="EB30" t="s">
        <v>295</v>
      </c>
      <c r="EC30">
        <v>1.8639699999999999</v>
      </c>
      <c r="ED30">
        <v>1.86493</v>
      </c>
      <c r="EE30">
        <v>1.86747</v>
      </c>
      <c r="EF30">
        <v>1.86707</v>
      </c>
      <c r="EG30">
        <v>1.8691899999999999</v>
      </c>
      <c r="EH30">
        <v>1.8670100000000001</v>
      </c>
      <c r="EI30">
        <v>1.86768</v>
      </c>
      <c r="EJ30">
        <v>1.87225</v>
      </c>
      <c r="EK30" t="s">
        <v>286</v>
      </c>
      <c r="EL30" t="s">
        <v>19</v>
      </c>
      <c r="EM30" t="s">
        <v>19</v>
      </c>
      <c r="EN30" t="s">
        <v>19</v>
      </c>
      <c r="EO30" t="s">
        <v>287</v>
      </c>
      <c r="EP30" t="s">
        <v>288</v>
      </c>
      <c r="EQ30" t="s">
        <v>289</v>
      </c>
      <c r="ER30" t="s">
        <v>289</v>
      </c>
      <c r="ES30" t="s">
        <v>289</v>
      </c>
      <c r="ET30" t="s">
        <v>289</v>
      </c>
      <c r="EU30">
        <v>0</v>
      </c>
      <c r="EV30">
        <v>100</v>
      </c>
      <c r="EW30">
        <v>100</v>
      </c>
      <c r="EX30">
        <v>1.589</v>
      </c>
      <c r="EY30">
        <v>-0.115</v>
      </c>
      <c r="EZ30">
        <v>2</v>
      </c>
      <c r="FA30">
        <v>388.78300000000002</v>
      </c>
      <c r="FB30">
        <v>656.49400000000003</v>
      </c>
      <c r="FC30">
        <v>25.000699999999998</v>
      </c>
      <c r="FD30">
        <v>25.972799999999999</v>
      </c>
      <c r="FE30">
        <v>30.000299999999999</v>
      </c>
      <c r="FF30">
        <v>26.000699999999998</v>
      </c>
      <c r="FG30">
        <v>26.001000000000001</v>
      </c>
      <c r="FH30">
        <v>10.430199999999999</v>
      </c>
      <c r="FI30">
        <v>24.343399999999999</v>
      </c>
      <c r="FJ30">
        <v>100</v>
      </c>
      <c r="FK30">
        <v>25</v>
      </c>
      <c r="FL30">
        <v>175</v>
      </c>
      <c r="FM30">
        <v>18.479800000000001</v>
      </c>
      <c r="FN30">
        <v>109.753</v>
      </c>
      <c r="FO30">
        <v>108.5</v>
      </c>
    </row>
    <row r="31" spans="1:171" x14ac:dyDescent="0.2">
      <c r="A31">
        <v>15</v>
      </c>
      <c r="B31">
        <v>1535031783.9000001</v>
      </c>
      <c r="C31">
        <v>1955.10000014305</v>
      </c>
      <c r="D31" t="s">
        <v>357</v>
      </c>
      <c r="E31" t="s">
        <v>358</v>
      </c>
      <c r="F31" t="s">
        <v>339</v>
      </c>
      <c r="G31">
        <v>1535031775.9000001</v>
      </c>
      <c r="H31">
        <f t="shared" si="0"/>
        <v>3.8779040726583083E-3</v>
      </c>
      <c r="I31">
        <f t="shared" si="1"/>
        <v>3.4577760014166787</v>
      </c>
      <c r="J31">
        <f t="shared" si="2"/>
        <v>94.312683870967703</v>
      </c>
      <c r="K31">
        <f t="shared" si="3"/>
        <v>72.642637923044774</v>
      </c>
      <c r="L31">
        <f t="shared" si="4"/>
        <v>7.2416241283680334</v>
      </c>
      <c r="M31">
        <f t="shared" si="5"/>
        <v>9.401875078582222</v>
      </c>
      <c r="N31">
        <f t="shared" si="6"/>
        <v>0.29660052631500106</v>
      </c>
      <c r="O31">
        <f t="shared" si="7"/>
        <v>2.253805831742616</v>
      </c>
      <c r="P31">
        <f t="shared" si="8"/>
        <v>0.27649723031411816</v>
      </c>
      <c r="Q31">
        <f t="shared" si="9"/>
        <v>0.17450329231755163</v>
      </c>
      <c r="R31">
        <f t="shared" si="10"/>
        <v>280.86553539740396</v>
      </c>
      <c r="S31">
        <f t="shared" si="11"/>
        <v>28.188605717875472</v>
      </c>
      <c r="T31">
        <f t="shared" si="12"/>
        <v>27.819145161290301</v>
      </c>
      <c r="U31">
        <f t="shared" si="13"/>
        <v>3.7550134037047007</v>
      </c>
      <c r="V31">
        <f t="shared" si="14"/>
        <v>65.640141843134685</v>
      </c>
      <c r="W31">
        <f t="shared" si="15"/>
        <v>2.400036064282955</v>
      </c>
      <c r="X31">
        <f t="shared" si="16"/>
        <v>3.6563541712303214</v>
      </c>
      <c r="Y31">
        <f t="shared" si="17"/>
        <v>1.3549773394217457</v>
      </c>
      <c r="Z31">
        <f t="shared" si="18"/>
        <v>-171.01556960423139</v>
      </c>
      <c r="AA31">
        <f t="shared" si="19"/>
        <v>-55.326530599502014</v>
      </c>
      <c r="AB31">
        <f t="shared" si="20"/>
        <v>-5.3291554062417976</v>
      </c>
      <c r="AC31">
        <f t="shared" si="21"/>
        <v>49.194279787428762</v>
      </c>
      <c r="AD31">
        <v>-4.1286284272889502E-2</v>
      </c>
      <c r="AE31">
        <v>4.6347470973469702E-2</v>
      </c>
      <c r="AF31">
        <v>3.46202723972582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52583.325248629051</v>
      </c>
      <c r="AL31">
        <v>0</v>
      </c>
      <c r="AM31">
        <v>0</v>
      </c>
      <c r="AN31">
        <v>0</v>
      </c>
      <c r="AO31">
        <f t="shared" si="25"/>
        <v>0</v>
      </c>
      <c r="AP31" t="e">
        <f t="shared" si="26"/>
        <v>#DIV/0!</v>
      </c>
      <c r="AQ31">
        <v>-1</v>
      </c>
      <c r="AR31" t="s">
        <v>359</v>
      </c>
      <c r="AS31">
        <v>885.18347058823497</v>
      </c>
      <c r="AT31">
        <v>1167.53</v>
      </c>
      <c r="AU31">
        <f t="shared" si="27"/>
        <v>0.24183235498168354</v>
      </c>
      <c r="AV31">
        <v>0.5</v>
      </c>
      <c r="AW31">
        <f t="shared" si="28"/>
        <v>1433.1143426389247</v>
      </c>
      <c r="AX31">
        <f t="shared" si="29"/>
        <v>3.4577760014166787</v>
      </c>
      <c r="AY31">
        <f t="shared" si="30"/>
        <v>173.28670821919923</v>
      </c>
      <c r="AZ31">
        <f t="shared" si="31"/>
        <v>0.49008590785675737</v>
      </c>
      <c r="BA31">
        <f t="shared" si="32"/>
        <v>3.1105515232009808E-3</v>
      </c>
      <c r="BB31">
        <f t="shared" si="33"/>
        <v>-1</v>
      </c>
      <c r="BC31" t="s">
        <v>360</v>
      </c>
      <c r="BD31">
        <v>595.34</v>
      </c>
      <c r="BE31">
        <f t="shared" si="34"/>
        <v>572.18999999999994</v>
      </c>
      <c r="BF31">
        <f t="shared" si="35"/>
        <v>0.49344890580360551</v>
      </c>
      <c r="BG31">
        <f t="shared" si="36"/>
        <v>1.9611146571706923</v>
      </c>
      <c r="BH31">
        <f t="shared" si="37"/>
        <v>0.24183235498168357</v>
      </c>
      <c r="BI31" t="e">
        <f t="shared" si="38"/>
        <v>#DIV/0!</v>
      </c>
      <c r="BJ31">
        <v>6731</v>
      </c>
      <c r="BK31">
        <v>300</v>
      </c>
      <c r="BL31">
        <v>300</v>
      </c>
      <c r="BM31">
        <v>300</v>
      </c>
      <c r="BN31">
        <v>10291.1</v>
      </c>
      <c r="BO31">
        <v>1117.68</v>
      </c>
      <c r="BP31">
        <v>-7.1388700000000003E-3</v>
      </c>
      <c r="BQ31">
        <v>14.426</v>
      </c>
      <c r="BR31">
        <f t="shared" si="39"/>
        <v>1700.03451612903</v>
      </c>
      <c r="BS31">
        <f t="shared" si="40"/>
        <v>1433.1143426389247</v>
      </c>
      <c r="BT31">
        <f t="shared" si="41"/>
        <v>0.84299132108336183</v>
      </c>
      <c r="BU31">
        <f t="shared" si="42"/>
        <v>0.19598264216672379</v>
      </c>
      <c r="BV31">
        <v>6</v>
      </c>
      <c r="BW31">
        <v>0.5</v>
      </c>
      <c r="BX31" t="s">
        <v>283</v>
      </c>
      <c r="BY31">
        <v>1535031775.9000001</v>
      </c>
      <c r="BZ31">
        <v>94.312683870967703</v>
      </c>
      <c r="CA31">
        <v>100.047687096774</v>
      </c>
      <c r="CB31">
        <v>24.075393548387101</v>
      </c>
      <c r="CC31">
        <v>18.398841935483901</v>
      </c>
      <c r="CD31">
        <v>400.01841935483901</v>
      </c>
      <c r="CE31">
        <v>99.5883580645161</v>
      </c>
      <c r="CF31">
        <v>9.9983870967741903E-2</v>
      </c>
      <c r="CG31">
        <v>27.3638096774194</v>
      </c>
      <c r="CH31">
        <v>27.819145161290301</v>
      </c>
      <c r="CI31">
        <v>999.9</v>
      </c>
      <c r="CJ31">
        <v>9997.5422580645209</v>
      </c>
      <c r="CK31">
        <v>0</v>
      </c>
      <c r="CL31">
        <v>6.82350161290322</v>
      </c>
      <c r="CM31">
        <v>1700.03451612903</v>
      </c>
      <c r="CN31">
        <v>0.89999629032258099</v>
      </c>
      <c r="CO31">
        <v>0.10000370967741901</v>
      </c>
      <c r="CP31">
        <v>0</v>
      </c>
      <c r="CQ31">
        <v>885.34348387096804</v>
      </c>
      <c r="CR31">
        <v>5.0004099999999996</v>
      </c>
      <c r="CS31">
        <v>15169.464516128999</v>
      </c>
      <c r="CT31">
        <v>15389.5419354839</v>
      </c>
      <c r="CU31">
        <v>42.75</v>
      </c>
      <c r="CV31">
        <v>43.77</v>
      </c>
      <c r="CW31">
        <v>43.625</v>
      </c>
      <c r="CX31">
        <v>43.625</v>
      </c>
      <c r="CY31">
        <v>44.686999999999998</v>
      </c>
      <c r="CZ31">
        <v>1525.52225806452</v>
      </c>
      <c r="DA31">
        <v>169.51161290322599</v>
      </c>
      <c r="DB31">
        <v>0</v>
      </c>
      <c r="DC31">
        <v>104.10000014305101</v>
      </c>
      <c r="DD31">
        <v>885.18347058823497</v>
      </c>
      <c r="DE31">
        <v>-3.8534314013548001</v>
      </c>
      <c r="DF31">
        <v>-73.480391606246599</v>
      </c>
      <c r="DG31">
        <v>15165.258823529401</v>
      </c>
      <c r="DH31">
        <v>10</v>
      </c>
      <c r="DI31">
        <v>1535031755.4000001</v>
      </c>
      <c r="DJ31" t="s">
        <v>361</v>
      </c>
      <c r="DK31">
        <v>13</v>
      </c>
      <c r="DL31">
        <v>1.35</v>
      </c>
      <c r="DM31">
        <v>-0.115</v>
      </c>
      <c r="DN31">
        <v>100</v>
      </c>
      <c r="DO31">
        <v>18</v>
      </c>
      <c r="DP31">
        <v>0.37</v>
      </c>
      <c r="DQ31">
        <v>0.02</v>
      </c>
      <c r="DR31">
        <v>3.43240829480794</v>
      </c>
      <c r="DS31">
        <v>0.367943495122311</v>
      </c>
      <c r="DT31">
        <v>0.13914248077289901</v>
      </c>
      <c r="DU31">
        <v>1</v>
      </c>
      <c r="DV31">
        <v>72.252922276590894</v>
      </c>
      <c r="DW31">
        <v>4.80723455149763</v>
      </c>
      <c r="DX31">
        <v>0.57515843878755302</v>
      </c>
      <c r="DY31">
        <v>1</v>
      </c>
      <c r="DZ31">
        <v>2</v>
      </c>
      <c r="EA31">
        <v>2</v>
      </c>
      <c r="EB31" t="s">
        <v>295</v>
      </c>
      <c r="EC31">
        <v>1.8639600000000001</v>
      </c>
      <c r="ED31">
        <v>1.86493</v>
      </c>
      <c r="EE31">
        <v>1.8674999999999999</v>
      </c>
      <c r="EF31">
        <v>1.8670800000000001</v>
      </c>
      <c r="EG31">
        <v>1.86917</v>
      </c>
      <c r="EH31">
        <v>1.8670599999999999</v>
      </c>
      <c r="EI31">
        <v>1.86768</v>
      </c>
      <c r="EJ31">
        <v>1.87225</v>
      </c>
      <c r="EK31" t="s">
        <v>286</v>
      </c>
      <c r="EL31" t="s">
        <v>19</v>
      </c>
      <c r="EM31" t="s">
        <v>19</v>
      </c>
      <c r="EN31" t="s">
        <v>19</v>
      </c>
      <c r="EO31" t="s">
        <v>287</v>
      </c>
      <c r="EP31" t="s">
        <v>288</v>
      </c>
      <c r="EQ31" t="s">
        <v>289</v>
      </c>
      <c r="ER31" t="s">
        <v>289</v>
      </c>
      <c r="ES31" t="s">
        <v>289</v>
      </c>
      <c r="ET31" t="s">
        <v>289</v>
      </c>
      <c r="EU31">
        <v>0</v>
      </c>
      <c r="EV31">
        <v>100</v>
      </c>
      <c r="EW31">
        <v>100</v>
      </c>
      <c r="EX31">
        <v>1.35</v>
      </c>
      <c r="EY31">
        <v>-0.115</v>
      </c>
      <c r="EZ31">
        <v>2</v>
      </c>
      <c r="FA31">
        <v>389.005</v>
      </c>
      <c r="FB31">
        <v>655.09400000000005</v>
      </c>
      <c r="FC31">
        <v>24.999199999999998</v>
      </c>
      <c r="FD31">
        <v>26.021799999999999</v>
      </c>
      <c r="FE31">
        <v>30.0001</v>
      </c>
      <c r="FF31">
        <v>26.0489</v>
      </c>
      <c r="FG31">
        <v>26.046900000000001</v>
      </c>
      <c r="FH31">
        <v>7.1159699999999999</v>
      </c>
      <c r="FI31">
        <v>26.033000000000001</v>
      </c>
      <c r="FJ31">
        <v>100</v>
      </c>
      <c r="FK31">
        <v>25</v>
      </c>
      <c r="FL31">
        <v>100</v>
      </c>
      <c r="FM31">
        <v>18.199200000000001</v>
      </c>
      <c r="FN31">
        <v>109.74</v>
      </c>
      <c r="FO31">
        <v>108.49</v>
      </c>
    </row>
    <row r="32" spans="1:171" x14ac:dyDescent="0.2">
      <c r="A32">
        <v>16</v>
      </c>
      <c r="B32">
        <v>1535031848.9000001</v>
      </c>
      <c r="C32">
        <v>2020.10000014305</v>
      </c>
      <c r="D32" t="s">
        <v>362</v>
      </c>
      <c r="E32" t="s">
        <v>363</v>
      </c>
      <c r="F32" t="s">
        <v>339</v>
      </c>
      <c r="G32">
        <v>1535031840.9000001</v>
      </c>
      <c r="H32">
        <f t="shared" si="0"/>
        <v>4.1061600637846904E-3</v>
      </c>
      <c r="I32">
        <f t="shared" si="1"/>
        <v>-0.25018696566771464</v>
      </c>
      <c r="J32">
        <f t="shared" si="2"/>
        <v>50.059158064516097</v>
      </c>
      <c r="K32">
        <f t="shared" si="3"/>
        <v>50.298068494734963</v>
      </c>
      <c r="L32">
        <f t="shared" si="4"/>
        <v>5.0141520731186322</v>
      </c>
      <c r="M32">
        <f t="shared" si="5"/>
        <v>4.9903353886052502</v>
      </c>
      <c r="N32">
        <f t="shared" si="6"/>
        <v>0.31520457380370948</v>
      </c>
      <c r="O32">
        <f t="shared" si="7"/>
        <v>2.2550321858208151</v>
      </c>
      <c r="P32">
        <f t="shared" si="8"/>
        <v>0.29261460601361433</v>
      </c>
      <c r="Q32">
        <f t="shared" si="9"/>
        <v>0.18477865416917494</v>
      </c>
      <c r="R32">
        <f t="shared" si="10"/>
        <v>280.86343937595626</v>
      </c>
      <c r="S32">
        <f t="shared" si="11"/>
        <v>28.072915818470296</v>
      </c>
      <c r="T32">
        <f t="shared" si="12"/>
        <v>27.721800000000002</v>
      </c>
      <c r="U32">
        <f t="shared" si="13"/>
        <v>3.7337282607460969</v>
      </c>
      <c r="V32">
        <f t="shared" si="14"/>
        <v>65.181133683653186</v>
      </c>
      <c r="W32">
        <f t="shared" si="15"/>
        <v>2.3777100561151467</v>
      </c>
      <c r="X32">
        <f t="shared" si="16"/>
        <v>3.6478501089824613</v>
      </c>
      <c r="Y32">
        <f t="shared" si="17"/>
        <v>1.3560182046309501</v>
      </c>
      <c r="Z32">
        <f t="shared" si="18"/>
        <v>-181.08165881290483</v>
      </c>
      <c r="AA32">
        <f t="shared" si="19"/>
        <v>-48.354405564862105</v>
      </c>
      <c r="AB32">
        <f t="shared" si="20"/>
        <v>-4.6518697680998526</v>
      </c>
      <c r="AC32">
        <f t="shared" si="21"/>
        <v>46.775505230089465</v>
      </c>
      <c r="AD32">
        <v>-4.1319358280551E-2</v>
      </c>
      <c r="AE32">
        <v>4.6384599444511898E-2</v>
      </c>
      <c r="AF32">
        <v>3.4642214872535799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52630.700080760689</v>
      </c>
      <c r="AL32">
        <v>0</v>
      </c>
      <c r="AM32">
        <v>0</v>
      </c>
      <c r="AN32">
        <v>0</v>
      </c>
      <c r="AO32">
        <f t="shared" si="25"/>
        <v>0</v>
      </c>
      <c r="AP32" t="e">
        <f t="shared" si="26"/>
        <v>#DIV/0!</v>
      </c>
      <c r="AQ32">
        <v>-1</v>
      </c>
      <c r="AR32" t="s">
        <v>364</v>
      </c>
      <c r="AS32">
        <v>892.48335294117601</v>
      </c>
      <c r="AT32">
        <v>1141.78</v>
      </c>
      <c r="AU32">
        <f t="shared" si="27"/>
        <v>0.21834035195819157</v>
      </c>
      <c r="AV32">
        <v>0.5</v>
      </c>
      <c r="AW32">
        <f t="shared" si="28"/>
        <v>1433.1032407090302</v>
      </c>
      <c r="AX32">
        <f t="shared" si="29"/>
        <v>-0.25018696566771464</v>
      </c>
      <c r="AY32">
        <f t="shared" si="30"/>
        <v>156.45213298441729</v>
      </c>
      <c r="AZ32">
        <f t="shared" si="31"/>
        <v>0.46877682215488098</v>
      </c>
      <c r="BA32">
        <f t="shared" si="32"/>
        <v>5.2320936345194092E-4</v>
      </c>
      <c r="BB32">
        <f t="shared" si="33"/>
        <v>-1</v>
      </c>
      <c r="BC32" t="s">
        <v>365</v>
      </c>
      <c r="BD32">
        <v>606.54</v>
      </c>
      <c r="BE32">
        <f t="shared" si="34"/>
        <v>535.24</v>
      </c>
      <c r="BF32">
        <f t="shared" si="35"/>
        <v>0.46576609942983327</v>
      </c>
      <c r="BG32">
        <f t="shared" si="36"/>
        <v>1.8824479836449368</v>
      </c>
      <c r="BH32">
        <f t="shared" si="37"/>
        <v>0.21834035195819157</v>
      </c>
      <c r="BI32" t="e">
        <f t="shared" si="38"/>
        <v>#DIV/0!</v>
      </c>
      <c r="BJ32">
        <v>6733</v>
      </c>
      <c r="BK32">
        <v>300</v>
      </c>
      <c r="BL32">
        <v>300</v>
      </c>
      <c r="BM32">
        <v>300</v>
      </c>
      <c r="BN32">
        <v>10291.200000000001</v>
      </c>
      <c r="BO32">
        <v>1103.26</v>
      </c>
      <c r="BP32">
        <v>-7.1388700000000003E-3</v>
      </c>
      <c r="BQ32">
        <v>12.1439</v>
      </c>
      <c r="BR32">
        <f t="shared" si="39"/>
        <v>1700.0212903225799</v>
      </c>
      <c r="BS32">
        <f t="shared" si="40"/>
        <v>1433.1032407090302</v>
      </c>
      <c r="BT32">
        <f t="shared" si="41"/>
        <v>0.84299134891251748</v>
      </c>
      <c r="BU32">
        <f t="shared" si="42"/>
        <v>0.19598269782503502</v>
      </c>
      <c r="BV32">
        <v>6</v>
      </c>
      <c r="BW32">
        <v>0.5</v>
      </c>
      <c r="BX32" t="s">
        <v>283</v>
      </c>
      <c r="BY32">
        <v>1535031840.9000001</v>
      </c>
      <c r="BZ32">
        <v>50.059158064516097</v>
      </c>
      <c r="CA32">
        <v>49.992206451612901</v>
      </c>
      <c r="CB32">
        <v>23.851335483871001</v>
      </c>
      <c r="CC32">
        <v>17.839222580645199</v>
      </c>
      <c r="CD32">
        <v>400.01470967741898</v>
      </c>
      <c r="CE32">
        <v>99.588819354838705</v>
      </c>
      <c r="CF32">
        <v>9.9940535483870996E-2</v>
      </c>
      <c r="CG32">
        <v>27.3240612903226</v>
      </c>
      <c r="CH32">
        <v>27.721800000000002</v>
      </c>
      <c r="CI32">
        <v>999.9</v>
      </c>
      <c r="CJ32">
        <v>10005.504838709699</v>
      </c>
      <c r="CK32">
        <v>0</v>
      </c>
      <c r="CL32">
        <v>6.11229580645161</v>
      </c>
      <c r="CM32">
        <v>1700.0212903225799</v>
      </c>
      <c r="CN32">
        <v>0.89999399999999996</v>
      </c>
      <c r="CO32">
        <v>0.10000597419354799</v>
      </c>
      <c r="CP32">
        <v>0</v>
      </c>
      <c r="CQ32">
        <v>892.85448387096801</v>
      </c>
      <c r="CR32">
        <v>5.0004099999999996</v>
      </c>
      <c r="CS32">
        <v>15247.6419354839</v>
      </c>
      <c r="CT32">
        <v>15389.412903225801</v>
      </c>
      <c r="CU32">
        <v>42.75</v>
      </c>
      <c r="CV32">
        <v>43.75</v>
      </c>
      <c r="CW32">
        <v>43.633000000000003</v>
      </c>
      <c r="CX32">
        <v>43.586387096774203</v>
      </c>
      <c r="CY32">
        <v>44.686999999999998</v>
      </c>
      <c r="CZ32">
        <v>1525.5093548387099</v>
      </c>
      <c r="DA32">
        <v>169.51193548387101</v>
      </c>
      <c r="DB32">
        <v>0</v>
      </c>
      <c r="DC32">
        <v>64.5</v>
      </c>
      <c r="DD32">
        <v>892.48335294117601</v>
      </c>
      <c r="DE32">
        <v>-5.7995098440833504</v>
      </c>
      <c r="DF32">
        <v>-38.284314112158597</v>
      </c>
      <c r="DG32">
        <v>15262.747058823499</v>
      </c>
      <c r="DH32">
        <v>10</v>
      </c>
      <c r="DI32">
        <v>1535031875.4000001</v>
      </c>
      <c r="DJ32" t="s">
        <v>366</v>
      </c>
      <c r="DK32">
        <v>14</v>
      </c>
      <c r="DL32">
        <v>1.304</v>
      </c>
      <c r="DM32">
        <v>-0.122</v>
      </c>
      <c r="DN32">
        <v>50</v>
      </c>
      <c r="DO32">
        <v>18</v>
      </c>
      <c r="DP32">
        <v>0.32</v>
      </c>
      <c r="DQ32">
        <v>0.03</v>
      </c>
      <c r="DR32">
        <v>-0.35687544749059702</v>
      </c>
      <c r="DS32">
        <v>0.87825708518083201</v>
      </c>
      <c r="DT32">
        <v>0.11838467416045401</v>
      </c>
      <c r="DU32">
        <v>1</v>
      </c>
      <c r="DV32">
        <v>51.031228047082301</v>
      </c>
      <c r="DW32">
        <v>-6.0648907988981398</v>
      </c>
      <c r="DX32">
        <v>0.81536186444117298</v>
      </c>
      <c r="DY32">
        <v>1</v>
      </c>
      <c r="DZ32">
        <v>2</v>
      </c>
      <c r="EA32">
        <v>2</v>
      </c>
      <c r="EB32" t="s">
        <v>295</v>
      </c>
      <c r="EC32">
        <v>1.8640000000000001</v>
      </c>
      <c r="ED32">
        <v>1.8649199999999999</v>
      </c>
      <c r="EE32">
        <v>1.8674999999999999</v>
      </c>
      <c r="EF32">
        <v>1.86707</v>
      </c>
      <c r="EG32">
        <v>1.8691899999999999</v>
      </c>
      <c r="EH32">
        <v>1.8670199999999999</v>
      </c>
      <c r="EI32">
        <v>1.86768</v>
      </c>
      <c r="EJ32">
        <v>1.87225</v>
      </c>
      <c r="EK32" t="s">
        <v>286</v>
      </c>
      <c r="EL32" t="s">
        <v>19</v>
      </c>
      <c r="EM32" t="s">
        <v>19</v>
      </c>
      <c r="EN32" t="s">
        <v>19</v>
      </c>
      <c r="EO32" t="s">
        <v>287</v>
      </c>
      <c r="EP32" t="s">
        <v>288</v>
      </c>
      <c r="EQ32" t="s">
        <v>289</v>
      </c>
      <c r="ER32" t="s">
        <v>289</v>
      </c>
      <c r="ES32" t="s">
        <v>289</v>
      </c>
      <c r="ET32" t="s">
        <v>289</v>
      </c>
      <c r="EU32">
        <v>0</v>
      </c>
      <c r="EV32">
        <v>100</v>
      </c>
      <c r="EW32">
        <v>100</v>
      </c>
      <c r="EX32">
        <v>1.304</v>
      </c>
      <c r="EY32">
        <v>-0.122</v>
      </c>
      <c r="EZ32">
        <v>2</v>
      </c>
      <c r="FA32">
        <v>389.21600000000001</v>
      </c>
      <c r="FB32">
        <v>654.76300000000003</v>
      </c>
      <c r="FC32">
        <v>24.9998</v>
      </c>
      <c r="FD32">
        <v>26.0396</v>
      </c>
      <c r="FE32">
        <v>30.0001</v>
      </c>
      <c r="FF32">
        <v>26.0642</v>
      </c>
      <c r="FG32">
        <v>26.0688</v>
      </c>
      <c r="FH32">
        <v>4.9110300000000002</v>
      </c>
      <c r="FI32">
        <v>28.543700000000001</v>
      </c>
      <c r="FJ32">
        <v>99.251499999999993</v>
      </c>
      <c r="FK32">
        <v>25</v>
      </c>
      <c r="FL32">
        <v>50</v>
      </c>
      <c r="FM32">
        <v>17.719000000000001</v>
      </c>
      <c r="FN32">
        <v>109.73399999999999</v>
      </c>
      <c r="FO32">
        <v>108.48699999999999</v>
      </c>
    </row>
    <row r="33" spans="1:171" x14ac:dyDescent="0.2">
      <c r="A33">
        <v>17</v>
      </c>
      <c r="B33">
        <v>1535031996.9000001</v>
      </c>
      <c r="C33">
        <v>2168.1000001430498</v>
      </c>
      <c r="D33" t="s">
        <v>367</v>
      </c>
      <c r="E33" t="s">
        <v>368</v>
      </c>
      <c r="F33" t="s">
        <v>339</v>
      </c>
      <c r="G33">
        <v>1535031988.9000001</v>
      </c>
      <c r="H33">
        <f t="shared" si="0"/>
        <v>4.3393599413911813E-3</v>
      </c>
      <c r="I33">
        <f t="shared" si="1"/>
        <v>24.800842722302097</v>
      </c>
      <c r="J33">
        <f t="shared" si="2"/>
        <v>360.510548387097</v>
      </c>
      <c r="K33">
        <f t="shared" si="3"/>
        <v>230.52141000341399</v>
      </c>
      <c r="L33">
        <f t="shared" si="4"/>
        <v>22.980917181024768</v>
      </c>
      <c r="M33">
        <f t="shared" si="5"/>
        <v>35.93966848999839</v>
      </c>
      <c r="N33">
        <f t="shared" si="6"/>
        <v>0.34424283575873155</v>
      </c>
      <c r="O33">
        <f t="shared" si="7"/>
        <v>2.2544206986994206</v>
      </c>
      <c r="P33">
        <f t="shared" si="8"/>
        <v>0.3174815436522796</v>
      </c>
      <c r="Q33">
        <f t="shared" si="9"/>
        <v>0.20065671062050128</v>
      </c>
      <c r="R33">
        <f t="shared" si="10"/>
        <v>280.86157312701204</v>
      </c>
      <c r="S33">
        <f t="shared" si="11"/>
        <v>28.078450860023207</v>
      </c>
      <c r="T33">
        <f t="shared" si="12"/>
        <v>27.638229032258099</v>
      </c>
      <c r="U33">
        <f t="shared" si="13"/>
        <v>3.7155389995539831</v>
      </c>
      <c r="V33">
        <f t="shared" si="14"/>
        <v>65.330343343938907</v>
      </c>
      <c r="W33">
        <f t="shared" si="15"/>
        <v>2.3947126807885084</v>
      </c>
      <c r="X33">
        <f t="shared" si="16"/>
        <v>3.6655443063895681</v>
      </c>
      <c r="Y33">
        <f t="shared" si="17"/>
        <v>1.3208263187654747</v>
      </c>
      <c r="Z33">
        <f t="shared" si="18"/>
        <v>-191.3657734153511</v>
      </c>
      <c r="AA33">
        <f t="shared" si="19"/>
        <v>-28.14325121077021</v>
      </c>
      <c r="AB33">
        <f t="shared" si="20"/>
        <v>-2.7082038153450925</v>
      </c>
      <c r="AC33">
        <f t="shared" si="21"/>
        <v>58.64434468554564</v>
      </c>
      <c r="AD33">
        <v>-4.1302864808022699E-2</v>
      </c>
      <c r="AE33">
        <v>4.6366084076691301E-2</v>
      </c>
      <c r="AF33">
        <v>3.46312732732809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52596.131112134688</v>
      </c>
      <c r="AL33">
        <v>0</v>
      </c>
      <c r="AM33">
        <v>0</v>
      </c>
      <c r="AN33">
        <v>0</v>
      </c>
      <c r="AO33">
        <f t="shared" si="25"/>
        <v>0</v>
      </c>
      <c r="AP33" t="e">
        <f t="shared" si="26"/>
        <v>#DIV/0!</v>
      </c>
      <c r="AQ33">
        <v>-1</v>
      </c>
      <c r="AR33" t="s">
        <v>369</v>
      </c>
      <c r="AS33">
        <v>851.93817647058802</v>
      </c>
      <c r="AT33">
        <v>1273</v>
      </c>
      <c r="AU33">
        <f t="shared" si="27"/>
        <v>0.33076341204195758</v>
      </c>
      <c r="AV33">
        <v>0.5</v>
      </c>
      <c r="AW33">
        <f t="shared" si="28"/>
        <v>1433.0951842433433</v>
      </c>
      <c r="AX33">
        <f t="shared" si="29"/>
        <v>24.800842722302097</v>
      </c>
      <c r="AY33">
        <f t="shared" si="30"/>
        <v>237.00772646061304</v>
      </c>
      <c r="AZ33">
        <f t="shared" si="31"/>
        <v>0.56488609583660643</v>
      </c>
      <c r="BA33">
        <f t="shared" si="32"/>
        <v>1.8003579249988636E-2</v>
      </c>
      <c r="BB33">
        <f t="shared" si="33"/>
        <v>-1</v>
      </c>
      <c r="BC33" t="s">
        <v>370</v>
      </c>
      <c r="BD33">
        <v>553.9</v>
      </c>
      <c r="BE33">
        <f t="shared" si="34"/>
        <v>719.1</v>
      </c>
      <c r="BF33">
        <f t="shared" si="35"/>
        <v>0.58554001325185923</v>
      </c>
      <c r="BG33">
        <f t="shared" si="36"/>
        <v>2.298248781368478</v>
      </c>
      <c r="BH33">
        <f t="shared" si="37"/>
        <v>0.33076341204195758</v>
      </c>
      <c r="BI33" t="e">
        <f t="shared" si="38"/>
        <v>#DIV/0!</v>
      </c>
      <c r="BJ33">
        <v>6735</v>
      </c>
      <c r="BK33">
        <v>300</v>
      </c>
      <c r="BL33">
        <v>300</v>
      </c>
      <c r="BM33">
        <v>300</v>
      </c>
      <c r="BN33">
        <v>10291.5</v>
      </c>
      <c r="BO33">
        <v>1172.3499999999999</v>
      </c>
      <c r="BP33">
        <v>-7.1395900000000003E-3</v>
      </c>
      <c r="BQ33">
        <v>11.6997</v>
      </c>
      <c r="BR33">
        <f t="shared" si="39"/>
        <v>1700.01193548387</v>
      </c>
      <c r="BS33">
        <f t="shared" si="40"/>
        <v>1433.0951842433433</v>
      </c>
      <c r="BT33">
        <f t="shared" si="41"/>
        <v>0.84299124866758368</v>
      </c>
      <c r="BU33">
        <f t="shared" si="42"/>
        <v>0.19598249733516723</v>
      </c>
      <c r="BV33">
        <v>6</v>
      </c>
      <c r="BW33">
        <v>0.5</v>
      </c>
      <c r="BX33" t="s">
        <v>283</v>
      </c>
      <c r="BY33">
        <v>1535031988.9000001</v>
      </c>
      <c r="BZ33">
        <v>360.510548387097</v>
      </c>
      <c r="CA33">
        <v>400.055838709677</v>
      </c>
      <c r="CB33">
        <v>24.021345161290299</v>
      </c>
      <c r="CC33">
        <v>17.669070967741899</v>
      </c>
      <c r="CD33">
        <v>400.02580645161299</v>
      </c>
      <c r="CE33">
        <v>99.591016129032198</v>
      </c>
      <c r="CF33">
        <v>0.100015522580645</v>
      </c>
      <c r="CG33">
        <v>27.406674193548401</v>
      </c>
      <c r="CH33">
        <v>27.638229032258099</v>
      </c>
      <c r="CI33">
        <v>999.9</v>
      </c>
      <c r="CJ33">
        <v>10001.2903225806</v>
      </c>
      <c r="CK33">
        <v>0</v>
      </c>
      <c r="CL33">
        <v>5.7541877419354801</v>
      </c>
      <c r="CM33">
        <v>1700.01193548387</v>
      </c>
      <c r="CN33">
        <v>0.89999629032258099</v>
      </c>
      <c r="CO33">
        <v>0.10000370967741901</v>
      </c>
      <c r="CP33">
        <v>0</v>
      </c>
      <c r="CQ33">
        <v>852.25067741935504</v>
      </c>
      <c r="CR33">
        <v>5.0004099999999996</v>
      </c>
      <c r="CS33">
        <v>14538.3612903226</v>
      </c>
      <c r="CT33">
        <v>15389.341935483901</v>
      </c>
      <c r="CU33">
        <v>42.75</v>
      </c>
      <c r="CV33">
        <v>43.753999999999998</v>
      </c>
      <c r="CW33">
        <v>43.679000000000002</v>
      </c>
      <c r="CX33">
        <v>43.628999999999998</v>
      </c>
      <c r="CY33">
        <v>44.741870967741903</v>
      </c>
      <c r="CZ33">
        <v>1525.5051612903201</v>
      </c>
      <c r="DA33">
        <v>169.505161290323</v>
      </c>
      <c r="DB33">
        <v>0</v>
      </c>
      <c r="DC33">
        <v>147.60000014305101</v>
      </c>
      <c r="DD33">
        <v>851.93817647058802</v>
      </c>
      <c r="DE33">
        <v>-5.0007352819441504</v>
      </c>
      <c r="DF33">
        <v>281.69117520482001</v>
      </c>
      <c r="DG33">
        <v>14564.2764705882</v>
      </c>
      <c r="DH33">
        <v>10</v>
      </c>
      <c r="DI33">
        <v>1535031964.4000001</v>
      </c>
      <c r="DJ33" t="s">
        <v>371</v>
      </c>
      <c r="DK33">
        <v>15</v>
      </c>
      <c r="DL33">
        <v>2.4</v>
      </c>
      <c r="DM33">
        <v>-0.114</v>
      </c>
      <c r="DN33">
        <v>400</v>
      </c>
      <c r="DO33">
        <v>18</v>
      </c>
      <c r="DP33">
        <v>7.0000000000000007E-2</v>
      </c>
      <c r="DQ33">
        <v>0.02</v>
      </c>
      <c r="DR33">
        <v>24.807636275403901</v>
      </c>
      <c r="DS33">
        <v>3.6174811222673998E-2</v>
      </c>
      <c r="DT33">
        <v>3.07161358081437E-2</v>
      </c>
      <c r="DU33">
        <v>1</v>
      </c>
      <c r="DV33">
        <v>229.26286670418401</v>
      </c>
      <c r="DW33">
        <v>15.436442437</v>
      </c>
      <c r="DX33">
        <v>1.89986280089392</v>
      </c>
      <c r="DY33">
        <v>0</v>
      </c>
      <c r="DZ33">
        <v>1</v>
      </c>
      <c r="EA33">
        <v>2</v>
      </c>
      <c r="EB33" t="s">
        <v>285</v>
      </c>
      <c r="EC33">
        <v>1.86398</v>
      </c>
      <c r="ED33">
        <v>1.86493</v>
      </c>
      <c r="EE33">
        <v>1.8674900000000001</v>
      </c>
      <c r="EF33">
        <v>1.8670899999999999</v>
      </c>
      <c r="EG33">
        <v>1.8691899999999999</v>
      </c>
      <c r="EH33">
        <v>1.8670599999999999</v>
      </c>
      <c r="EI33">
        <v>1.86768</v>
      </c>
      <c r="EJ33">
        <v>1.87225</v>
      </c>
      <c r="EK33" t="s">
        <v>286</v>
      </c>
      <c r="EL33" t="s">
        <v>19</v>
      </c>
      <c r="EM33" t="s">
        <v>19</v>
      </c>
      <c r="EN33" t="s">
        <v>19</v>
      </c>
      <c r="EO33" t="s">
        <v>287</v>
      </c>
      <c r="EP33" t="s">
        <v>288</v>
      </c>
      <c r="EQ33" t="s">
        <v>289</v>
      </c>
      <c r="ER33" t="s">
        <v>289</v>
      </c>
      <c r="ES33" t="s">
        <v>289</v>
      </c>
      <c r="ET33" t="s">
        <v>289</v>
      </c>
      <c r="EU33">
        <v>0</v>
      </c>
      <c r="EV33">
        <v>100</v>
      </c>
      <c r="EW33">
        <v>100</v>
      </c>
      <c r="EX33">
        <v>2.4</v>
      </c>
      <c r="EY33">
        <v>-0.114</v>
      </c>
      <c r="EZ33">
        <v>2</v>
      </c>
      <c r="FA33">
        <v>389.42599999999999</v>
      </c>
      <c r="FB33">
        <v>654.14200000000005</v>
      </c>
      <c r="FC33">
        <v>25.000599999999999</v>
      </c>
      <c r="FD33">
        <v>26.077999999999999</v>
      </c>
      <c r="FE33">
        <v>30.0002</v>
      </c>
      <c r="FF33">
        <v>26.112500000000001</v>
      </c>
      <c r="FG33">
        <v>26.1126</v>
      </c>
      <c r="FH33">
        <v>19.869299999999999</v>
      </c>
      <c r="FI33">
        <v>29.800599999999999</v>
      </c>
      <c r="FJ33">
        <v>98.880600000000001</v>
      </c>
      <c r="FK33">
        <v>25</v>
      </c>
      <c r="FL33">
        <v>400</v>
      </c>
      <c r="FM33">
        <v>17.5106</v>
      </c>
      <c r="FN33">
        <v>109.727</v>
      </c>
      <c r="FO33">
        <v>108.483</v>
      </c>
    </row>
    <row r="34" spans="1:171" x14ac:dyDescent="0.2">
      <c r="A34">
        <v>18</v>
      </c>
      <c r="B34">
        <v>1535032109.9000001</v>
      </c>
      <c r="C34">
        <v>2281.1000001430498</v>
      </c>
      <c r="D34" t="s">
        <v>372</v>
      </c>
      <c r="E34" t="s">
        <v>373</v>
      </c>
      <c r="F34" t="s">
        <v>339</v>
      </c>
      <c r="G34">
        <v>1535032101.9161301</v>
      </c>
      <c r="H34">
        <f t="shared" si="0"/>
        <v>4.6118184847145942E-3</v>
      </c>
      <c r="I34">
        <f t="shared" si="1"/>
        <v>34.402420134277428</v>
      </c>
      <c r="J34">
        <f t="shared" si="2"/>
        <v>544.62619354838705</v>
      </c>
      <c r="K34">
        <f t="shared" si="3"/>
        <v>374.60811196391279</v>
      </c>
      <c r="L34">
        <f t="shared" si="4"/>
        <v>37.344463894835712</v>
      </c>
      <c r="M34">
        <f t="shared" si="5"/>
        <v>54.293467150302519</v>
      </c>
      <c r="N34">
        <f t="shared" si="6"/>
        <v>0.37040209162070598</v>
      </c>
      <c r="O34">
        <f t="shared" si="7"/>
        <v>2.2546874656329372</v>
      </c>
      <c r="P34">
        <f t="shared" si="8"/>
        <v>0.33961711257515509</v>
      </c>
      <c r="Q34">
        <f t="shared" si="9"/>
        <v>0.21481298150693429</v>
      </c>
      <c r="R34">
        <f t="shared" si="10"/>
        <v>280.85566785273102</v>
      </c>
      <c r="S34">
        <f t="shared" si="11"/>
        <v>28.072829370309215</v>
      </c>
      <c r="T34">
        <f t="shared" si="12"/>
        <v>27.6421903225806</v>
      </c>
      <c r="U34">
        <f t="shared" si="13"/>
        <v>3.7163994272944154</v>
      </c>
      <c r="V34">
        <f t="shared" si="14"/>
        <v>65.265466126014971</v>
      </c>
      <c r="W34">
        <f t="shared" si="15"/>
        <v>2.4042279746500239</v>
      </c>
      <c r="X34">
        <f t="shared" si="16"/>
        <v>3.6837674153861486</v>
      </c>
      <c r="Y34">
        <f t="shared" si="17"/>
        <v>1.3121714526443915</v>
      </c>
      <c r="Z34">
        <f t="shared" si="18"/>
        <v>-203.3811951759136</v>
      </c>
      <c r="AA34">
        <f t="shared" si="19"/>
        <v>-18.33005825362229</v>
      </c>
      <c r="AB34">
        <f t="shared" si="20"/>
        <v>-1.764459594800166</v>
      </c>
      <c r="AC34">
        <f t="shared" si="21"/>
        <v>57.379954828394979</v>
      </c>
      <c r="AD34">
        <v>-4.1310059738243997E-2</v>
      </c>
      <c r="AE34">
        <v>4.6374161016175197E-2</v>
      </c>
      <c r="AF34">
        <v>3.46360465011267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52590.05362567371</v>
      </c>
      <c r="AL34">
        <v>0</v>
      </c>
      <c r="AM34">
        <v>0</v>
      </c>
      <c r="AN34">
        <v>0</v>
      </c>
      <c r="AO34">
        <f t="shared" si="25"/>
        <v>0</v>
      </c>
      <c r="AP34" t="e">
        <f t="shared" si="26"/>
        <v>#DIV/0!</v>
      </c>
      <c r="AQ34">
        <v>-1</v>
      </c>
      <c r="AR34" t="s">
        <v>374</v>
      </c>
      <c r="AS34">
        <v>862.64858823529403</v>
      </c>
      <c r="AT34">
        <v>1332.97</v>
      </c>
      <c r="AU34">
        <f t="shared" si="27"/>
        <v>0.35283720696242671</v>
      </c>
      <c r="AV34">
        <v>0.5</v>
      </c>
      <c r="AW34">
        <f t="shared" si="28"/>
        <v>1433.065005225201</v>
      </c>
      <c r="AX34">
        <f t="shared" si="29"/>
        <v>34.402420134277428</v>
      </c>
      <c r="AY34">
        <f t="shared" si="30"/>
        <v>252.81932691962768</v>
      </c>
      <c r="AZ34">
        <f t="shared" si="31"/>
        <v>0.58846785749116637</v>
      </c>
      <c r="BA34">
        <f t="shared" si="32"/>
        <v>2.4703987610606725E-2</v>
      </c>
      <c r="BB34">
        <f t="shared" si="33"/>
        <v>-1</v>
      </c>
      <c r="BC34" t="s">
        <v>375</v>
      </c>
      <c r="BD34">
        <v>548.55999999999995</v>
      </c>
      <c r="BE34">
        <f t="shared" si="34"/>
        <v>784.41000000000008</v>
      </c>
      <c r="BF34">
        <f t="shared" si="35"/>
        <v>0.59958620079385261</v>
      </c>
      <c r="BG34">
        <f t="shared" si="36"/>
        <v>2.4299438529969377</v>
      </c>
      <c r="BH34">
        <f t="shared" si="37"/>
        <v>0.35283720696242676</v>
      </c>
      <c r="BI34" t="e">
        <f t="shared" si="38"/>
        <v>#DIV/0!</v>
      </c>
      <c r="BJ34">
        <v>6737</v>
      </c>
      <c r="BK34">
        <v>300</v>
      </c>
      <c r="BL34">
        <v>300</v>
      </c>
      <c r="BM34">
        <v>300</v>
      </c>
      <c r="BN34">
        <v>10291.6</v>
      </c>
      <c r="BO34">
        <v>1222.4100000000001</v>
      </c>
      <c r="BP34">
        <v>-7.1397700000000001E-3</v>
      </c>
      <c r="BQ34">
        <v>10.4595</v>
      </c>
      <c r="BR34">
        <f t="shared" si="39"/>
        <v>1699.9761290322599</v>
      </c>
      <c r="BS34">
        <f t="shared" si="40"/>
        <v>1433.065005225201</v>
      </c>
      <c r="BT34">
        <f t="shared" si="41"/>
        <v>0.84299125190716506</v>
      </c>
      <c r="BU34">
        <f t="shared" si="42"/>
        <v>0.19598250381433013</v>
      </c>
      <c r="BV34">
        <v>6</v>
      </c>
      <c r="BW34">
        <v>0.5</v>
      </c>
      <c r="BX34" t="s">
        <v>283</v>
      </c>
      <c r="BY34">
        <v>1535032101.9161301</v>
      </c>
      <c r="BZ34">
        <v>544.62619354838705</v>
      </c>
      <c r="CA34">
        <v>599.99548387096797</v>
      </c>
      <c r="CB34">
        <v>24.1171838709677</v>
      </c>
      <c r="CC34">
        <v>17.366525806451602</v>
      </c>
      <c r="CD34">
        <v>400.01383870967697</v>
      </c>
      <c r="CE34">
        <v>99.589467741935493</v>
      </c>
      <c r="CF34">
        <v>9.9948216129032305E-2</v>
      </c>
      <c r="CG34">
        <v>27.491393548387101</v>
      </c>
      <c r="CH34">
        <v>27.6421903225806</v>
      </c>
      <c r="CI34">
        <v>999.9</v>
      </c>
      <c r="CJ34">
        <v>10003.1880645161</v>
      </c>
      <c r="CK34">
        <v>0</v>
      </c>
      <c r="CL34">
        <v>6.5938806451612901</v>
      </c>
      <c r="CM34">
        <v>1699.9761290322599</v>
      </c>
      <c r="CN34">
        <v>0.89999570967741904</v>
      </c>
      <c r="CO34">
        <v>0.100004290322581</v>
      </c>
      <c r="CP34">
        <v>0</v>
      </c>
      <c r="CQ34">
        <v>862.960709677419</v>
      </c>
      <c r="CR34">
        <v>5.0004099999999996</v>
      </c>
      <c r="CS34">
        <v>14751.2580645161</v>
      </c>
      <c r="CT34">
        <v>15389.009677419401</v>
      </c>
      <c r="CU34">
        <v>42.866870967741903</v>
      </c>
      <c r="CV34">
        <v>43.924999999999997</v>
      </c>
      <c r="CW34">
        <v>43.75</v>
      </c>
      <c r="CX34">
        <v>43.762</v>
      </c>
      <c r="CY34">
        <v>44.811999999999998</v>
      </c>
      <c r="CZ34">
        <v>1525.4741935483901</v>
      </c>
      <c r="DA34">
        <v>169.50193548387099</v>
      </c>
      <c r="DB34">
        <v>0</v>
      </c>
      <c r="DC34">
        <v>112.299999952316</v>
      </c>
      <c r="DD34">
        <v>862.64858823529403</v>
      </c>
      <c r="DE34">
        <v>-6.3095588019335702</v>
      </c>
      <c r="DF34">
        <v>481.25000191305202</v>
      </c>
      <c r="DG34">
        <v>14762.205882352901</v>
      </c>
      <c r="DH34">
        <v>10</v>
      </c>
      <c r="DI34">
        <v>1535032062.4000001</v>
      </c>
      <c r="DJ34" t="s">
        <v>376</v>
      </c>
      <c r="DK34">
        <v>16</v>
      </c>
      <c r="DL34">
        <v>2.895</v>
      </c>
      <c r="DM34">
        <v>-0.11799999999999999</v>
      </c>
      <c r="DN34">
        <v>600</v>
      </c>
      <c r="DO34">
        <v>17</v>
      </c>
      <c r="DP34">
        <v>0.05</v>
      </c>
      <c r="DQ34">
        <v>0.03</v>
      </c>
      <c r="DR34">
        <v>34.441951083796297</v>
      </c>
      <c r="DS34">
        <v>-0.49507343011487898</v>
      </c>
      <c r="DT34">
        <v>6.3640713062602605E-2</v>
      </c>
      <c r="DU34">
        <v>1</v>
      </c>
      <c r="DV34">
        <v>374.19925987394402</v>
      </c>
      <c r="DW34">
        <v>5.8142605623008299</v>
      </c>
      <c r="DX34">
        <v>0.91062822970105595</v>
      </c>
      <c r="DY34">
        <v>1</v>
      </c>
      <c r="DZ34">
        <v>2</v>
      </c>
      <c r="EA34">
        <v>2</v>
      </c>
      <c r="EB34" t="s">
        <v>295</v>
      </c>
      <c r="EC34">
        <v>1.8640000000000001</v>
      </c>
      <c r="ED34">
        <v>1.86493</v>
      </c>
      <c r="EE34">
        <v>1.8674999999999999</v>
      </c>
      <c r="EF34">
        <v>1.86707</v>
      </c>
      <c r="EG34">
        <v>1.8691899999999999</v>
      </c>
      <c r="EH34">
        <v>1.8670599999999999</v>
      </c>
      <c r="EI34">
        <v>1.8676999999999999</v>
      </c>
      <c r="EJ34">
        <v>1.87225</v>
      </c>
      <c r="EK34" t="s">
        <v>286</v>
      </c>
      <c r="EL34" t="s">
        <v>19</v>
      </c>
      <c r="EM34" t="s">
        <v>19</v>
      </c>
      <c r="EN34" t="s">
        <v>19</v>
      </c>
      <c r="EO34" t="s">
        <v>287</v>
      </c>
      <c r="EP34" t="s">
        <v>288</v>
      </c>
      <c r="EQ34" t="s">
        <v>289</v>
      </c>
      <c r="ER34" t="s">
        <v>289</v>
      </c>
      <c r="ES34" t="s">
        <v>289</v>
      </c>
      <c r="ET34" t="s">
        <v>289</v>
      </c>
      <c r="EU34">
        <v>0</v>
      </c>
      <c r="EV34">
        <v>100</v>
      </c>
      <c r="EW34">
        <v>100</v>
      </c>
      <c r="EX34">
        <v>2.895</v>
      </c>
      <c r="EY34">
        <v>-0.11799999999999999</v>
      </c>
      <c r="EZ34">
        <v>2</v>
      </c>
      <c r="FA34">
        <v>389.62599999999998</v>
      </c>
      <c r="FB34">
        <v>653.88599999999997</v>
      </c>
      <c r="FC34">
        <v>25.000499999999999</v>
      </c>
      <c r="FD34">
        <v>26.130299999999998</v>
      </c>
      <c r="FE34">
        <v>30.000399999999999</v>
      </c>
      <c r="FF34">
        <v>26.157299999999999</v>
      </c>
      <c r="FG34">
        <v>26.159500000000001</v>
      </c>
      <c r="FH34">
        <v>27.584099999999999</v>
      </c>
      <c r="FI34">
        <v>30.9404</v>
      </c>
      <c r="FJ34">
        <v>97.495400000000004</v>
      </c>
      <c r="FK34">
        <v>25</v>
      </c>
      <c r="FL34">
        <v>600</v>
      </c>
      <c r="FM34">
        <v>17.227900000000002</v>
      </c>
      <c r="FN34">
        <v>109.71299999999999</v>
      </c>
      <c r="FO34">
        <v>108.474</v>
      </c>
    </row>
    <row r="35" spans="1:171" x14ac:dyDescent="0.2">
      <c r="A35">
        <v>19</v>
      </c>
      <c r="B35">
        <v>1535032223.5</v>
      </c>
      <c r="C35">
        <v>2394.7000000476801</v>
      </c>
      <c r="D35" t="s">
        <v>377</v>
      </c>
      <c r="E35" t="s">
        <v>378</v>
      </c>
      <c r="F35" t="s">
        <v>339</v>
      </c>
      <c r="G35">
        <v>1535032215.4354801</v>
      </c>
      <c r="H35">
        <f t="shared" si="0"/>
        <v>4.8653025364100372E-3</v>
      </c>
      <c r="I35">
        <f t="shared" si="1"/>
        <v>37.998526121364115</v>
      </c>
      <c r="J35">
        <f t="shared" si="2"/>
        <v>737.63558064516099</v>
      </c>
      <c r="K35">
        <f t="shared" si="3"/>
        <v>557.67872600593819</v>
      </c>
      <c r="L35">
        <f t="shared" si="4"/>
        <v>55.593406889413387</v>
      </c>
      <c r="M35">
        <f t="shared" si="5"/>
        <v>73.532794167368849</v>
      </c>
      <c r="N35">
        <f t="shared" si="6"/>
        <v>0.39625481107904836</v>
      </c>
      <c r="O35">
        <f t="shared" si="7"/>
        <v>2.2548272745404931</v>
      </c>
      <c r="P35">
        <f t="shared" si="8"/>
        <v>0.3612418342389892</v>
      </c>
      <c r="Q35">
        <f t="shared" si="9"/>
        <v>0.22866355490964546</v>
      </c>
      <c r="R35">
        <f t="shared" si="10"/>
        <v>280.85983441916261</v>
      </c>
      <c r="S35">
        <f t="shared" si="11"/>
        <v>28.065121112913445</v>
      </c>
      <c r="T35">
        <f t="shared" si="12"/>
        <v>27.643658064516099</v>
      </c>
      <c r="U35">
        <f t="shared" si="13"/>
        <v>3.7167182781338157</v>
      </c>
      <c r="V35">
        <f t="shared" si="14"/>
        <v>65.277020647494766</v>
      </c>
      <c r="W35">
        <f t="shared" si="15"/>
        <v>2.4153992411172314</v>
      </c>
      <c r="X35">
        <f t="shared" si="16"/>
        <v>3.7002289889434938</v>
      </c>
      <c r="Y35">
        <f t="shared" si="17"/>
        <v>1.3013190370165844</v>
      </c>
      <c r="Z35">
        <f t="shared" si="18"/>
        <v>-214.55984185568263</v>
      </c>
      <c r="AA35">
        <f t="shared" si="19"/>
        <v>-9.2446128941520609</v>
      </c>
      <c r="AB35">
        <f t="shared" si="20"/>
        <v>-0.89018036970986214</v>
      </c>
      <c r="AC35">
        <f t="shared" si="21"/>
        <v>56.165199299618045</v>
      </c>
      <c r="AD35">
        <v>-4.1313830812153098E-2</v>
      </c>
      <c r="AE35">
        <v>4.6378394377002502E-2</v>
      </c>
      <c r="AF35">
        <v>3.46385481751599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52581.272138345645</v>
      </c>
      <c r="AL35">
        <v>0</v>
      </c>
      <c r="AM35">
        <v>0</v>
      </c>
      <c r="AN35">
        <v>0</v>
      </c>
      <c r="AO35">
        <f t="shared" si="25"/>
        <v>0</v>
      </c>
      <c r="AP35" t="e">
        <f t="shared" si="26"/>
        <v>#DIV/0!</v>
      </c>
      <c r="AQ35">
        <v>-1</v>
      </c>
      <c r="AR35" t="s">
        <v>379</v>
      </c>
      <c r="AS35">
        <v>863.67782352941197</v>
      </c>
      <c r="AT35">
        <v>1322.33</v>
      </c>
      <c r="AU35">
        <f t="shared" si="27"/>
        <v>0.34685152455936719</v>
      </c>
      <c r="AV35">
        <v>0.5</v>
      </c>
      <c r="AW35">
        <f t="shared" si="28"/>
        <v>1433.0871955478051</v>
      </c>
      <c r="AX35">
        <f t="shared" si="29"/>
        <v>37.998526121364115</v>
      </c>
      <c r="AY35">
        <f t="shared" si="30"/>
        <v>248.53423930113209</v>
      </c>
      <c r="AZ35">
        <f t="shared" si="31"/>
        <v>0.59205342085561086</v>
      </c>
      <c r="BA35">
        <f t="shared" si="32"/>
        <v>2.7212947155289265E-2</v>
      </c>
      <c r="BB35">
        <f t="shared" si="33"/>
        <v>-1</v>
      </c>
      <c r="BC35" t="s">
        <v>380</v>
      </c>
      <c r="BD35">
        <v>539.44000000000005</v>
      </c>
      <c r="BE35">
        <f t="shared" si="34"/>
        <v>782.88999999999987</v>
      </c>
      <c r="BF35">
        <f t="shared" si="35"/>
        <v>0.58584498010012653</v>
      </c>
      <c r="BG35">
        <f t="shared" si="36"/>
        <v>2.4513013495476788</v>
      </c>
      <c r="BH35">
        <f t="shared" si="37"/>
        <v>0.34685152455936719</v>
      </c>
      <c r="BI35" t="e">
        <f t="shared" si="38"/>
        <v>#DIV/0!</v>
      </c>
      <c r="BJ35">
        <v>6739</v>
      </c>
      <c r="BK35">
        <v>300</v>
      </c>
      <c r="BL35">
        <v>300</v>
      </c>
      <c r="BM35">
        <v>300</v>
      </c>
      <c r="BN35">
        <v>10291.200000000001</v>
      </c>
      <c r="BO35">
        <v>1210.17</v>
      </c>
      <c r="BP35">
        <v>-7.1394300000000004E-3</v>
      </c>
      <c r="BQ35">
        <v>7.3280000000000003</v>
      </c>
      <c r="BR35">
        <f t="shared" si="39"/>
        <v>1700.0025806451599</v>
      </c>
      <c r="BS35">
        <f t="shared" si="40"/>
        <v>1433.0871955478051</v>
      </c>
      <c r="BT35">
        <f t="shared" si="41"/>
        <v>0.8429911882862795</v>
      </c>
      <c r="BU35">
        <f t="shared" si="42"/>
        <v>0.19598237657255912</v>
      </c>
      <c r="BV35">
        <v>6</v>
      </c>
      <c r="BW35">
        <v>0.5</v>
      </c>
      <c r="BX35" t="s">
        <v>283</v>
      </c>
      <c r="BY35">
        <v>1535032215.4354801</v>
      </c>
      <c r="BZ35">
        <v>737.63558064516099</v>
      </c>
      <c r="CA35">
        <v>800.01422580645101</v>
      </c>
      <c r="CB35">
        <v>24.2297935483871</v>
      </c>
      <c r="CC35">
        <v>17.1089387096774</v>
      </c>
      <c r="CD35">
        <v>400.01522580645201</v>
      </c>
      <c r="CE35">
        <v>99.587203225806405</v>
      </c>
      <c r="CF35">
        <v>9.9954087096774197E-2</v>
      </c>
      <c r="CG35">
        <v>27.567609677419401</v>
      </c>
      <c r="CH35">
        <v>27.643658064516099</v>
      </c>
      <c r="CI35">
        <v>999.9</v>
      </c>
      <c r="CJ35">
        <v>10004.3287096774</v>
      </c>
      <c r="CK35">
        <v>0</v>
      </c>
      <c r="CL35">
        <v>5.8287148387096801</v>
      </c>
      <c r="CM35">
        <v>1700.0025806451599</v>
      </c>
      <c r="CN35">
        <v>0.90000093548387095</v>
      </c>
      <c r="CO35">
        <v>9.9999064516128999E-2</v>
      </c>
      <c r="CP35">
        <v>0</v>
      </c>
      <c r="CQ35">
        <v>864.28222580645195</v>
      </c>
      <c r="CR35">
        <v>5.0004099999999996</v>
      </c>
      <c r="CS35">
        <v>14803.125806451601</v>
      </c>
      <c r="CT35">
        <v>15389.274193548399</v>
      </c>
      <c r="CU35">
        <v>42.936999999999998</v>
      </c>
      <c r="CV35">
        <v>44.066064516129003</v>
      </c>
      <c r="CW35">
        <v>43.870935483871001</v>
      </c>
      <c r="CX35">
        <v>43.883000000000003</v>
      </c>
      <c r="CY35">
        <v>44.936999999999998</v>
      </c>
      <c r="CZ35">
        <v>1525.5016129032299</v>
      </c>
      <c r="DA35">
        <v>169.500967741935</v>
      </c>
      <c r="DB35">
        <v>0</v>
      </c>
      <c r="DC35">
        <v>113.200000047684</v>
      </c>
      <c r="DD35">
        <v>863.67782352941197</v>
      </c>
      <c r="DE35">
        <v>-10.3553921663043</v>
      </c>
      <c r="DF35">
        <v>62.549021508725801</v>
      </c>
      <c r="DG35">
        <v>14789.7823529412</v>
      </c>
      <c r="DH35">
        <v>10</v>
      </c>
      <c r="DI35">
        <v>1535032174.4000001</v>
      </c>
      <c r="DJ35" t="s">
        <v>381</v>
      </c>
      <c r="DK35">
        <v>17</v>
      </c>
      <c r="DL35">
        <v>2.952</v>
      </c>
      <c r="DM35">
        <v>-0.11899999999999999</v>
      </c>
      <c r="DN35">
        <v>800</v>
      </c>
      <c r="DO35">
        <v>17</v>
      </c>
      <c r="DP35">
        <v>0.03</v>
      </c>
      <c r="DQ35">
        <v>0.02</v>
      </c>
      <c r="DR35">
        <v>38.035413509037198</v>
      </c>
      <c r="DS35">
        <v>-0.41651607521703898</v>
      </c>
      <c r="DT35">
        <v>5.7574609857133002E-2</v>
      </c>
      <c r="DU35">
        <v>1</v>
      </c>
      <c r="DV35">
        <v>557.11560242380403</v>
      </c>
      <c r="DW35">
        <v>6.8643137575165198</v>
      </c>
      <c r="DX35">
        <v>0.89803434840623697</v>
      </c>
      <c r="DY35">
        <v>1</v>
      </c>
      <c r="DZ35">
        <v>2</v>
      </c>
      <c r="EA35">
        <v>2</v>
      </c>
      <c r="EB35" t="s">
        <v>295</v>
      </c>
      <c r="EC35">
        <v>1.8640000000000001</v>
      </c>
      <c r="ED35">
        <v>1.86493</v>
      </c>
      <c r="EE35">
        <v>1.8674999999999999</v>
      </c>
      <c r="EF35">
        <v>1.8670899999999999</v>
      </c>
      <c r="EG35">
        <v>1.8691800000000001</v>
      </c>
      <c r="EH35">
        <v>1.8670500000000001</v>
      </c>
      <c r="EI35">
        <v>1.86768</v>
      </c>
      <c r="EJ35">
        <v>1.87225</v>
      </c>
      <c r="EK35" t="s">
        <v>286</v>
      </c>
      <c r="EL35" t="s">
        <v>19</v>
      </c>
      <c r="EM35" t="s">
        <v>19</v>
      </c>
      <c r="EN35" t="s">
        <v>19</v>
      </c>
      <c r="EO35" t="s">
        <v>287</v>
      </c>
      <c r="EP35" t="s">
        <v>288</v>
      </c>
      <c r="EQ35" t="s">
        <v>289</v>
      </c>
      <c r="ER35" t="s">
        <v>289</v>
      </c>
      <c r="ES35" t="s">
        <v>289</v>
      </c>
      <c r="ET35" t="s">
        <v>289</v>
      </c>
      <c r="EU35">
        <v>0</v>
      </c>
      <c r="EV35">
        <v>100</v>
      </c>
      <c r="EW35">
        <v>100</v>
      </c>
      <c r="EX35">
        <v>2.952</v>
      </c>
      <c r="EY35">
        <v>-0.11899999999999999</v>
      </c>
      <c r="EZ35">
        <v>2</v>
      </c>
      <c r="FA35">
        <v>389.755</v>
      </c>
      <c r="FB35">
        <v>652.99699999999996</v>
      </c>
      <c r="FC35">
        <v>25.000399999999999</v>
      </c>
      <c r="FD35">
        <v>26.2072</v>
      </c>
      <c r="FE35">
        <v>30.000399999999999</v>
      </c>
      <c r="FF35">
        <v>26.220400000000001</v>
      </c>
      <c r="FG35">
        <v>26.221900000000002</v>
      </c>
      <c r="FH35">
        <v>34.876199999999997</v>
      </c>
      <c r="FI35">
        <v>32.139099999999999</v>
      </c>
      <c r="FJ35">
        <v>96.258600000000001</v>
      </c>
      <c r="FK35">
        <v>25</v>
      </c>
      <c r="FL35">
        <v>800</v>
      </c>
      <c r="FM35">
        <v>16.9864</v>
      </c>
      <c r="FN35">
        <v>109.70099999999999</v>
      </c>
      <c r="FO35">
        <v>108.464</v>
      </c>
    </row>
    <row r="36" spans="1:171" x14ac:dyDescent="0.2">
      <c r="A36">
        <v>20</v>
      </c>
      <c r="B36">
        <v>1535032330.5</v>
      </c>
      <c r="C36">
        <v>2501.7000000476801</v>
      </c>
      <c r="D36" t="s">
        <v>382</v>
      </c>
      <c r="E36" t="s">
        <v>383</v>
      </c>
      <c r="F36" t="s">
        <v>339</v>
      </c>
      <c r="G36">
        <v>1535032322.5645199</v>
      </c>
      <c r="H36">
        <f t="shared" si="0"/>
        <v>4.9757949173114477E-3</v>
      </c>
      <c r="I36">
        <f t="shared" si="1"/>
        <v>38.398432200602294</v>
      </c>
      <c r="J36">
        <f t="shared" si="2"/>
        <v>935.47490322580597</v>
      </c>
      <c r="K36">
        <f t="shared" si="3"/>
        <v>753.79769208634298</v>
      </c>
      <c r="L36">
        <f t="shared" si="4"/>
        <v>75.141570672278036</v>
      </c>
      <c r="M36">
        <f t="shared" si="5"/>
        <v>93.251882157305303</v>
      </c>
      <c r="N36">
        <f t="shared" si="6"/>
        <v>0.40715512933217085</v>
      </c>
      <c r="O36">
        <f t="shared" si="7"/>
        <v>2.2580578529547943</v>
      </c>
      <c r="P36">
        <f t="shared" si="8"/>
        <v>0.3703328702633587</v>
      </c>
      <c r="Q36">
        <f t="shared" si="9"/>
        <v>0.23448823839966207</v>
      </c>
      <c r="R36">
        <f t="shared" si="10"/>
        <v>280.85720030229737</v>
      </c>
      <c r="S36">
        <f t="shared" si="11"/>
        <v>28.103353139911068</v>
      </c>
      <c r="T36">
        <f t="shared" si="12"/>
        <v>27.6570580645161</v>
      </c>
      <c r="U36">
        <f t="shared" si="13"/>
        <v>3.7196303851765227</v>
      </c>
      <c r="V36">
        <f t="shared" si="14"/>
        <v>65.1547026706982</v>
      </c>
      <c r="W36">
        <f t="shared" si="15"/>
        <v>2.4215318164783968</v>
      </c>
      <c r="X36">
        <f t="shared" si="16"/>
        <v>3.7165879318292458</v>
      </c>
      <c r="Y36">
        <f t="shared" si="17"/>
        <v>1.2980985686981259</v>
      </c>
      <c r="Z36">
        <f t="shared" si="18"/>
        <v>-219.43255585343485</v>
      </c>
      <c r="AA36">
        <f t="shared" si="19"/>
        <v>-1.7043098095589047</v>
      </c>
      <c r="AB36">
        <f t="shared" si="20"/>
        <v>-0.16394892117865398</v>
      </c>
      <c r="AC36">
        <f t="shared" si="21"/>
        <v>59.556385718124972</v>
      </c>
      <c r="AD36">
        <v>-4.1401028711853499E-2</v>
      </c>
      <c r="AE36">
        <v>4.6476281658371699E-2</v>
      </c>
      <c r="AF36">
        <v>3.46963719663129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52674.381546260585</v>
      </c>
      <c r="AL36">
        <v>0</v>
      </c>
      <c r="AM36">
        <v>0</v>
      </c>
      <c r="AN36">
        <v>0</v>
      </c>
      <c r="AO36">
        <f t="shared" si="25"/>
        <v>0</v>
      </c>
      <c r="AP36" t="e">
        <f t="shared" si="26"/>
        <v>#DIV/0!</v>
      </c>
      <c r="AQ36">
        <v>-1</v>
      </c>
      <c r="AR36" t="s">
        <v>384</v>
      </c>
      <c r="AS36">
        <v>861.34352941176496</v>
      </c>
      <c r="AT36">
        <v>1286.46</v>
      </c>
      <c r="AU36">
        <f t="shared" si="27"/>
        <v>0.33045448019233792</v>
      </c>
      <c r="AV36">
        <v>0.5</v>
      </c>
      <c r="AW36">
        <f t="shared" si="28"/>
        <v>1433.0726407090633</v>
      </c>
      <c r="AX36">
        <f t="shared" si="29"/>
        <v>38.398432200602294</v>
      </c>
      <c r="AY36">
        <f t="shared" si="30"/>
        <v>236.78263728168727</v>
      </c>
      <c r="AZ36">
        <f t="shared" si="31"/>
        <v>0.58144054226326503</v>
      </c>
      <c r="BA36">
        <f t="shared" si="32"/>
        <v>2.7492278535935572E-2</v>
      </c>
      <c r="BB36">
        <f t="shared" si="33"/>
        <v>-1</v>
      </c>
      <c r="BC36" t="s">
        <v>385</v>
      </c>
      <c r="BD36">
        <v>538.46</v>
      </c>
      <c r="BE36">
        <f t="shared" si="34"/>
        <v>748</v>
      </c>
      <c r="BF36">
        <f t="shared" si="35"/>
        <v>0.56833752752437849</v>
      </c>
      <c r="BG36">
        <f t="shared" si="36"/>
        <v>2.3891468261337887</v>
      </c>
      <c r="BH36">
        <f t="shared" si="37"/>
        <v>0.33045448019233792</v>
      </c>
      <c r="BI36" t="e">
        <f t="shared" si="38"/>
        <v>#DIV/0!</v>
      </c>
      <c r="BJ36">
        <v>6741</v>
      </c>
      <c r="BK36">
        <v>300</v>
      </c>
      <c r="BL36">
        <v>300</v>
      </c>
      <c r="BM36">
        <v>300</v>
      </c>
      <c r="BN36">
        <v>10290.5</v>
      </c>
      <c r="BO36">
        <v>1184.43</v>
      </c>
      <c r="BP36">
        <v>-7.1389299999999999E-3</v>
      </c>
      <c r="BQ36">
        <v>6.1287799999999999</v>
      </c>
      <c r="BR36">
        <f t="shared" si="39"/>
        <v>1699.9851612903201</v>
      </c>
      <c r="BS36">
        <f t="shared" si="40"/>
        <v>1433.0726407090633</v>
      </c>
      <c r="BT36">
        <f t="shared" si="41"/>
        <v>0.8429912644774703</v>
      </c>
      <c r="BU36">
        <f t="shared" si="42"/>
        <v>0.19598252895494073</v>
      </c>
      <c r="BV36">
        <v>6</v>
      </c>
      <c r="BW36">
        <v>0.5</v>
      </c>
      <c r="BX36" t="s">
        <v>283</v>
      </c>
      <c r="BY36">
        <v>1535032322.5645199</v>
      </c>
      <c r="BZ36">
        <v>935.47490322580597</v>
      </c>
      <c r="CA36">
        <v>1000.05341935484</v>
      </c>
      <c r="CB36">
        <v>24.292080645161299</v>
      </c>
      <c r="CC36">
        <v>17.009835483871001</v>
      </c>
      <c r="CD36">
        <v>400.007612903226</v>
      </c>
      <c r="CE36">
        <v>99.584145161290294</v>
      </c>
      <c r="CF36">
        <v>9.9856874193548398E-2</v>
      </c>
      <c r="CG36">
        <v>27.643058064516101</v>
      </c>
      <c r="CH36">
        <v>27.6570580645161</v>
      </c>
      <c r="CI36">
        <v>999.9</v>
      </c>
      <c r="CJ36">
        <v>10025.751935483901</v>
      </c>
      <c r="CK36">
        <v>0</v>
      </c>
      <c r="CL36">
        <v>5.09202580645161</v>
      </c>
      <c r="CM36">
        <v>1699.9851612903201</v>
      </c>
      <c r="CN36">
        <v>0.89999745161290301</v>
      </c>
      <c r="CO36">
        <v>0.100002567741935</v>
      </c>
      <c r="CP36">
        <v>0</v>
      </c>
      <c r="CQ36">
        <v>861.912709677419</v>
      </c>
      <c r="CR36">
        <v>5.0004099999999996</v>
      </c>
      <c r="CS36">
        <v>14691.264516129</v>
      </c>
      <c r="CT36">
        <v>15389.0935483871</v>
      </c>
      <c r="CU36">
        <v>43.061999999999998</v>
      </c>
      <c r="CV36">
        <v>44.1991935483871</v>
      </c>
      <c r="CW36">
        <v>43.977645161290297</v>
      </c>
      <c r="CX36">
        <v>44</v>
      </c>
      <c r="CY36">
        <v>45.058</v>
      </c>
      <c r="CZ36">
        <v>1525.4816129032299</v>
      </c>
      <c r="DA36">
        <v>169.503548387097</v>
      </c>
      <c r="DB36">
        <v>0</v>
      </c>
      <c r="DC36">
        <v>106.200000047684</v>
      </c>
      <c r="DD36">
        <v>861.34352941176496</v>
      </c>
      <c r="DE36">
        <v>-11.860784295519499</v>
      </c>
      <c r="DF36">
        <v>-412.20588071780202</v>
      </c>
      <c r="DG36">
        <v>14607.905882352899</v>
      </c>
      <c r="DH36">
        <v>10</v>
      </c>
      <c r="DI36">
        <v>1535032285.5</v>
      </c>
      <c r="DJ36" t="s">
        <v>386</v>
      </c>
      <c r="DK36">
        <v>18</v>
      </c>
      <c r="DL36">
        <v>3.1930000000000001</v>
      </c>
      <c r="DM36">
        <v>-0.11799999999999999</v>
      </c>
      <c r="DN36">
        <v>1000</v>
      </c>
      <c r="DO36">
        <v>17</v>
      </c>
      <c r="DP36">
        <v>0.06</v>
      </c>
      <c r="DQ36">
        <v>0.02</v>
      </c>
      <c r="DR36">
        <v>38.422582493293099</v>
      </c>
      <c r="DS36">
        <v>-0.36655444807141802</v>
      </c>
      <c r="DT36">
        <v>6.6400246085910705E-2</v>
      </c>
      <c r="DU36">
        <v>1</v>
      </c>
      <c r="DV36">
        <v>753.20151862287503</v>
      </c>
      <c r="DW36">
        <v>6.8004527196440998</v>
      </c>
      <c r="DX36">
        <v>0.89128950655902806</v>
      </c>
      <c r="DY36">
        <v>1</v>
      </c>
      <c r="DZ36">
        <v>2</v>
      </c>
      <c r="EA36">
        <v>2</v>
      </c>
      <c r="EB36" t="s">
        <v>295</v>
      </c>
      <c r="EC36">
        <v>1.8640099999999999</v>
      </c>
      <c r="ED36">
        <v>1.86493</v>
      </c>
      <c r="EE36">
        <v>1.8675200000000001</v>
      </c>
      <c r="EF36">
        <v>1.8671199999999999</v>
      </c>
      <c r="EG36">
        <v>1.8692</v>
      </c>
      <c r="EH36">
        <v>1.8670500000000001</v>
      </c>
      <c r="EI36">
        <v>1.86771</v>
      </c>
      <c r="EJ36">
        <v>1.87225</v>
      </c>
      <c r="EK36" t="s">
        <v>286</v>
      </c>
      <c r="EL36" t="s">
        <v>19</v>
      </c>
      <c r="EM36" t="s">
        <v>19</v>
      </c>
      <c r="EN36" t="s">
        <v>19</v>
      </c>
      <c r="EO36" t="s">
        <v>287</v>
      </c>
      <c r="EP36" t="s">
        <v>288</v>
      </c>
      <c r="EQ36" t="s">
        <v>289</v>
      </c>
      <c r="ER36" t="s">
        <v>289</v>
      </c>
      <c r="ES36" t="s">
        <v>289</v>
      </c>
      <c r="ET36" t="s">
        <v>289</v>
      </c>
      <c r="EU36">
        <v>0</v>
      </c>
      <c r="EV36">
        <v>100</v>
      </c>
      <c r="EW36">
        <v>100</v>
      </c>
      <c r="EX36">
        <v>3.1930000000000001</v>
      </c>
      <c r="EY36">
        <v>-0.11799999999999999</v>
      </c>
      <c r="EZ36">
        <v>2</v>
      </c>
      <c r="FA36">
        <v>389.74599999999998</v>
      </c>
      <c r="FB36">
        <v>652.33500000000004</v>
      </c>
      <c r="FC36">
        <v>25.000499999999999</v>
      </c>
      <c r="FD36">
        <v>26.295400000000001</v>
      </c>
      <c r="FE36">
        <v>30.000299999999999</v>
      </c>
      <c r="FF36">
        <v>26.296199999999999</v>
      </c>
      <c r="FG36">
        <v>26.294799999999999</v>
      </c>
      <c r="FH36">
        <v>41.842700000000001</v>
      </c>
      <c r="FI36">
        <v>32.775799999999997</v>
      </c>
      <c r="FJ36">
        <v>94.477599999999995</v>
      </c>
      <c r="FK36">
        <v>25</v>
      </c>
      <c r="FL36">
        <v>1000</v>
      </c>
      <c r="FM36">
        <v>16.921399999999998</v>
      </c>
      <c r="FN36">
        <v>109.684</v>
      </c>
      <c r="FO36">
        <v>108.449</v>
      </c>
    </row>
    <row r="37" spans="1:171" x14ac:dyDescent="0.2">
      <c r="A37">
        <v>21</v>
      </c>
      <c r="B37">
        <v>1535032739.5999999</v>
      </c>
      <c r="C37">
        <v>2910.7999999523199</v>
      </c>
      <c r="D37" t="s">
        <v>387</v>
      </c>
      <c r="E37" t="s">
        <v>388</v>
      </c>
      <c r="F37" t="s">
        <v>389</v>
      </c>
      <c r="G37">
        <v>1535032731.5999999</v>
      </c>
      <c r="H37">
        <f t="shared" si="0"/>
        <v>5.7047644741961287E-3</v>
      </c>
      <c r="I37">
        <f t="shared" si="1"/>
        <v>26.497403045036279</v>
      </c>
      <c r="J37">
        <f t="shared" si="2"/>
        <v>357.19545161290301</v>
      </c>
      <c r="K37">
        <f t="shared" si="3"/>
        <v>255.41178579189713</v>
      </c>
      <c r="L37">
        <f t="shared" si="4"/>
        <v>25.463649753679498</v>
      </c>
      <c r="M37">
        <f t="shared" si="5"/>
        <v>35.611120470725304</v>
      </c>
      <c r="N37">
        <f t="shared" si="6"/>
        <v>0.48951414274767924</v>
      </c>
      <c r="O37">
        <f t="shared" si="7"/>
        <v>2.2541001334776318</v>
      </c>
      <c r="P37">
        <f t="shared" si="8"/>
        <v>0.43722787054001844</v>
      </c>
      <c r="Q37">
        <f t="shared" si="9"/>
        <v>0.27749828835009738</v>
      </c>
      <c r="R37">
        <f t="shared" si="10"/>
        <v>280.85982018431537</v>
      </c>
      <c r="S37">
        <f t="shared" si="11"/>
        <v>27.656051621617717</v>
      </c>
      <c r="T37">
        <f t="shared" si="12"/>
        <v>27.2929322580645</v>
      </c>
      <c r="U37">
        <f t="shared" si="13"/>
        <v>3.641202193336976</v>
      </c>
      <c r="V37">
        <f t="shared" si="14"/>
        <v>64.808030476293837</v>
      </c>
      <c r="W37">
        <f t="shared" si="15"/>
        <v>2.3796839636801637</v>
      </c>
      <c r="X37">
        <f t="shared" si="16"/>
        <v>3.6718967482750919</v>
      </c>
      <c r="Y37">
        <f t="shared" si="17"/>
        <v>1.2615182296568124</v>
      </c>
      <c r="Z37">
        <f t="shared" si="18"/>
        <v>-251.58011331204926</v>
      </c>
      <c r="AA37">
        <f t="shared" si="19"/>
        <v>17.416212597693917</v>
      </c>
      <c r="AB37">
        <f t="shared" si="20"/>
        <v>1.6735471158876423</v>
      </c>
      <c r="AC37">
        <f t="shared" si="21"/>
        <v>48.369466585847647</v>
      </c>
      <c r="AD37">
        <v>-4.1294219916286998E-2</v>
      </c>
      <c r="AE37">
        <v>4.6356379428383998E-2</v>
      </c>
      <c r="AF37">
        <v>3.46255377389366</v>
      </c>
      <c r="AG37">
        <v>0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52580.513628326902</v>
      </c>
      <c r="AL37">
        <v>0</v>
      </c>
      <c r="AM37">
        <v>0</v>
      </c>
      <c r="AN37">
        <v>0</v>
      </c>
      <c r="AO37">
        <f t="shared" si="25"/>
        <v>0</v>
      </c>
      <c r="AP37" t="e">
        <f t="shared" si="26"/>
        <v>#DIV/0!</v>
      </c>
      <c r="AQ37">
        <v>-1</v>
      </c>
      <c r="AR37" t="s">
        <v>390</v>
      </c>
      <c r="AS37">
        <v>1065.2023529411799</v>
      </c>
      <c r="AT37">
        <v>1580.26</v>
      </c>
      <c r="AU37">
        <f t="shared" si="27"/>
        <v>0.32593221815322804</v>
      </c>
      <c r="AV37">
        <v>0.5</v>
      </c>
      <c r="AW37">
        <f t="shared" si="28"/>
        <v>1433.0864571408997</v>
      </c>
      <c r="AX37">
        <f t="shared" si="29"/>
        <v>26.497403045036279</v>
      </c>
      <c r="AY37">
        <f t="shared" si="30"/>
        <v>233.54452389064221</v>
      </c>
      <c r="AZ37">
        <f t="shared" si="31"/>
        <v>0.62722589953551944</v>
      </c>
      <c r="BA37">
        <f t="shared" si="32"/>
        <v>1.9187539529119113E-2</v>
      </c>
      <c r="BB37">
        <f t="shared" si="33"/>
        <v>-1</v>
      </c>
      <c r="BC37" t="s">
        <v>391</v>
      </c>
      <c r="BD37">
        <v>589.08000000000004</v>
      </c>
      <c r="BE37">
        <f t="shared" si="34"/>
        <v>991.18</v>
      </c>
      <c r="BF37">
        <f t="shared" si="35"/>
        <v>0.51964087961704242</v>
      </c>
      <c r="BG37">
        <f t="shared" si="36"/>
        <v>2.6825898010456983</v>
      </c>
      <c r="BH37">
        <f t="shared" si="37"/>
        <v>0.32593221815322798</v>
      </c>
      <c r="BI37" t="e">
        <f t="shared" si="38"/>
        <v>#DIV/0!</v>
      </c>
      <c r="BJ37">
        <v>6743</v>
      </c>
      <c r="BK37">
        <v>300</v>
      </c>
      <c r="BL37">
        <v>300</v>
      </c>
      <c r="BM37">
        <v>300</v>
      </c>
      <c r="BN37">
        <v>10296.299999999999</v>
      </c>
      <c r="BO37">
        <v>1473.33</v>
      </c>
      <c r="BP37">
        <v>-7.1431000000000003E-3</v>
      </c>
      <c r="BQ37">
        <v>14.493399999999999</v>
      </c>
      <c r="BR37">
        <f t="shared" si="39"/>
        <v>1700.0016129032299</v>
      </c>
      <c r="BS37">
        <f t="shared" si="40"/>
        <v>1433.0864571408997</v>
      </c>
      <c r="BT37">
        <f t="shared" si="41"/>
        <v>0.84299123381036234</v>
      </c>
      <c r="BU37">
        <f t="shared" si="42"/>
        <v>0.19598246762072466</v>
      </c>
      <c r="BV37">
        <v>6</v>
      </c>
      <c r="BW37">
        <v>0.5</v>
      </c>
      <c r="BX37" t="s">
        <v>283</v>
      </c>
      <c r="BY37">
        <v>1535032731.5999999</v>
      </c>
      <c r="BZ37">
        <v>357.19545161290301</v>
      </c>
      <c r="CA37">
        <v>399.99545161290303</v>
      </c>
      <c r="CB37">
        <v>23.869293548387098</v>
      </c>
      <c r="CC37">
        <v>15.5169225806452</v>
      </c>
      <c r="CD37">
        <v>400.02503225806498</v>
      </c>
      <c r="CE37">
        <v>99.596467741935498</v>
      </c>
      <c r="CF37">
        <v>9.9987825806451602E-2</v>
      </c>
      <c r="CG37">
        <v>27.4362483870968</v>
      </c>
      <c r="CH37">
        <v>27.2929322580645</v>
      </c>
      <c r="CI37">
        <v>999.9</v>
      </c>
      <c r="CJ37">
        <v>9998.6496774193492</v>
      </c>
      <c r="CK37">
        <v>0</v>
      </c>
      <c r="CL37">
        <v>6.8539500000000002</v>
      </c>
      <c r="CM37">
        <v>1700.0016129032299</v>
      </c>
      <c r="CN37">
        <v>0.89999567741935504</v>
      </c>
      <c r="CO37">
        <v>0.100004141935484</v>
      </c>
      <c r="CP37">
        <v>0</v>
      </c>
      <c r="CQ37">
        <v>1066.7209677419401</v>
      </c>
      <c r="CR37">
        <v>5.0004099999999996</v>
      </c>
      <c r="CS37">
        <v>18106.861290322599</v>
      </c>
      <c r="CT37">
        <v>15389.245161290301</v>
      </c>
      <c r="CU37">
        <v>43.3</v>
      </c>
      <c r="CV37">
        <v>44.5</v>
      </c>
      <c r="CW37">
        <v>44.25</v>
      </c>
      <c r="CX37">
        <v>44.213419354838699</v>
      </c>
      <c r="CY37">
        <v>45.237806451612897</v>
      </c>
      <c r="CZ37">
        <v>1525.4961290322599</v>
      </c>
      <c r="DA37">
        <v>169.50322580645201</v>
      </c>
      <c r="DB37">
        <v>0</v>
      </c>
      <c r="DC37">
        <v>408.299999952316</v>
      </c>
      <c r="DD37">
        <v>1065.2023529411799</v>
      </c>
      <c r="DE37">
        <v>-29.441176439005002</v>
      </c>
      <c r="DF37">
        <v>-501.88725386101999</v>
      </c>
      <c r="DG37">
        <v>18080.205882352901</v>
      </c>
      <c r="DH37">
        <v>10</v>
      </c>
      <c r="DI37">
        <v>1535032777.5999999</v>
      </c>
      <c r="DJ37" t="s">
        <v>392</v>
      </c>
      <c r="DK37">
        <v>19</v>
      </c>
      <c r="DL37">
        <v>2.2869999999999999</v>
      </c>
      <c r="DM37">
        <v>-0.11700000000000001</v>
      </c>
      <c r="DN37">
        <v>400</v>
      </c>
      <c r="DO37">
        <v>16</v>
      </c>
      <c r="DP37">
        <v>0.06</v>
      </c>
      <c r="DQ37">
        <v>0.01</v>
      </c>
      <c r="DR37">
        <v>25.858621026189802</v>
      </c>
      <c r="DS37">
        <v>0.31463345382184099</v>
      </c>
      <c r="DT37">
        <v>5.55128421027834E-2</v>
      </c>
      <c r="DU37">
        <v>1</v>
      </c>
      <c r="DV37">
        <v>259.14141481232298</v>
      </c>
      <c r="DW37">
        <v>-7.8559680914953196</v>
      </c>
      <c r="DX37">
        <v>0.98066541006289798</v>
      </c>
      <c r="DY37">
        <v>1</v>
      </c>
      <c r="DZ37">
        <v>2</v>
      </c>
      <c r="EA37">
        <v>2</v>
      </c>
      <c r="EB37" t="s">
        <v>295</v>
      </c>
      <c r="EC37">
        <v>1.8640099999999999</v>
      </c>
      <c r="ED37">
        <v>1.86493</v>
      </c>
      <c r="EE37">
        <v>1.86751</v>
      </c>
      <c r="EF37">
        <v>1.8671199999999999</v>
      </c>
      <c r="EG37">
        <v>1.8692</v>
      </c>
      <c r="EH37">
        <v>1.8670599999999999</v>
      </c>
      <c r="EI37">
        <v>1.86771</v>
      </c>
      <c r="EJ37">
        <v>1.87225</v>
      </c>
      <c r="EK37" t="s">
        <v>286</v>
      </c>
      <c r="EL37" t="s">
        <v>19</v>
      </c>
      <c r="EM37" t="s">
        <v>19</v>
      </c>
      <c r="EN37" t="s">
        <v>19</v>
      </c>
      <c r="EO37" t="s">
        <v>287</v>
      </c>
      <c r="EP37" t="s">
        <v>288</v>
      </c>
      <c r="EQ37" t="s">
        <v>289</v>
      </c>
      <c r="ER37" t="s">
        <v>289</v>
      </c>
      <c r="ES37" t="s">
        <v>289</v>
      </c>
      <c r="ET37" t="s">
        <v>289</v>
      </c>
      <c r="EU37">
        <v>0</v>
      </c>
      <c r="EV37">
        <v>100</v>
      </c>
      <c r="EW37">
        <v>100</v>
      </c>
      <c r="EX37">
        <v>2.2869999999999999</v>
      </c>
      <c r="EY37">
        <v>-0.11700000000000001</v>
      </c>
      <c r="EZ37">
        <v>2</v>
      </c>
      <c r="FA37">
        <v>392.45699999999999</v>
      </c>
      <c r="FB37">
        <v>645.625</v>
      </c>
      <c r="FC37">
        <v>25.0001</v>
      </c>
      <c r="FD37">
        <v>26.7332</v>
      </c>
      <c r="FE37">
        <v>30.000499999999999</v>
      </c>
      <c r="FF37">
        <v>26.692499999999999</v>
      </c>
      <c r="FG37">
        <v>26.691600000000001</v>
      </c>
      <c r="FH37">
        <v>19.812000000000001</v>
      </c>
      <c r="FI37">
        <v>37.329500000000003</v>
      </c>
      <c r="FJ37">
        <v>91.254300000000001</v>
      </c>
      <c r="FK37">
        <v>25</v>
      </c>
      <c r="FL37">
        <v>400</v>
      </c>
      <c r="FM37">
        <v>15.6843</v>
      </c>
      <c r="FN37">
        <v>109.592</v>
      </c>
      <c r="FO37">
        <v>108.379</v>
      </c>
    </row>
    <row r="38" spans="1:171" x14ac:dyDescent="0.2">
      <c r="A38">
        <v>22</v>
      </c>
      <c r="B38">
        <v>1535032877.5999999</v>
      </c>
      <c r="C38">
        <v>3048.7999999523199</v>
      </c>
      <c r="D38" t="s">
        <v>393</v>
      </c>
      <c r="E38" t="s">
        <v>394</v>
      </c>
      <c r="F38" t="s">
        <v>389</v>
      </c>
      <c r="G38">
        <v>1535032869.5999999</v>
      </c>
      <c r="H38">
        <f t="shared" si="0"/>
        <v>5.1643763455923534E-3</v>
      </c>
      <c r="I38">
        <f t="shared" si="1"/>
        <v>19.699712163868</v>
      </c>
      <c r="J38">
        <f t="shared" si="2"/>
        <v>268.40454838709701</v>
      </c>
      <c r="K38">
        <f t="shared" si="3"/>
        <v>184.72872820139287</v>
      </c>
      <c r="L38">
        <f t="shared" si="4"/>
        <v>18.417876111963803</v>
      </c>
      <c r="M38">
        <f t="shared" si="5"/>
        <v>26.760546495463139</v>
      </c>
      <c r="N38">
        <f t="shared" si="6"/>
        <v>0.43546610652798085</v>
      </c>
      <c r="O38">
        <f t="shared" si="7"/>
        <v>2.2550759457291556</v>
      </c>
      <c r="P38">
        <f t="shared" si="8"/>
        <v>0.39357674194392384</v>
      </c>
      <c r="Q38">
        <f t="shared" si="9"/>
        <v>0.24941240498220696</v>
      </c>
      <c r="R38">
        <f t="shared" si="10"/>
        <v>280.855783174583</v>
      </c>
      <c r="S38">
        <f t="shared" si="11"/>
        <v>27.81539062552838</v>
      </c>
      <c r="T38">
        <f t="shared" si="12"/>
        <v>27.306174193548401</v>
      </c>
      <c r="U38">
        <f t="shared" si="13"/>
        <v>3.6440288474252545</v>
      </c>
      <c r="V38">
        <f t="shared" si="14"/>
        <v>64.76103950873167</v>
      </c>
      <c r="W38">
        <f t="shared" si="15"/>
        <v>2.3752618642513399</v>
      </c>
      <c r="X38">
        <f t="shared" si="16"/>
        <v>3.6677327638187243</v>
      </c>
      <c r="Y38">
        <f t="shared" si="17"/>
        <v>1.2687669831739146</v>
      </c>
      <c r="Z38">
        <f t="shared" si="18"/>
        <v>-227.74899684062279</v>
      </c>
      <c r="AA38">
        <f t="shared" si="19"/>
        <v>13.457640581486736</v>
      </c>
      <c r="AB38">
        <f t="shared" si="20"/>
        <v>1.2925634162840882</v>
      </c>
      <c r="AC38">
        <f t="shared" si="21"/>
        <v>67.856990331731055</v>
      </c>
      <c r="AD38">
        <v>-4.1320538760438397E-2</v>
      </c>
      <c r="AE38">
        <v>4.6385924636601301E-2</v>
      </c>
      <c r="AF38">
        <v>3.4642997932853299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52616.175096319101</v>
      </c>
      <c r="AL38">
        <v>0</v>
      </c>
      <c r="AM38">
        <v>0</v>
      </c>
      <c r="AN38">
        <v>0</v>
      </c>
      <c r="AO38">
        <f t="shared" si="25"/>
        <v>0</v>
      </c>
      <c r="AP38" t="e">
        <f t="shared" si="26"/>
        <v>#DIV/0!</v>
      </c>
      <c r="AQ38">
        <v>-1</v>
      </c>
      <c r="AR38" t="s">
        <v>395</v>
      </c>
      <c r="AS38">
        <v>976.21864705882399</v>
      </c>
      <c r="AT38">
        <v>1420.85</v>
      </c>
      <c r="AU38">
        <f t="shared" si="27"/>
        <v>0.31293335182543969</v>
      </c>
      <c r="AV38">
        <v>0.5</v>
      </c>
      <c r="AW38">
        <f t="shared" si="28"/>
        <v>1433.06628457438</v>
      </c>
      <c r="AX38">
        <f t="shared" si="29"/>
        <v>19.699712163868</v>
      </c>
      <c r="AY38">
        <f t="shared" si="30"/>
        <v>224.22711790994506</v>
      </c>
      <c r="AZ38">
        <f t="shared" si="31"/>
        <v>0.5893866347608826</v>
      </c>
      <c r="BA38">
        <f t="shared" si="32"/>
        <v>1.444435082081064E-2</v>
      </c>
      <c r="BB38">
        <f t="shared" si="33"/>
        <v>-1</v>
      </c>
      <c r="BC38" t="s">
        <v>396</v>
      </c>
      <c r="BD38">
        <v>583.41999999999996</v>
      </c>
      <c r="BE38">
        <f t="shared" si="34"/>
        <v>837.43</v>
      </c>
      <c r="BF38">
        <f t="shared" si="35"/>
        <v>0.53094748568976025</v>
      </c>
      <c r="BG38">
        <f t="shared" si="36"/>
        <v>2.4353810291042475</v>
      </c>
      <c r="BH38">
        <f t="shared" si="37"/>
        <v>0.31293335182543969</v>
      </c>
      <c r="BI38" t="e">
        <f t="shared" si="38"/>
        <v>#DIV/0!</v>
      </c>
      <c r="BJ38">
        <v>6745</v>
      </c>
      <c r="BK38">
        <v>300</v>
      </c>
      <c r="BL38">
        <v>300</v>
      </c>
      <c r="BM38">
        <v>300</v>
      </c>
      <c r="BN38">
        <v>10295.5</v>
      </c>
      <c r="BO38">
        <v>1329.57</v>
      </c>
      <c r="BP38">
        <v>-7.1423900000000002E-3</v>
      </c>
      <c r="BQ38">
        <v>15.9521</v>
      </c>
      <c r="BR38">
        <f t="shared" si="39"/>
        <v>1699.97774193548</v>
      </c>
      <c r="BS38">
        <f t="shared" si="40"/>
        <v>1433.06628457438</v>
      </c>
      <c r="BT38">
        <f t="shared" si="41"/>
        <v>0.84299120466294308</v>
      </c>
      <c r="BU38">
        <f t="shared" si="42"/>
        <v>0.19598240932588618</v>
      </c>
      <c r="BV38">
        <v>6</v>
      </c>
      <c r="BW38">
        <v>0.5</v>
      </c>
      <c r="BX38" t="s">
        <v>283</v>
      </c>
      <c r="BY38">
        <v>1535032869.5999999</v>
      </c>
      <c r="BZ38">
        <v>268.40454838709701</v>
      </c>
      <c r="CA38">
        <v>300.03251612903199</v>
      </c>
      <c r="CB38">
        <v>23.823545161290301</v>
      </c>
      <c r="CC38">
        <v>16.261725806451601</v>
      </c>
      <c r="CD38">
        <v>400.010290322581</v>
      </c>
      <c r="CE38">
        <v>99.602322580645193</v>
      </c>
      <c r="CF38">
        <v>9.9961364516128998E-2</v>
      </c>
      <c r="CG38">
        <v>27.416867741935501</v>
      </c>
      <c r="CH38">
        <v>27.306174193548401</v>
      </c>
      <c r="CI38">
        <v>999.9</v>
      </c>
      <c r="CJ38">
        <v>10004.434193548401</v>
      </c>
      <c r="CK38">
        <v>0</v>
      </c>
      <c r="CL38">
        <v>5.3400096774193599</v>
      </c>
      <c r="CM38">
        <v>1699.97774193548</v>
      </c>
      <c r="CN38">
        <v>0.90000061290322597</v>
      </c>
      <c r="CO38">
        <v>9.99990903225806E-2</v>
      </c>
      <c r="CP38">
        <v>0</v>
      </c>
      <c r="CQ38">
        <v>977.31196774193597</v>
      </c>
      <c r="CR38">
        <v>5.0004099999999996</v>
      </c>
      <c r="CS38">
        <v>16564.641935483902</v>
      </c>
      <c r="CT38">
        <v>15389.0483870968</v>
      </c>
      <c r="CU38">
        <v>43.311999999999998</v>
      </c>
      <c r="CV38">
        <v>44.558</v>
      </c>
      <c r="CW38">
        <v>44.25</v>
      </c>
      <c r="CX38">
        <v>44.211387096774203</v>
      </c>
      <c r="CY38">
        <v>45.241870967741903</v>
      </c>
      <c r="CZ38">
        <v>1525.47774193548</v>
      </c>
      <c r="DA38">
        <v>169.49935483870999</v>
      </c>
      <c r="DB38">
        <v>0</v>
      </c>
      <c r="DC38">
        <v>137.5</v>
      </c>
      <c r="DD38">
        <v>976.21864705882399</v>
      </c>
      <c r="DE38">
        <v>-17.855637297490802</v>
      </c>
      <c r="DF38">
        <v>42.303922792568898</v>
      </c>
      <c r="DG38">
        <v>16551.864705882399</v>
      </c>
      <c r="DH38">
        <v>10</v>
      </c>
      <c r="DI38">
        <v>1535032848.0999999</v>
      </c>
      <c r="DJ38" t="s">
        <v>397</v>
      </c>
      <c r="DK38">
        <v>20</v>
      </c>
      <c r="DL38">
        <v>1.93</v>
      </c>
      <c r="DM38">
        <v>-0.12</v>
      </c>
      <c r="DN38">
        <v>300</v>
      </c>
      <c r="DO38">
        <v>16</v>
      </c>
      <c r="DP38">
        <v>0.09</v>
      </c>
      <c r="DQ38">
        <v>0.03</v>
      </c>
      <c r="DR38">
        <v>19.665978668029801</v>
      </c>
      <c r="DS38">
        <v>0.48968236548397998</v>
      </c>
      <c r="DT38">
        <v>0.22763574829489699</v>
      </c>
      <c r="DU38">
        <v>1</v>
      </c>
      <c r="DV38">
        <v>184.175993095358</v>
      </c>
      <c r="DW38">
        <v>6.24050179624588</v>
      </c>
      <c r="DX38">
        <v>0.910836244168024</v>
      </c>
      <c r="DY38">
        <v>1</v>
      </c>
      <c r="DZ38">
        <v>2</v>
      </c>
      <c r="EA38">
        <v>2</v>
      </c>
      <c r="EB38" t="s">
        <v>295</v>
      </c>
      <c r="EC38">
        <v>1.8640099999999999</v>
      </c>
      <c r="ED38">
        <v>1.86493</v>
      </c>
      <c r="EE38">
        <v>1.86751</v>
      </c>
      <c r="EF38">
        <v>1.8671199999999999</v>
      </c>
      <c r="EG38">
        <v>1.8692</v>
      </c>
      <c r="EH38">
        <v>1.86707</v>
      </c>
      <c r="EI38">
        <v>1.86771</v>
      </c>
      <c r="EJ38">
        <v>1.87225</v>
      </c>
      <c r="EK38" t="s">
        <v>286</v>
      </c>
      <c r="EL38" t="s">
        <v>19</v>
      </c>
      <c r="EM38" t="s">
        <v>19</v>
      </c>
      <c r="EN38" t="s">
        <v>19</v>
      </c>
      <c r="EO38" t="s">
        <v>287</v>
      </c>
      <c r="EP38" t="s">
        <v>288</v>
      </c>
      <c r="EQ38" t="s">
        <v>289</v>
      </c>
      <c r="ER38" t="s">
        <v>289</v>
      </c>
      <c r="ES38" t="s">
        <v>289</v>
      </c>
      <c r="ET38" t="s">
        <v>289</v>
      </c>
      <c r="EU38">
        <v>0</v>
      </c>
      <c r="EV38">
        <v>100</v>
      </c>
      <c r="EW38">
        <v>100</v>
      </c>
      <c r="EX38">
        <v>1.93</v>
      </c>
      <c r="EY38">
        <v>-0.12</v>
      </c>
      <c r="EZ38">
        <v>2</v>
      </c>
      <c r="FA38">
        <v>391.98200000000003</v>
      </c>
      <c r="FB38">
        <v>645.351</v>
      </c>
      <c r="FC38">
        <v>25.0002</v>
      </c>
      <c r="FD38">
        <v>26.8675</v>
      </c>
      <c r="FE38">
        <v>30.000399999999999</v>
      </c>
      <c r="FF38">
        <v>26.839300000000001</v>
      </c>
      <c r="FG38">
        <v>26.8307</v>
      </c>
      <c r="FH38">
        <v>15.745699999999999</v>
      </c>
      <c r="FI38">
        <v>36.558999999999997</v>
      </c>
      <c r="FJ38">
        <v>88.927599999999998</v>
      </c>
      <c r="FK38">
        <v>25</v>
      </c>
      <c r="FL38">
        <v>300</v>
      </c>
      <c r="FM38">
        <v>16.2195</v>
      </c>
      <c r="FN38">
        <v>109.566</v>
      </c>
      <c r="FO38">
        <v>108.35299999999999</v>
      </c>
    </row>
    <row r="39" spans="1:171" x14ac:dyDescent="0.2">
      <c r="A39">
        <v>23</v>
      </c>
      <c r="B39">
        <v>1535032946.5999999</v>
      </c>
      <c r="C39">
        <v>3117.7999999523199</v>
      </c>
      <c r="D39" t="s">
        <v>398</v>
      </c>
      <c r="E39" t="s">
        <v>399</v>
      </c>
      <c r="F39" t="s">
        <v>389</v>
      </c>
      <c r="G39">
        <v>1535032938.6064501</v>
      </c>
      <c r="H39">
        <f t="shared" si="0"/>
        <v>5.1267030711238688E-3</v>
      </c>
      <c r="I39">
        <f t="shared" si="1"/>
        <v>15.884044535075972</v>
      </c>
      <c r="J39">
        <f t="shared" si="2"/>
        <v>224.46090322580599</v>
      </c>
      <c r="K39">
        <f t="shared" si="3"/>
        <v>156.58200932557915</v>
      </c>
      <c r="L39">
        <f t="shared" si="4"/>
        <v>15.611458854549191</v>
      </c>
      <c r="M39">
        <f t="shared" si="5"/>
        <v>22.379085376778214</v>
      </c>
      <c r="N39">
        <f t="shared" si="6"/>
        <v>0.4335296369276132</v>
      </c>
      <c r="O39">
        <f t="shared" si="7"/>
        <v>2.2550922882873485</v>
      </c>
      <c r="P39">
        <f t="shared" si="8"/>
        <v>0.39199327568599868</v>
      </c>
      <c r="Q39">
        <f t="shared" si="9"/>
        <v>0.24839520064753451</v>
      </c>
      <c r="R39">
        <f t="shared" si="10"/>
        <v>280.85671206846018</v>
      </c>
      <c r="S39">
        <f t="shared" si="11"/>
        <v>27.819774847447786</v>
      </c>
      <c r="T39">
        <f t="shared" si="12"/>
        <v>27.279219354838698</v>
      </c>
      <c r="U39">
        <f t="shared" si="13"/>
        <v>3.6382770225638392</v>
      </c>
      <c r="V39">
        <f t="shared" si="14"/>
        <v>64.747480529723092</v>
      </c>
      <c r="W39">
        <f t="shared" si="15"/>
        <v>2.3736398880373644</v>
      </c>
      <c r="X39">
        <f t="shared" si="16"/>
        <v>3.6659957555378808</v>
      </c>
      <c r="Y39">
        <f t="shared" si="17"/>
        <v>1.2646371345264749</v>
      </c>
      <c r="Z39">
        <f t="shared" si="18"/>
        <v>-226.08760543656263</v>
      </c>
      <c r="AA39">
        <f t="shared" si="19"/>
        <v>15.751220622975939</v>
      </c>
      <c r="AB39">
        <f t="shared" si="20"/>
        <v>1.5125787580511214</v>
      </c>
      <c r="AC39">
        <f t="shared" si="21"/>
        <v>72.032906012924613</v>
      </c>
      <c r="AD39">
        <v>-4.1320979627339799E-2</v>
      </c>
      <c r="AE39">
        <v>4.63864195483202E-2</v>
      </c>
      <c r="AF39">
        <v>3.4643290375816602</v>
      </c>
      <c r="AG39">
        <v>0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52618.113247651418</v>
      </c>
      <c r="AL39">
        <v>0</v>
      </c>
      <c r="AM39">
        <v>0</v>
      </c>
      <c r="AN39">
        <v>0</v>
      </c>
      <c r="AO39">
        <f t="shared" si="25"/>
        <v>0</v>
      </c>
      <c r="AP39" t="e">
        <f t="shared" si="26"/>
        <v>#DIV/0!</v>
      </c>
      <c r="AQ39">
        <v>-1</v>
      </c>
      <c r="AR39" t="s">
        <v>400</v>
      </c>
      <c r="AS39">
        <v>957.13270588235298</v>
      </c>
      <c r="AT39">
        <v>1359.83</v>
      </c>
      <c r="AU39">
        <f t="shared" si="27"/>
        <v>0.29613796880319376</v>
      </c>
      <c r="AV39">
        <v>0.5</v>
      </c>
      <c r="AW39">
        <f t="shared" si="28"/>
        <v>1433.0714068239031</v>
      </c>
      <c r="AX39">
        <f t="shared" si="29"/>
        <v>15.884044535075972</v>
      </c>
      <c r="AY39">
        <f t="shared" si="30"/>
        <v>212.19342778338302</v>
      </c>
      <c r="AZ39">
        <f t="shared" si="31"/>
        <v>0.56628402079671725</v>
      </c>
      <c r="BA39">
        <f t="shared" si="32"/>
        <v>1.1781718939250804E-2</v>
      </c>
      <c r="BB39">
        <f t="shared" si="33"/>
        <v>-1</v>
      </c>
      <c r="BC39" t="s">
        <v>401</v>
      </c>
      <c r="BD39">
        <v>589.78</v>
      </c>
      <c r="BE39">
        <f t="shared" si="34"/>
        <v>770.05</v>
      </c>
      <c r="BF39">
        <f t="shared" si="35"/>
        <v>0.52294954109167846</v>
      </c>
      <c r="BG39">
        <f t="shared" si="36"/>
        <v>2.3056563464342634</v>
      </c>
      <c r="BH39">
        <f t="shared" si="37"/>
        <v>0.29613796880319376</v>
      </c>
      <c r="BI39" t="e">
        <f t="shared" si="38"/>
        <v>#DIV/0!</v>
      </c>
      <c r="BJ39">
        <v>6747</v>
      </c>
      <c r="BK39">
        <v>300</v>
      </c>
      <c r="BL39">
        <v>300</v>
      </c>
      <c r="BM39">
        <v>300</v>
      </c>
      <c r="BN39">
        <v>10295.1</v>
      </c>
      <c r="BO39">
        <v>1283.8</v>
      </c>
      <c r="BP39">
        <v>-7.1419700000000001E-3</v>
      </c>
      <c r="BQ39">
        <v>16.581399999999999</v>
      </c>
      <c r="BR39">
        <f t="shared" si="39"/>
        <v>1699.9838709677399</v>
      </c>
      <c r="BS39">
        <f t="shared" si="40"/>
        <v>1433.0714068239031</v>
      </c>
      <c r="BT39">
        <f t="shared" si="41"/>
        <v>0.84299117850342131</v>
      </c>
      <c r="BU39">
        <f t="shared" si="42"/>
        <v>0.19598235700684247</v>
      </c>
      <c r="BV39">
        <v>6</v>
      </c>
      <c r="BW39">
        <v>0.5</v>
      </c>
      <c r="BX39" t="s">
        <v>283</v>
      </c>
      <c r="BY39">
        <v>1535032938.6064501</v>
      </c>
      <c r="BZ39">
        <v>224.46090322580599</v>
      </c>
      <c r="CA39">
        <v>250.011967741935</v>
      </c>
      <c r="CB39">
        <v>23.807467741935501</v>
      </c>
      <c r="CC39">
        <v>16.3008225806452</v>
      </c>
      <c r="CD39">
        <v>400.017516129032</v>
      </c>
      <c r="CE39">
        <v>99.601525806451605</v>
      </c>
      <c r="CF39">
        <v>9.9959196774193598E-2</v>
      </c>
      <c r="CG39">
        <v>27.408777419354799</v>
      </c>
      <c r="CH39">
        <v>27.279219354838698</v>
      </c>
      <c r="CI39">
        <v>999.9</v>
      </c>
      <c r="CJ39">
        <v>10004.620967741899</v>
      </c>
      <c r="CK39">
        <v>0</v>
      </c>
      <c r="CL39">
        <v>6.9104377419354801</v>
      </c>
      <c r="CM39">
        <v>1699.9838709677399</v>
      </c>
      <c r="CN39">
        <v>0.90000116129032304</v>
      </c>
      <c r="CO39">
        <v>9.9998529032258102E-2</v>
      </c>
      <c r="CP39">
        <v>0</v>
      </c>
      <c r="CQ39">
        <v>958.33132258064495</v>
      </c>
      <c r="CR39">
        <v>5.0004099999999996</v>
      </c>
      <c r="CS39">
        <v>16340.6967741935</v>
      </c>
      <c r="CT39">
        <v>15389.1</v>
      </c>
      <c r="CU39">
        <v>43.311999999999998</v>
      </c>
      <c r="CV39">
        <v>44.570129032258002</v>
      </c>
      <c r="CW39">
        <v>44.304000000000002</v>
      </c>
      <c r="CX39">
        <v>44.195129032258002</v>
      </c>
      <c r="CY39">
        <v>45.25</v>
      </c>
      <c r="CZ39">
        <v>1525.4838709677399</v>
      </c>
      <c r="DA39">
        <v>169.498387096774</v>
      </c>
      <c r="DB39">
        <v>0</v>
      </c>
      <c r="DC39">
        <v>68.400000095367403</v>
      </c>
      <c r="DD39">
        <v>957.13270588235298</v>
      </c>
      <c r="DE39">
        <v>-22.457107824300799</v>
      </c>
      <c r="DF39">
        <v>-346.66666589791799</v>
      </c>
      <c r="DG39">
        <v>16320.864705882401</v>
      </c>
      <c r="DH39">
        <v>10</v>
      </c>
      <c r="DI39">
        <v>1535032848.0999999</v>
      </c>
      <c r="DJ39" t="s">
        <v>397</v>
      </c>
      <c r="DK39">
        <v>20</v>
      </c>
      <c r="DL39">
        <v>1.93</v>
      </c>
      <c r="DM39">
        <v>-0.12</v>
      </c>
      <c r="DN39">
        <v>300</v>
      </c>
      <c r="DO39">
        <v>16</v>
      </c>
      <c r="DP39">
        <v>0.09</v>
      </c>
      <c r="DQ39">
        <v>0.03</v>
      </c>
      <c r="DR39">
        <v>15.8009128135889</v>
      </c>
      <c r="DS39">
        <v>0.99328469593253998</v>
      </c>
      <c r="DT39">
        <v>0.125988412469099</v>
      </c>
      <c r="DU39">
        <v>1</v>
      </c>
      <c r="DV39">
        <v>157.000432506153</v>
      </c>
      <c r="DW39">
        <v>-4.7912278983319103</v>
      </c>
      <c r="DX39">
        <v>0.62534752535038995</v>
      </c>
      <c r="DY39">
        <v>1</v>
      </c>
      <c r="DZ39">
        <v>2</v>
      </c>
      <c r="EA39">
        <v>2</v>
      </c>
      <c r="EB39" t="s">
        <v>295</v>
      </c>
      <c r="EC39">
        <v>1.8640099999999999</v>
      </c>
      <c r="ED39">
        <v>1.8649500000000001</v>
      </c>
      <c r="EE39">
        <v>1.86751</v>
      </c>
      <c r="EF39">
        <v>1.86713</v>
      </c>
      <c r="EG39">
        <v>1.8692</v>
      </c>
      <c r="EH39">
        <v>1.86707</v>
      </c>
      <c r="EI39">
        <v>1.86775</v>
      </c>
      <c r="EJ39">
        <v>1.87226</v>
      </c>
      <c r="EK39" t="s">
        <v>286</v>
      </c>
      <c r="EL39" t="s">
        <v>19</v>
      </c>
      <c r="EM39" t="s">
        <v>19</v>
      </c>
      <c r="EN39" t="s">
        <v>19</v>
      </c>
      <c r="EO39" t="s">
        <v>287</v>
      </c>
      <c r="EP39" t="s">
        <v>288</v>
      </c>
      <c r="EQ39" t="s">
        <v>289</v>
      </c>
      <c r="ER39" t="s">
        <v>289</v>
      </c>
      <c r="ES39" t="s">
        <v>289</v>
      </c>
      <c r="ET39" t="s">
        <v>289</v>
      </c>
      <c r="EU39">
        <v>0</v>
      </c>
      <c r="EV39">
        <v>100</v>
      </c>
      <c r="EW39">
        <v>100</v>
      </c>
      <c r="EX39">
        <v>1.93</v>
      </c>
      <c r="EY39">
        <v>-0.12</v>
      </c>
      <c r="EZ39">
        <v>2</v>
      </c>
      <c r="FA39">
        <v>391.99799999999999</v>
      </c>
      <c r="FB39">
        <v>645.19500000000005</v>
      </c>
      <c r="FC39">
        <v>25.0001</v>
      </c>
      <c r="FD39">
        <v>26.930599999999998</v>
      </c>
      <c r="FE39">
        <v>30.000499999999999</v>
      </c>
      <c r="FF39">
        <v>26.898900000000001</v>
      </c>
      <c r="FG39">
        <v>26.896999999999998</v>
      </c>
      <c r="FH39">
        <v>13.6351</v>
      </c>
      <c r="FI39">
        <v>34.176400000000001</v>
      </c>
      <c r="FJ39">
        <v>87.05</v>
      </c>
      <c r="FK39">
        <v>25</v>
      </c>
      <c r="FL39">
        <v>250</v>
      </c>
      <c r="FM39">
        <v>16.330400000000001</v>
      </c>
      <c r="FN39">
        <v>109.54900000000001</v>
      </c>
      <c r="FO39">
        <v>108.34</v>
      </c>
    </row>
    <row r="40" spans="1:171" x14ac:dyDescent="0.2">
      <c r="A40">
        <v>24</v>
      </c>
      <c r="B40">
        <v>1535033059.5999999</v>
      </c>
      <c r="C40">
        <v>3230.7999999523199</v>
      </c>
      <c r="D40" t="s">
        <v>402</v>
      </c>
      <c r="E40" t="s">
        <v>403</v>
      </c>
      <c r="F40" t="s">
        <v>389</v>
      </c>
      <c r="G40">
        <v>1535033051.5999999</v>
      </c>
      <c r="H40">
        <f t="shared" si="0"/>
        <v>5.206837263615093E-3</v>
      </c>
      <c r="I40">
        <f t="shared" si="1"/>
        <v>10.256881765737589</v>
      </c>
      <c r="J40">
        <f t="shared" si="2"/>
        <v>158.43458064516099</v>
      </c>
      <c r="K40">
        <f t="shared" si="3"/>
        <v>115.81414498689597</v>
      </c>
      <c r="L40">
        <f t="shared" si="4"/>
        <v>11.546946638178664</v>
      </c>
      <c r="M40">
        <f t="shared" si="5"/>
        <v>15.79630578422768</v>
      </c>
      <c r="N40">
        <f t="shared" si="6"/>
        <v>0.45074450197471355</v>
      </c>
      <c r="O40">
        <f t="shared" si="7"/>
        <v>2.2546211399205838</v>
      </c>
      <c r="P40">
        <f t="shared" si="8"/>
        <v>0.40601742393181112</v>
      </c>
      <c r="Q40">
        <f t="shared" si="9"/>
        <v>0.25740858436462422</v>
      </c>
      <c r="R40">
        <f t="shared" si="10"/>
        <v>280.8601964357731</v>
      </c>
      <c r="S40">
        <f t="shared" si="11"/>
        <v>27.803516223957676</v>
      </c>
      <c r="T40">
        <f t="shared" si="12"/>
        <v>27.264916129032301</v>
      </c>
      <c r="U40">
        <f t="shared" si="13"/>
        <v>3.6352281125638952</v>
      </c>
      <c r="V40">
        <f t="shared" si="14"/>
        <v>65.29933015243941</v>
      </c>
      <c r="W40">
        <f t="shared" si="15"/>
        <v>2.3952958018514625</v>
      </c>
      <c r="X40">
        <f t="shared" si="16"/>
        <v>3.6681782129460028</v>
      </c>
      <c r="Y40">
        <f t="shared" si="17"/>
        <v>1.2399323107124327</v>
      </c>
      <c r="Z40">
        <f t="shared" si="18"/>
        <v>-229.62152332542561</v>
      </c>
      <c r="AA40">
        <f t="shared" si="19"/>
        <v>18.722011577370925</v>
      </c>
      <c r="AB40">
        <f t="shared" si="20"/>
        <v>1.7982003114367953</v>
      </c>
      <c r="AC40">
        <f t="shared" si="21"/>
        <v>71.758884999155214</v>
      </c>
      <c r="AD40">
        <v>-4.1308270805272503E-2</v>
      </c>
      <c r="AE40">
        <v>4.63721527821956E-2</v>
      </c>
      <c r="AF40">
        <v>3.46348597221722</v>
      </c>
      <c r="AG40">
        <v>0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52600.831578584155</v>
      </c>
      <c r="AL40">
        <v>0</v>
      </c>
      <c r="AM40">
        <v>0</v>
      </c>
      <c r="AN40">
        <v>0</v>
      </c>
      <c r="AO40">
        <f t="shared" si="25"/>
        <v>0</v>
      </c>
      <c r="AP40" t="e">
        <f t="shared" si="26"/>
        <v>#DIV/0!</v>
      </c>
      <c r="AQ40">
        <v>-1</v>
      </c>
      <c r="AR40" t="s">
        <v>404</v>
      </c>
      <c r="AS40">
        <v>932.07982352941201</v>
      </c>
      <c r="AT40">
        <v>1283.76</v>
      </c>
      <c r="AU40">
        <f t="shared" si="27"/>
        <v>0.27394542318703496</v>
      </c>
      <c r="AV40">
        <v>0.5</v>
      </c>
      <c r="AW40">
        <f t="shared" si="28"/>
        <v>1433.091772967234</v>
      </c>
      <c r="AX40">
        <f t="shared" si="29"/>
        <v>10.256881765737589</v>
      </c>
      <c r="AY40">
        <f t="shared" si="30"/>
        <v>196.29446610568357</v>
      </c>
      <c r="AZ40">
        <f t="shared" si="31"/>
        <v>0.54010095344924292</v>
      </c>
      <c r="BA40">
        <f t="shared" si="32"/>
        <v>7.8549622418319226E-3</v>
      </c>
      <c r="BB40">
        <f t="shared" si="33"/>
        <v>-1</v>
      </c>
      <c r="BC40" t="s">
        <v>405</v>
      </c>
      <c r="BD40">
        <v>590.4</v>
      </c>
      <c r="BE40">
        <f t="shared" si="34"/>
        <v>693.36</v>
      </c>
      <c r="BF40">
        <f t="shared" si="35"/>
        <v>0.50721151562043953</v>
      </c>
      <c r="BG40">
        <f t="shared" si="36"/>
        <v>2.174390243902439</v>
      </c>
      <c r="BH40">
        <f t="shared" si="37"/>
        <v>0.27394542318703496</v>
      </c>
      <c r="BI40" t="e">
        <f t="shared" si="38"/>
        <v>#DIV/0!</v>
      </c>
      <c r="BJ40">
        <v>6749</v>
      </c>
      <c r="BK40">
        <v>300</v>
      </c>
      <c r="BL40">
        <v>300</v>
      </c>
      <c r="BM40">
        <v>300</v>
      </c>
      <c r="BN40">
        <v>10294.9</v>
      </c>
      <c r="BO40">
        <v>1218.1099999999999</v>
      </c>
      <c r="BP40">
        <v>-7.1417299999999998E-3</v>
      </c>
      <c r="BQ40">
        <v>14.1859</v>
      </c>
      <c r="BR40">
        <f t="shared" si="39"/>
        <v>1700.0083870967701</v>
      </c>
      <c r="BS40">
        <f t="shared" si="40"/>
        <v>1433.091772967234</v>
      </c>
      <c r="BT40">
        <f t="shared" si="41"/>
        <v>0.8429910016000749</v>
      </c>
      <c r="BU40">
        <f t="shared" si="42"/>
        <v>0.19598200320015002</v>
      </c>
      <c r="BV40">
        <v>6</v>
      </c>
      <c r="BW40">
        <v>0.5</v>
      </c>
      <c r="BX40" t="s">
        <v>283</v>
      </c>
      <c r="BY40">
        <v>1535033051.5999999</v>
      </c>
      <c r="BZ40">
        <v>158.43458064516099</v>
      </c>
      <c r="CA40">
        <v>175.05658064516101</v>
      </c>
      <c r="CB40">
        <v>24.0244580645161</v>
      </c>
      <c r="CC40">
        <v>16.4021774193548</v>
      </c>
      <c r="CD40">
        <v>400.01774193548403</v>
      </c>
      <c r="CE40">
        <v>99.602403225806498</v>
      </c>
      <c r="CF40">
        <v>9.9983209677419305E-2</v>
      </c>
      <c r="CG40">
        <v>27.4189419354839</v>
      </c>
      <c r="CH40">
        <v>27.264916129032301</v>
      </c>
      <c r="CI40">
        <v>999.9</v>
      </c>
      <c r="CJ40">
        <v>10001.4558064516</v>
      </c>
      <c r="CK40">
        <v>0</v>
      </c>
      <c r="CL40">
        <v>6.8905312903225804</v>
      </c>
      <c r="CM40">
        <v>1700.0083870967701</v>
      </c>
      <c r="CN40">
        <v>0.90000390322580603</v>
      </c>
      <c r="CO40">
        <v>9.9995722580645194E-2</v>
      </c>
      <c r="CP40">
        <v>0</v>
      </c>
      <c r="CQ40">
        <v>932.75658064516097</v>
      </c>
      <c r="CR40">
        <v>5.0004099999999996</v>
      </c>
      <c r="CS40">
        <v>15859.222580645201</v>
      </c>
      <c r="CT40">
        <v>15389.341935483901</v>
      </c>
      <c r="CU40">
        <v>43.311999999999998</v>
      </c>
      <c r="CV40">
        <v>44.625</v>
      </c>
      <c r="CW40">
        <v>44.311999999999998</v>
      </c>
      <c r="CX40">
        <v>44.25</v>
      </c>
      <c r="CY40">
        <v>45.25</v>
      </c>
      <c r="CZ40">
        <v>1525.5174193548401</v>
      </c>
      <c r="DA40">
        <v>169.49096774193501</v>
      </c>
      <c r="DB40">
        <v>0</v>
      </c>
      <c r="DC40">
        <v>112.299999952316</v>
      </c>
      <c r="DD40">
        <v>932.07982352941201</v>
      </c>
      <c r="DE40">
        <v>-12.6558823399565</v>
      </c>
      <c r="DF40">
        <v>-73.235296890179399</v>
      </c>
      <c r="DG40">
        <v>15844.7647058824</v>
      </c>
      <c r="DH40">
        <v>10</v>
      </c>
      <c r="DI40">
        <v>1535033024.0999999</v>
      </c>
      <c r="DJ40" t="s">
        <v>406</v>
      </c>
      <c r="DK40">
        <v>21</v>
      </c>
      <c r="DL40">
        <v>1.5169999999999999</v>
      </c>
      <c r="DM40">
        <v>-0.11700000000000001</v>
      </c>
      <c r="DN40">
        <v>175</v>
      </c>
      <c r="DO40">
        <v>16</v>
      </c>
      <c r="DP40">
        <v>0.16</v>
      </c>
      <c r="DQ40">
        <v>0.02</v>
      </c>
      <c r="DR40">
        <v>10.3065722200704</v>
      </c>
      <c r="DS40">
        <v>-0.57363729028227295</v>
      </c>
      <c r="DT40">
        <v>7.5037223893268903E-2</v>
      </c>
      <c r="DU40">
        <v>1</v>
      </c>
      <c r="DV40">
        <v>115.161952996946</v>
      </c>
      <c r="DW40">
        <v>7.5464447233269603</v>
      </c>
      <c r="DX40">
        <v>0.94944259487340199</v>
      </c>
      <c r="DY40">
        <v>1</v>
      </c>
      <c r="DZ40">
        <v>2</v>
      </c>
      <c r="EA40">
        <v>2</v>
      </c>
      <c r="EB40" t="s">
        <v>295</v>
      </c>
      <c r="EC40">
        <v>1.8640099999999999</v>
      </c>
      <c r="ED40">
        <v>1.86496</v>
      </c>
      <c r="EE40">
        <v>1.8675200000000001</v>
      </c>
      <c r="EF40">
        <v>1.86714</v>
      </c>
      <c r="EG40">
        <v>1.8692</v>
      </c>
      <c r="EH40">
        <v>1.86707</v>
      </c>
      <c r="EI40">
        <v>1.8677900000000001</v>
      </c>
      <c r="EJ40">
        <v>1.8722700000000001</v>
      </c>
      <c r="EK40" t="s">
        <v>286</v>
      </c>
      <c r="EL40" t="s">
        <v>19</v>
      </c>
      <c r="EM40" t="s">
        <v>19</v>
      </c>
      <c r="EN40" t="s">
        <v>19</v>
      </c>
      <c r="EO40" t="s">
        <v>287</v>
      </c>
      <c r="EP40" t="s">
        <v>288</v>
      </c>
      <c r="EQ40" t="s">
        <v>289</v>
      </c>
      <c r="ER40" t="s">
        <v>289</v>
      </c>
      <c r="ES40" t="s">
        <v>289</v>
      </c>
      <c r="ET40" t="s">
        <v>289</v>
      </c>
      <c r="EU40">
        <v>0</v>
      </c>
      <c r="EV40">
        <v>100</v>
      </c>
      <c r="EW40">
        <v>100</v>
      </c>
      <c r="EX40">
        <v>1.5169999999999999</v>
      </c>
      <c r="EY40">
        <v>-0.11700000000000001</v>
      </c>
      <c r="EZ40">
        <v>2</v>
      </c>
      <c r="FA40">
        <v>392.05599999999998</v>
      </c>
      <c r="FB40">
        <v>644.28200000000004</v>
      </c>
      <c r="FC40">
        <v>25</v>
      </c>
      <c r="FD40">
        <v>27.0322</v>
      </c>
      <c r="FE40">
        <v>30.000399999999999</v>
      </c>
      <c r="FF40">
        <v>27.0092</v>
      </c>
      <c r="FG40">
        <v>27.0032</v>
      </c>
      <c r="FH40">
        <v>10.3954</v>
      </c>
      <c r="FI40">
        <v>36.007100000000001</v>
      </c>
      <c r="FJ40">
        <v>84.774799999999999</v>
      </c>
      <c r="FK40">
        <v>25</v>
      </c>
      <c r="FL40">
        <v>175</v>
      </c>
      <c r="FM40">
        <v>16.323899999999998</v>
      </c>
      <c r="FN40">
        <v>109.524</v>
      </c>
      <c r="FO40">
        <v>108.32299999999999</v>
      </c>
    </row>
    <row r="41" spans="1:171" x14ac:dyDescent="0.2">
      <c r="A41">
        <v>25</v>
      </c>
      <c r="B41">
        <v>1535033169.5999999</v>
      </c>
      <c r="C41">
        <v>3340.7999999523199</v>
      </c>
      <c r="D41" t="s">
        <v>407</v>
      </c>
      <c r="E41" t="s">
        <v>408</v>
      </c>
      <c r="F41" t="s">
        <v>389</v>
      </c>
      <c r="G41">
        <v>1535033161.60323</v>
      </c>
      <c r="H41">
        <f t="shared" si="0"/>
        <v>5.2567806105254583E-3</v>
      </c>
      <c r="I41">
        <f t="shared" si="1"/>
        <v>4.191799251492446</v>
      </c>
      <c r="J41">
        <f t="shared" si="2"/>
        <v>93.122512903225797</v>
      </c>
      <c r="K41">
        <f t="shared" si="3"/>
        <v>75.583176447838582</v>
      </c>
      <c r="L41">
        <f t="shared" si="4"/>
        <v>7.5359153601090751</v>
      </c>
      <c r="M41">
        <f t="shared" si="5"/>
        <v>9.2846504783200707</v>
      </c>
      <c r="N41">
        <f t="shared" si="6"/>
        <v>0.46393530307868586</v>
      </c>
      <c r="O41">
        <f t="shared" si="7"/>
        <v>2.2543432383219857</v>
      </c>
      <c r="P41">
        <f t="shared" si="8"/>
        <v>0.41669346042679062</v>
      </c>
      <c r="Q41">
        <f t="shared" si="9"/>
        <v>0.26427588418840886</v>
      </c>
      <c r="R41">
        <f t="shared" si="10"/>
        <v>280.86085001701451</v>
      </c>
      <c r="S41">
        <f t="shared" si="11"/>
        <v>27.794800003519949</v>
      </c>
      <c r="T41">
        <f t="shared" si="12"/>
        <v>27.246754838709698</v>
      </c>
      <c r="U41">
        <f t="shared" si="13"/>
        <v>3.6313600218201669</v>
      </c>
      <c r="V41">
        <f t="shared" si="14"/>
        <v>65.715829740529315</v>
      </c>
      <c r="W41">
        <f t="shared" si="15"/>
        <v>2.4116707402772164</v>
      </c>
      <c r="X41">
        <f t="shared" si="16"/>
        <v>3.6698475082782864</v>
      </c>
      <c r="Y41">
        <f t="shared" si="17"/>
        <v>1.2196892815429505</v>
      </c>
      <c r="Z41">
        <f t="shared" si="18"/>
        <v>-231.8240249241727</v>
      </c>
      <c r="AA41">
        <f t="shared" si="19"/>
        <v>21.871410802221369</v>
      </c>
      <c r="AB41">
        <f t="shared" si="20"/>
        <v>2.1008418701746154</v>
      </c>
      <c r="AC41">
        <f t="shared" si="21"/>
        <v>73.009077765237805</v>
      </c>
      <c r="AD41">
        <v>-4.13007757810325E-2</v>
      </c>
      <c r="AE41">
        <v>4.6363738960885997E-2</v>
      </c>
      <c r="AF41">
        <v>3.46298873267384</v>
      </c>
      <c r="AG41">
        <v>0</v>
      </c>
      <c r="AH41">
        <v>0</v>
      </c>
      <c r="AI41">
        <f t="shared" si="22"/>
        <v>1</v>
      </c>
      <c r="AJ41">
        <f t="shared" si="23"/>
        <v>0</v>
      </c>
      <c r="AK41">
        <f t="shared" si="24"/>
        <v>52590.34395542532</v>
      </c>
      <c r="AL41">
        <v>0</v>
      </c>
      <c r="AM41">
        <v>0</v>
      </c>
      <c r="AN41">
        <v>0</v>
      </c>
      <c r="AO41">
        <f t="shared" si="25"/>
        <v>0</v>
      </c>
      <c r="AP41" t="e">
        <f t="shared" si="26"/>
        <v>#DIV/0!</v>
      </c>
      <c r="AQ41">
        <v>-1</v>
      </c>
      <c r="AR41" t="s">
        <v>409</v>
      </c>
      <c r="AS41">
        <v>928.99105882352899</v>
      </c>
      <c r="AT41">
        <v>1226.72</v>
      </c>
      <c r="AU41">
        <f t="shared" si="27"/>
        <v>0.24270325842610463</v>
      </c>
      <c r="AV41">
        <v>0.5</v>
      </c>
      <c r="AW41">
        <f t="shared" si="28"/>
        <v>1433.094800011876</v>
      </c>
      <c r="AX41">
        <f t="shared" si="29"/>
        <v>4.191799251492446</v>
      </c>
      <c r="AY41">
        <f t="shared" si="30"/>
        <v>173.90838879819455</v>
      </c>
      <c r="AZ41">
        <f t="shared" si="31"/>
        <v>0.51446132776835796</v>
      </c>
      <c r="BA41">
        <f t="shared" si="32"/>
        <v>3.6227884236614506E-3</v>
      </c>
      <c r="BB41">
        <f t="shared" si="33"/>
        <v>-1</v>
      </c>
      <c r="BC41" t="s">
        <v>410</v>
      </c>
      <c r="BD41">
        <v>595.62</v>
      </c>
      <c r="BE41">
        <f t="shared" si="34"/>
        <v>631.1</v>
      </c>
      <c r="BF41">
        <f t="shared" si="35"/>
        <v>0.47176190964422599</v>
      </c>
      <c r="BG41">
        <f t="shared" si="36"/>
        <v>2.059568181055035</v>
      </c>
      <c r="BH41">
        <f t="shared" si="37"/>
        <v>0.2427032584261046</v>
      </c>
      <c r="BI41" t="e">
        <f t="shared" si="38"/>
        <v>#DIV/0!</v>
      </c>
      <c r="BJ41">
        <v>6751</v>
      </c>
      <c r="BK41">
        <v>300</v>
      </c>
      <c r="BL41">
        <v>300</v>
      </c>
      <c r="BM41">
        <v>300</v>
      </c>
      <c r="BN41">
        <v>10294.799999999999</v>
      </c>
      <c r="BO41">
        <v>1176.93</v>
      </c>
      <c r="BP41">
        <v>-7.1415699999999999E-3</v>
      </c>
      <c r="BQ41">
        <v>12.742599999999999</v>
      </c>
      <c r="BR41">
        <f t="shared" si="39"/>
        <v>1700.01193548387</v>
      </c>
      <c r="BS41">
        <f t="shared" si="40"/>
        <v>1433.094800011876</v>
      </c>
      <c r="BT41">
        <f t="shared" si="41"/>
        <v>0.84299102265066028</v>
      </c>
      <c r="BU41">
        <f t="shared" si="42"/>
        <v>0.19598204530132063</v>
      </c>
      <c r="BV41">
        <v>6</v>
      </c>
      <c r="BW41">
        <v>0.5</v>
      </c>
      <c r="BX41" t="s">
        <v>283</v>
      </c>
      <c r="BY41">
        <v>1535033161.60323</v>
      </c>
      <c r="BZ41">
        <v>93.122512903225797</v>
      </c>
      <c r="CA41">
        <v>100.144290322581</v>
      </c>
      <c r="CB41">
        <v>24.188400000000001</v>
      </c>
      <c r="CC41">
        <v>16.494187096774201</v>
      </c>
      <c r="CD41">
        <v>400.01187096774203</v>
      </c>
      <c r="CE41">
        <v>99.603632258064493</v>
      </c>
      <c r="CF41">
        <v>9.9975267741935506E-2</v>
      </c>
      <c r="CG41">
        <v>27.426712903225798</v>
      </c>
      <c r="CH41">
        <v>27.246754838709698</v>
      </c>
      <c r="CI41">
        <v>999.9</v>
      </c>
      <c r="CJ41">
        <v>9999.5177419354804</v>
      </c>
      <c r="CK41">
        <v>0</v>
      </c>
      <c r="CL41">
        <v>7.08629</v>
      </c>
      <c r="CM41">
        <v>1700.01193548387</v>
      </c>
      <c r="CN41">
        <v>0.90000335483870997</v>
      </c>
      <c r="CO41">
        <v>9.9996283870967706E-2</v>
      </c>
      <c r="CP41">
        <v>0</v>
      </c>
      <c r="CQ41">
        <v>929.36538709677404</v>
      </c>
      <c r="CR41">
        <v>5.0004099999999996</v>
      </c>
      <c r="CS41">
        <v>15823.4967741935</v>
      </c>
      <c r="CT41">
        <v>15389.390322580601</v>
      </c>
      <c r="CU41">
        <v>43.316064516129003</v>
      </c>
      <c r="CV41">
        <v>44.637</v>
      </c>
      <c r="CW41">
        <v>44.311999999999998</v>
      </c>
      <c r="CX41">
        <v>44.25</v>
      </c>
      <c r="CY41">
        <v>45.25</v>
      </c>
      <c r="CZ41">
        <v>1525.51419354839</v>
      </c>
      <c r="DA41">
        <v>169.491935483871</v>
      </c>
      <c r="DB41">
        <v>0</v>
      </c>
      <c r="DC41">
        <v>109.5</v>
      </c>
      <c r="DD41">
        <v>928.99105882352899</v>
      </c>
      <c r="DE41">
        <v>-6.1855391564664597</v>
      </c>
      <c r="DF41">
        <v>-107.990195931402</v>
      </c>
      <c r="DG41">
        <v>15816.588235294101</v>
      </c>
      <c r="DH41">
        <v>10</v>
      </c>
      <c r="DI41">
        <v>1535033141.0999999</v>
      </c>
      <c r="DJ41" t="s">
        <v>411</v>
      </c>
      <c r="DK41">
        <v>22</v>
      </c>
      <c r="DL41">
        <v>1.381</v>
      </c>
      <c r="DM41">
        <v>-0.121</v>
      </c>
      <c r="DN41">
        <v>100</v>
      </c>
      <c r="DO41">
        <v>16</v>
      </c>
      <c r="DP41">
        <v>0.22</v>
      </c>
      <c r="DQ41">
        <v>0.01</v>
      </c>
      <c r="DR41">
        <v>4.1027880783369302</v>
      </c>
      <c r="DS41">
        <v>0.982136631123251</v>
      </c>
      <c r="DT41">
        <v>0.276113213823588</v>
      </c>
      <c r="DU41">
        <v>1</v>
      </c>
      <c r="DV41">
        <v>75.167975717392096</v>
      </c>
      <c r="DW41">
        <v>5.3693205328116997</v>
      </c>
      <c r="DX41">
        <v>0.76481075793489495</v>
      </c>
      <c r="DY41">
        <v>1</v>
      </c>
      <c r="DZ41">
        <v>2</v>
      </c>
      <c r="EA41">
        <v>2</v>
      </c>
      <c r="EB41" t="s">
        <v>295</v>
      </c>
      <c r="EC41">
        <v>1.8640099999999999</v>
      </c>
      <c r="ED41">
        <v>1.8649500000000001</v>
      </c>
      <c r="EE41">
        <v>1.8675200000000001</v>
      </c>
      <c r="EF41">
        <v>1.8672</v>
      </c>
      <c r="EG41">
        <v>1.8692</v>
      </c>
      <c r="EH41">
        <v>1.86707</v>
      </c>
      <c r="EI41">
        <v>1.8677699999999999</v>
      </c>
      <c r="EJ41">
        <v>1.8722700000000001</v>
      </c>
      <c r="EK41" t="s">
        <v>286</v>
      </c>
      <c r="EL41" t="s">
        <v>19</v>
      </c>
      <c r="EM41" t="s">
        <v>19</v>
      </c>
      <c r="EN41" t="s">
        <v>19</v>
      </c>
      <c r="EO41" t="s">
        <v>287</v>
      </c>
      <c r="EP41" t="s">
        <v>288</v>
      </c>
      <c r="EQ41" t="s">
        <v>289</v>
      </c>
      <c r="ER41" t="s">
        <v>289</v>
      </c>
      <c r="ES41" t="s">
        <v>289</v>
      </c>
      <c r="ET41" t="s">
        <v>289</v>
      </c>
      <c r="EU41">
        <v>0</v>
      </c>
      <c r="EV41">
        <v>100</v>
      </c>
      <c r="EW41">
        <v>100</v>
      </c>
      <c r="EX41">
        <v>1.381</v>
      </c>
      <c r="EY41">
        <v>-0.121</v>
      </c>
      <c r="EZ41">
        <v>2</v>
      </c>
      <c r="FA41">
        <v>391.94299999999998</v>
      </c>
      <c r="FB41">
        <v>643.577</v>
      </c>
      <c r="FC41">
        <v>25.0001</v>
      </c>
      <c r="FD41">
        <v>27.125</v>
      </c>
      <c r="FE41">
        <v>30.000399999999999</v>
      </c>
      <c r="FF41">
        <v>27.108699999999999</v>
      </c>
      <c r="FG41">
        <v>27.101299999999998</v>
      </c>
      <c r="FH41">
        <v>7.0875399999999997</v>
      </c>
      <c r="FI41">
        <v>35.863199999999999</v>
      </c>
      <c r="FJ41">
        <v>82.304900000000004</v>
      </c>
      <c r="FK41">
        <v>25</v>
      </c>
      <c r="FL41">
        <v>100</v>
      </c>
      <c r="FM41">
        <v>16.190100000000001</v>
      </c>
      <c r="FN41">
        <v>109.508</v>
      </c>
      <c r="FO41">
        <v>108.307</v>
      </c>
    </row>
    <row r="42" spans="1:171" x14ac:dyDescent="0.2">
      <c r="A42">
        <v>26</v>
      </c>
      <c r="B42">
        <v>1535033272.0999999</v>
      </c>
      <c r="C42">
        <v>3443.2999999523199</v>
      </c>
      <c r="D42" t="s">
        <v>412</v>
      </c>
      <c r="E42" t="s">
        <v>413</v>
      </c>
      <c r="F42" t="s">
        <v>389</v>
      </c>
      <c r="G42">
        <v>1535033264.0999999</v>
      </c>
      <c r="H42">
        <f t="shared" si="0"/>
        <v>5.362253386310775E-3</v>
      </c>
      <c r="I42">
        <f t="shared" si="1"/>
        <v>-0.1618527404432071</v>
      </c>
      <c r="J42">
        <f t="shared" si="2"/>
        <v>49.879170967741899</v>
      </c>
      <c r="K42">
        <f t="shared" si="3"/>
        <v>49.491579968322576</v>
      </c>
      <c r="L42">
        <f t="shared" si="4"/>
        <v>4.9346513612950362</v>
      </c>
      <c r="M42">
        <f t="shared" si="5"/>
        <v>4.9732968531975876</v>
      </c>
      <c r="N42">
        <f t="shared" si="6"/>
        <v>0.47459847227935609</v>
      </c>
      <c r="O42">
        <f t="shared" si="7"/>
        <v>2.2541056827197288</v>
      </c>
      <c r="P42">
        <f t="shared" si="8"/>
        <v>0.42527871132016493</v>
      </c>
      <c r="Q42">
        <f t="shared" si="9"/>
        <v>0.26980201440962298</v>
      </c>
      <c r="R42">
        <f t="shared" si="10"/>
        <v>280.86009180965851</v>
      </c>
      <c r="S42">
        <f t="shared" si="11"/>
        <v>27.770124879445319</v>
      </c>
      <c r="T42">
        <f t="shared" si="12"/>
        <v>27.202929032258101</v>
      </c>
      <c r="U42">
        <f t="shared" si="13"/>
        <v>3.6220405529459727</v>
      </c>
      <c r="V42">
        <f t="shared" si="14"/>
        <v>65.436046433155838</v>
      </c>
      <c r="W42">
        <f t="shared" si="15"/>
        <v>2.4028398029017701</v>
      </c>
      <c r="X42">
        <f t="shared" si="16"/>
        <v>3.6720430617034858</v>
      </c>
      <c r="Y42">
        <f t="shared" si="17"/>
        <v>1.2192007500442026</v>
      </c>
      <c r="Z42">
        <f t="shared" si="18"/>
        <v>-236.47537433630518</v>
      </c>
      <c r="AA42">
        <f t="shared" si="19"/>
        <v>28.43646286262771</v>
      </c>
      <c r="AB42">
        <f t="shared" si="20"/>
        <v>2.731272502759698</v>
      </c>
      <c r="AC42">
        <f t="shared" si="21"/>
        <v>75.55245283874072</v>
      </c>
      <c r="AD42">
        <v>-4.1294369556818998E-2</v>
      </c>
      <c r="AE42">
        <v>4.6356547412990397E-2</v>
      </c>
      <c r="AF42">
        <v>3.46256370228727</v>
      </c>
      <c r="AG42">
        <v>0</v>
      </c>
      <c r="AH42">
        <v>0</v>
      </c>
      <c r="AI42">
        <f t="shared" si="22"/>
        <v>1</v>
      </c>
      <c r="AJ42">
        <f t="shared" si="23"/>
        <v>0</v>
      </c>
      <c r="AK42">
        <f t="shared" si="24"/>
        <v>52580.801839644308</v>
      </c>
      <c r="AL42">
        <v>0</v>
      </c>
      <c r="AM42">
        <v>0</v>
      </c>
      <c r="AN42">
        <v>0</v>
      </c>
      <c r="AO42">
        <f t="shared" si="25"/>
        <v>0</v>
      </c>
      <c r="AP42" t="e">
        <f t="shared" si="26"/>
        <v>#DIV/0!</v>
      </c>
      <c r="AQ42">
        <v>-1</v>
      </c>
      <c r="AR42" t="s">
        <v>414</v>
      </c>
      <c r="AS42">
        <v>932.755</v>
      </c>
      <c r="AT42">
        <v>1192.76</v>
      </c>
      <c r="AU42">
        <f t="shared" si="27"/>
        <v>0.21798601562761999</v>
      </c>
      <c r="AV42">
        <v>0.5</v>
      </c>
      <c r="AW42">
        <f t="shared" si="28"/>
        <v>1433.0885503865197</v>
      </c>
      <c r="AX42">
        <f t="shared" si="29"/>
        <v>-0.1618527404432071</v>
      </c>
      <c r="AY42">
        <f t="shared" si="30"/>
        <v>156.19663157015958</v>
      </c>
      <c r="AZ42">
        <f t="shared" si="31"/>
        <v>0.4925047788322881</v>
      </c>
      <c r="BA42">
        <f t="shared" si="32"/>
        <v>5.8485378264360247E-4</v>
      </c>
      <c r="BB42">
        <f t="shared" si="33"/>
        <v>-1</v>
      </c>
      <c r="BC42" t="s">
        <v>415</v>
      </c>
      <c r="BD42">
        <v>605.32000000000005</v>
      </c>
      <c r="BE42">
        <f t="shared" si="34"/>
        <v>587.43999999999994</v>
      </c>
      <c r="BF42">
        <f t="shared" si="35"/>
        <v>0.44260690453493129</v>
      </c>
      <c r="BG42">
        <f t="shared" si="36"/>
        <v>1.9704619044472342</v>
      </c>
      <c r="BH42">
        <f t="shared" si="37"/>
        <v>0.21798601562761996</v>
      </c>
      <c r="BI42" t="e">
        <f t="shared" si="38"/>
        <v>#DIV/0!</v>
      </c>
      <c r="BJ42">
        <v>6753</v>
      </c>
      <c r="BK42">
        <v>300</v>
      </c>
      <c r="BL42">
        <v>300</v>
      </c>
      <c r="BM42">
        <v>300</v>
      </c>
      <c r="BN42">
        <v>10294.799999999999</v>
      </c>
      <c r="BO42">
        <v>1148.83</v>
      </c>
      <c r="BP42">
        <v>-7.1414900000000003E-3</v>
      </c>
      <c r="BQ42">
        <v>10.036300000000001</v>
      </c>
      <c r="BR42">
        <f t="shared" si="39"/>
        <v>1700.00419354839</v>
      </c>
      <c r="BS42">
        <f t="shared" si="40"/>
        <v>1433.0885503865197</v>
      </c>
      <c r="BT42">
        <f t="shared" si="41"/>
        <v>0.84299118544834772</v>
      </c>
      <c r="BU42">
        <f t="shared" si="42"/>
        <v>0.19598237089669543</v>
      </c>
      <c r="BV42">
        <v>6</v>
      </c>
      <c r="BW42">
        <v>0.5</v>
      </c>
      <c r="BX42" t="s">
        <v>283</v>
      </c>
      <c r="BY42">
        <v>1535033264.0999999</v>
      </c>
      <c r="BZ42">
        <v>49.879170967741899</v>
      </c>
      <c r="CA42">
        <v>50.037580645161299</v>
      </c>
      <c r="CB42">
        <v>24.099035483870999</v>
      </c>
      <c r="CC42">
        <v>16.249906451612901</v>
      </c>
      <c r="CD42">
        <v>400.021064516129</v>
      </c>
      <c r="CE42">
        <v>99.606887096774201</v>
      </c>
      <c r="CF42">
        <v>9.9999699999999997E-2</v>
      </c>
      <c r="CG42">
        <v>27.436929032258099</v>
      </c>
      <c r="CH42">
        <v>27.202929032258101</v>
      </c>
      <c r="CI42">
        <v>999.9</v>
      </c>
      <c r="CJ42">
        <v>9997.64</v>
      </c>
      <c r="CK42">
        <v>0</v>
      </c>
      <c r="CL42">
        <v>7.2626922580645203</v>
      </c>
      <c r="CM42">
        <v>1700.00419354839</v>
      </c>
      <c r="CN42">
        <v>0.90000170967741899</v>
      </c>
      <c r="CO42">
        <v>9.9997967741935506E-2</v>
      </c>
      <c r="CP42">
        <v>0</v>
      </c>
      <c r="CQ42">
        <v>932.94419354838703</v>
      </c>
      <c r="CR42">
        <v>5.0004099999999996</v>
      </c>
      <c r="CS42">
        <v>15932.1451612903</v>
      </c>
      <c r="CT42">
        <v>15389.2838709677</v>
      </c>
      <c r="CU42">
        <v>43.375</v>
      </c>
      <c r="CV42">
        <v>44.686999999999998</v>
      </c>
      <c r="CW42">
        <v>44.330290322580602</v>
      </c>
      <c r="CX42">
        <v>44.311999999999998</v>
      </c>
      <c r="CY42">
        <v>45.286000000000001</v>
      </c>
      <c r="CZ42">
        <v>1525.50322580645</v>
      </c>
      <c r="DA42">
        <v>169.500967741935</v>
      </c>
      <c r="DB42">
        <v>0</v>
      </c>
      <c r="DC42">
        <v>102</v>
      </c>
      <c r="DD42">
        <v>932.755</v>
      </c>
      <c r="DE42">
        <v>-2.2441176535677498</v>
      </c>
      <c r="DF42">
        <v>-77.254901633498307</v>
      </c>
      <c r="DG42">
        <v>15928.5</v>
      </c>
      <c r="DH42">
        <v>10</v>
      </c>
      <c r="DI42">
        <v>1535033246.0999999</v>
      </c>
      <c r="DJ42" t="s">
        <v>416</v>
      </c>
      <c r="DK42">
        <v>23</v>
      </c>
      <c r="DL42">
        <v>1.29</v>
      </c>
      <c r="DM42">
        <v>-0.122</v>
      </c>
      <c r="DN42">
        <v>50</v>
      </c>
      <c r="DO42">
        <v>16</v>
      </c>
      <c r="DP42">
        <v>0.53</v>
      </c>
      <c r="DQ42">
        <v>0.02</v>
      </c>
      <c r="DR42">
        <v>-0.16634550768474299</v>
      </c>
      <c r="DS42">
        <v>-2.27939790218105E-2</v>
      </c>
      <c r="DT42">
        <v>5.2620627953257802E-2</v>
      </c>
      <c r="DU42">
        <v>1</v>
      </c>
      <c r="DV42">
        <v>49.550729364362397</v>
      </c>
      <c r="DW42">
        <v>-0.41982426475964701</v>
      </c>
      <c r="DX42">
        <v>0.17923681973824501</v>
      </c>
      <c r="DY42">
        <v>1</v>
      </c>
      <c r="DZ42">
        <v>2</v>
      </c>
      <c r="EA42">
        <v>2</v>
      </c>
      <c r="EB42" t="s">
        <v>295</v>
      </c>
      <c r="EC42">
        <v>1.8640099999999999</v>
      </c>
      <c r="ED42">
        <v>1.86494</v>
      </c>
      <c r="EE42">
        <v>1.8675299999999999</v>
      </c>
      <c r="EF42">
        <v>1.8672</v>
      </c>
      <c r="EG42">
        <v>1.8692</v>
      </c>
      <c r="EH42">
        <v>1.86707</v>
      </c>
      <c r="EI42">
        <v>1.86781</v>
      </c>
      <c r="EJ42">
        <v>1.8723099999999999</v>
      </c>
      <c r="EK42" t="s">
        <v>286</v>
      </c>
      <c r="EL42" t="s">
        <v>19</v>
      </c>
      <c r="EM42" t="s">
        <v>19</v>
      </c>
      <c r="EN42" t="s">
        <v>19</v>
      </c>
      <c r="EO42" t="s">
        <v>287</v>
      </c>
      <c r="EP42" t="s">
        <v>288</v>
      </c>
      <c r="EQ42" t="s">
        <v>289</v>
      </c>
      <c r="ER42" t="s">
        <v>289</v>
      </c>
      <c r="ES42" t="s">
        <v>289</v>
      </c>
      <c r="ET42" t="s">
        <v>289</v>
      </c>
      <c r="EU42">
        <v>0</v>
      </c>
      <c r="EV42">
        <v>100</v>
      </c>
      <c r="EW42">
        <v>100</v>
      </c>
      <c r="EX42">
        <v>1.29</v>
      </c>
      <c r="EY42">
        <v>-0.122</v>
      </c>
      <c r="EZ42">
        <v>2</v>
      </c>
      <c r="FA42">
        <v>392.15</v>
      </c>
      <c r="FB42">
        <v>642.09799999999996</v>
      </c>
      <c r="FC42">
        <v>25.0002</v>
      </c>
      <c r="FD42">
        <v>27.198899999999998</v>
      </c>
      <c r="FE42">
        <v>30.000399999999999</v>
      </c>
      <c r="FF42">
        <v>27.1935</v>
      </c>
      <c r="FG42">
        <v>27.184100000000001</v>
      </c>
      <c r="FH42">
        <v>4.8958199999999996</v>
      </c>
      <c r="FI42">
        <v>36.187399999999997</v>
      </c>
      <c r="FJ42">
        <v>80.420500000000004</v>
      </c>
      <c r="FK42">
        <v>25</v>
      </c>
      <c r="FL42">
        <v>50</v>
      </c>
      <c r="FM42">
        <v>16.035900000000002</v>
      </c>
      <c r="FN42">
        <v>109.49</v>
      </c>
      <c r="FO42">
        <v>108.294</v>
      </c>
    </row>
    <row r="43" spans="1:171" x14ac:dyDescent="0.2">
      <c r="A43">
        <v>27</v>
      </c>
      <c r="B43">
        <v>1535033354.7</v>
      </c>
      <c r="C43">
        <v>3525.9000000953702</v>
      </c>
      <c r="D43" t="s">
        <v>417</v>
      </c>
      <c r="E43" t="s">
        <v>418</v>
      </c>
      <c r="F43" t="s">
        <v>389</v>
      </c>
      <c r="G43">
        <v>1535033346.61935</v>
      </c>
      <c r="H43">
        <f t="shared" si="0"/>
        <v>5.5321392114900444E-3</v>
      </c>
      <c r="I43">
        <f t="shared" si="1"/>
        <v>27.775521314209595</v>
      </c>
      <c r="J43">
        <f t="shared" si="2"/>
        <v>355.39780645161301</v>
      </c>
      <c r="K43">
        <f t="shared" si="3"/>
        <v>250.82735958722992</v>
      </c>
      <c r="L43">
        <f t="shared" si="4"/>
        <v>25.009518096373508</v>
      </c>
      <c r="M43">
        <f t="shared" si="5"/>
        <v>35.436038104017044</v>
      </c>
      <c r="N43">
        <f t="shared" si="6"/>
        <v>0.49758127155575765</v>
      </c>
      <c r="O43">
        <f t="shared" si="7"/>
        <v>2.2547966654143936</v>
      </c>
      <c r="P43">
        <f t="shared" si="8"/>
        <v>0.4436735251402486</v>
      </c>
      <c r="Q43">
        <f t="shared" si="9"/>
        <v>0.28165110892587114</v>
      </c>
      <c r="R43">
        <f t="shared" si="10"/>
        <v>280.86373077700779</v>
      </c>
      <c r="S43">
        <f t="shared" si="11"/>
        <v>27.720372967324483</v>
      </c>
      <c r="T43">
        <f t="shared" si="12"/>
        <v>27.072361290322601</v>
      </c>
      <c r="U43">
        <f t="shared" si="13"/>
        <v>3.5943992155845543</v>
      </c>
      <c r="V43">
        <f t="shared" si="14"/>
        <v>65.019122354838316</v>
      </c>
      <c r="W43">
        <f t="shared" si="15"/>
        <v>2.3884446863805597</v>
      </c>
      <c r="X43">
        <f t="shared" si="16"/>
        <v>3.6734495943297318</v>
      </c>
      <c r="Y43">
        <f t="shared" si="17"/>
        <v>1.2059545292039946</v>
      </c>
      <c r="Z43">
        <f t="shared" si="18"/>
        <v>-243.96733922671095</v>
      </c>
      <c r="AA43">
        <f t="shared" si="19"/>
        <v>45.112314246037393</v>
      </c>
      <c r="AB43">
        <f t="shared" si="20"/>
        <v>4.3289492563811134</v>
      </c>
      <c r="AC43">
        <f t="shared" si="21"/>
        <v>86.337655052715348</v>
      </c>
      <c r="AD43">
        <v>-4.1313005172204001E-2</v>
      </c>
      <c r="AE43">
        <v>4.6377467523829603E-2</v>
      </c>
      <c r="AF43">
        <v>3.4638000464707601</v>
      </c>
      <c r="AG43">
        <v>0</v>
      </c>
      <c r="AH43">
        <v>0</v>
      </c>
      <c r="AI43">
        <f t="shared" si="22"/>
        <v>1</v>
      </c>
      <c r="AJ43">
        <f t="shared" si="23"/>
        <v>0</v>
      </c>
      <c r="AK43">
        <f t="shared" si="24"/>
        <v>52602.442291672451</v>
      </c>
      <c r="AL43">
        <v>0</v>
      </c>
      <c r="AM43">
        <v>0</v>
      </c>
      <c r="AN43">
        <v>0</v>
      </c>
      <c r="AO43">
        <f t="shared" si="25"/>
        <v>0</v>
      </c>
      <c r="AP43" t="e">
        <f t="shared" si="26"/>
        <v>#DIV/0!</v>
      </c>
      <c r="AQ43">
        <v>-1</v>
      </c>
      <c r="AR43" t="s">
        <v>419</v>
      </c>
      <c r="AS43">
        <v>897.36170588235302</v>
      </c>
      <c r="AT43">
        <v>1352.63</v>
      </c>
      <c r="AU43">
        <f t="shared" si="27"/>
        <v>0.33658006558899856</v>
      </c>
      <c r="AV43">
        <v>0.5</v>
      </c>
      <c r="AW43">
        <f t="shared" si="28"/>
        <v>1433.1033955477026</v>
      </c>
      <c r="AX43">
        <f t="shared" si="29"/>
        <v>27.775521314209595</v>
      </c>
      <c r="AY43">
        <f t="shared" si="30"/>
        <v>241.17701743463113</v>
      </c>
      <c r="AZ43">
        <f t="shared" si="31"/>
        <v>0.58940730281008114</v>
      </c>
      <c r="BA43">
        <f t="shared" si="32"/>
        <v>2.0079166237138239E-2</v>
      </c>
      <c r="BB43">
        <f t="shared" si="33"/>
        <v>-1</v>
      </c>
      <c r="BC43" t="s">
        <v>420</v>
      </c>
      <c r="BD43">
        <v>555.38</v>
      </c>
      <c r="BE43">
        <f t="shared" si="34"/>
        <v>797.25000000000011</v>
      </c>
      <c r="BF43">
        <f t="shared" si="35"/>
        <v>0.57104834633759427</v>
      </c>
      <c r="BG43">
        <f t="shared" si="36"/>
        <v>2.4355036191436494</v>
      </c>
      <c r="BH43">
        <f t="shared" si="37"/>
        <v>0.3365800655889985</v>
      </c>
      <c r="BI43" t="e">
        <f t="shared" si="38"/>
        <v>#DIV/0!</v>
      </c>
      <c r="BJ43">
        <v>6755</v>
      </c>
      <c r="BK43">
        <v>300</v>
      </c>
      <c r="BL43">
        <v>300</v>
      </c>
      <c r="BM43">
        <v>300</v>
      </c>
      <c r="BN43">
        <v>10294.9</v>
      </c>
      <c r="BO43">
        <v>1239.32</v>
      </c>
      <c r="BP43">
        <v>-7.1420900000000002E-3</v>
      </c>
      <c r="BQ43">
        <v>4.77576</v>
      </c>
      <c r="BR43">
        <f t="shared" si="39"/>
        <v>1700.0212903225799</v>
      </c>
      <c r="BS43">
        <f t="shared" si="40"/>
        <v>1433.1033955477026</v>
      </c>
      <c r="BT43">
        <f t="shared" si="41"/>
        <v>0.84299143999294879</v>
      </c>
      <c r="BU43">
        <f t="shared" si="42"/>
        <v>0.19598287998589764</v>
      </c>
      <c r="BV43">
        <v>6</v>
      </c>
      <c r="BW43">
        <v>0.5</v>
      </c>
      <c r="BX43" t="s">
        <v>283</v>
      </c>
      <c r="BY43">
        <v>1535033346.61935</v>
      </c>
      <c r="BZ43">
        <v>355.39780645161301</v>
      </c>
      <c r="CA43">
        <v>400.007580645161</v>
      </c>
      <c r="CB43">
        <v>23.954370967741902</v>
      </c>
      <c r="CC43">
        <v>15.855425806451599</v>
      </c>
      <c r="CD43">
        <v>400.023967741935</v>
      </c>
      <c r="CE43">
        <v>99.608129032258105</v>
      </c>
      <c r="CF43">
        <v>9.9965561290322594E-2</v>
      </c>
      <c r="CG43">
        <v>27.443470967741899</v>
      </c>
      <c r="CH43">
        <v>27.072361290322601</v>
      </c>
      <c r="CI43">
        <v>999.9</v>
      </c>
      <c r="CJ43">
        <v>10002.0270967742</v>
      </c>
      <c r="CK43">
        <v>0</v>
      </c>
      <c r="CL43">
        <v>7.3074732258064499</v>
      </c>
      <c r="CM43">
        <v>1700.0212903225799</v>
      </c>
      <c r="CN43">
        <v>0.89999048387096803</v>
      </c>
      <c r="CO43">
        <v>0.10000945161290301</v>
      </c>
      <c r="CP43">
        <v>0</v>
      </c>
      <c r="CQ43">
        <v>897.40693548387105</v>
      </c>
      <c r="CR43">
        <v>5.0004099999999996</v>
      </c>
      <c r="CS43">
        <v>15373.6709677419</v>
      </c>
      <c r="CT43">
        <v>15389.396774193499</v>
      </c>
      <c r="CU43">
        <v>43.375</v>
      </c>
      <c r="CV43">
        <v>44.686999999999998</v>
      </c>
      <c r="CW43">
        <v>44.375</v>
      </c>
      <c r="CX43">
        <v>44.320129032258002</v>
      </c>
      <c r="CY43">
        <v>45.311999999999998</v>
      </c>
      <c r="CZ43">
        <v>1525.50419354839</v>
      </c>
      <c r="DA43">
        <v>169.51709677419399</v>
      </c>
      <c r="DB43">
        <v>0</v>
      </c>
      <c r="DC43">
        <v>82.299999952316298</v>
      </c>
      <c r="DD43">
        <v>897.36170588235302</v>
      </c>
      <c r="DE43">
        <v>-4.5269607664150504</v>
      </c>
      <c r="DF43">
        <v>-59.436274707121299</v>
      </c>
      <c r="DG43">
        <v>15375.129411764699</v>
      </c>
      <c r="DH43">
        <v>10</v>
      </c>
      <c r="DI43">
        <v>1535033388.0999999</v>
      </c>
      <c r="DJ43" t="s">
        <v>421</v>
      </c>
      <c r="DK43">
        <v>24</v>
      </c>
      <c r="DL43">
        <v>2.3050000000000002</v>
      </c>
      <c r="DM43">
        <v>-0.11799999999999999</v>
      </c>
      <c r="DN43">
        <v>400</v>
      </c>
      <c r="DO43">
        <v>16</v>
      </c>
      <c r="DP43">
        <v>7.0000000000000007E-2</v>
      </c>
      <c r="DQ43">
        <v>0.01</v>
      </c>
      <c r="DR43">
        <v>28.540202360358201</v>
      </c>
      <c r="DS43">
        <v>-0.90209219150718301</v>
      </c>
      <c r="DT43">
        <v>0.12259377215317099</v>
      </c>
      <c r="DU43">
        <v>1</v>
      </c>
      <c r="DV43">
        <v>246.731200656304</v>
      </c>
      <c r="DW43">
        <v>7.0572900521144701</v>
      </c>
      <c r="DX43">
        <v>0.86251898128999505</v>
      </c>
      <c r="DY43">
        <v>1</v>
      </c>
      <c r="DZ43">
        <v>2</v>
      </c>
      <c r="EA43">
        <v>2</v>
      </c>
      <c r="EB43" t="s">
        <v>295</v>
      </c>
      <c r="EC43">
        <v>1.8640099999999999</v>
      </c>
      <c r="ED43">
        <v>1.8649500000000001</v>
      </c>
      <c r="EE43">
        <v>1.8675200000000001</v>
      </c>
      <c r="EF43">
        <v>1.8671500000000001</v>
      </c>
      <c r="EG43">
        <v>1.8692</v>
      </c>
      <c r="EH43">
        <v>1.86707</v>
      </c>
      <c r="EI43">
        <v>1.8677999999999999</v>
      </c>
      <c r="EJ43">
        <v>1.8722799999999999</v>
      </c>
      <c r="EK43" t="s">
        <v>286</v>
      </c>
      <c r="EL43" t="s">
        <v>19</v>
      </c>
      <c r="EM43" t="s">
        <v>19</v>
      </c>
      <c r="EN43" t="s">
        <v>19</v>
      </c>
      <c r="EO43" t="s">
        <v>287</v>
      </c>
      <c r="EP43" t="s">
        <v>288</v>
      </c>
      <c r="EQ43" t="s">
        <v>289</v>
      </c>
      <c r="ER43" t="s">
        <v>289</v>
      </c>
      <c r="ES43" t="s">
        <v>289</v>
      </c>
      <c r="ET43" t="s">
        <v>289</v>
      </c>
      <c r="EU43">
        <v>0</v>
      </c>
      <c r="EV43">
        <v>100</v>
      </c>
      <c r="EW43">
        <v>100</v>
      </c>
      <c r="EX43">
        <v>2.3050000000000002</v>
      </c>
      <c r="EY43">
        <v>-0.11799999999999999</v>
      </c>
      <c r="EZ43">
        <v>2</v>
      </c>
      <c r="FA43">
        <v>392.73899999999998</v>
      </c>
      <c r="FB43">
        <v>642.70299999999997</v>
      </c>
      <c r="FC43">
        <v>25.000299999999999</v>
      </c>
      <c r="FD43">
        <v>27.255700000000001</v>
      </c>
      <c r="FE43">
        <v>30.000299999999999</v>
      </c>
      <c r="FF43">
        <v>27.2453</v>
      </c>
      <c r="FG43">
        <v>27.246300000000002</v>
      </c>
      <c r="FH43">
        <v>19.82</v>
      </c>
      <c r="FI43">
        <v>36.7727</v>
      </c>
      <c r="FJ43">
        <v>77.762600000000006</v>
      </c>
      <c r="FK43">
        <v>25</v>
      </c>
      <c r="FL43">
        <v>400</v>
      </c>
      <c r="FM43">
        <v>15.8093</v>
      </c>
      <c r="FN43">
        <v>109.479</v>
      </c>
      <c r="FO43">
        <v>108.288</v>
      </c>
    </row>
    <row r="44" spans="1:171" x14ac:dyDescent="0.2">
      <c r="A44">
        <v>28</v>
      </c>
      <c r="B44">
        <v>1535033488.2</v>
      </c>
      <c r="C44">
        <v>3659.4000000953702</v>
      </c>
      <c r="D44" t="s">
        <v>422</v>
      </c>
      <c r="E44" t="s">
        <v>423</v>
      </c>
      <c r="F44" t="s">
        <v>389</v>
      </c>
      <c r="G44">
        <v>1535033480.1677401</v>
      </c>
      <c r="H44">
        <f t="shared" si="0"/>
        <v>5.7058243432844703E-3</v>
      </c>
      <c r="I44">
        <f t="shared" si="1"/>
        <v>36.823200770727119</v>
      </c>
      <c r="J44">
        <f t="shared" si="2"/>
        <v>540.15348387096799</v>
      </c>
      <c r="K44">
        <f t="shared" si="3"/>
        <v>406.63623055505224</v>
      </c>
      <c r="L44">
        <f t="shared" si="4"/>
        <v>40.54608814812849</v>
      </c>
      <c r="M44">
        <f t="shared" si="5"/>
        <v>53.859221399569556</v>
      </c>
      <c r="N44">
        <f t="shared" si="6"/>
        <v>0.52573429634182489</v>
      </c>
      <c r="O44">
        <f t="shared" si="7"/>
        <v>2.2551948153397818</v>
      </c>
      <c r="P44">
        <f t="shared" si="8"/>
        <v>0.46595421973798418</v>
      </c>
      <c r="Q44">
        <f t="shared" si="9"/>
        <v>0.29602397959370952</v>
      </c>
      <c r="R44">
        <f t="shared" si="10"/>
        <v>280.86022394713223</v>
      </c>
      <c r="S44">
        <f t="shared" si="11"/>
        <v>27.692689787196638</v>
      </c>
      <c r="T44">
        <f t="shared" si="12"/>
        <v>27.0107161290323</v>
      </c>
      <c r="U44">
        <f t="shared" si="13"/>
        <v>3.5814129803345849</v>
      </c>
      <c r="V44">
        <f t="shared" si="14"/>
        <v>65.138330628690014</v>
      </c>
      <c r="W44">
        <f t="shared" si="15"/>
        <v>2.3970105834735471</v>
      </c>
      <c r="X44">
        <f t="shared" si="16"/>
        <v>3.6798772095301286</v>
      </c>
      <c r="Y44">
        <f t="shared" si="17"/>
        <v>1.1844023968610378</v>
      </c>
      <c r="Z44">
        <f t="shared" si="18"/>
        <v>-251.62685353884513</v>
      </c>
      <c r="AA44">
        <f t="shared" si="19"/>
        <v>56.24660769182767</v>
      </c>
      <c r="AB44">
        <f t="shared" si="20"/>
        <v>5.3955806432785236</v>
      </c>
      <c r="AC44">
        <f t="shared" si="21"/>
        <v>90.875558743393327</v>
      </c>
      <c r="AD44">
        <v>-4.1323745526500998E-2</v>
      </c>
      <c r="AE44">
        <v>4.63895245124347E-2</v>
      </c>
      <c r="AF44">
        <v>3.4645125072192098</v>
      </c>
      <c r="AG44">
        <v>0</v>
      </c>
      <c r="AH44">
        <v>0</v>
      </c>
      <c r="AI44">
        <f t="shared" si="22"/>
        <v>1</v>
      </c>
      <c r="AJ44">
        <f t="shared" si="23"/>
        <v>0</v>
      </c>
      <c r="AK44">
        <f t="shared" si="24"/>
        <v>52610.389120395579</v>
      </c>
      <c r="AL44">
        <v>0</v>
      </c>
      <c r="AM44">
        <v>0</v>
      </c>
      <c r="AN44">
        <v>0</v>
      </c>
      <c r="AO44">
        <f t="shared" si="25"/>
        <v>0</v>
      </c>
      <c r="AP44" t="e">
        <f t="shared" si="26"/>
        <v>#DIV/0!</v>
      </c>
      <c r="AQ44">
        <v>-1</v>
      </c>
      <c r="AR44" t="s">
        <v>424</v>
      </c>
      <c r="AS44">
        <v>907.95482352941201</v>
      </c>
      <c r="AT44">
        <v>1405.17</v>
      </c>
      <c r="AU44">
        <f t="shared" si="27"/>
        <v>0.35384699109046458</v>
      </c>
      <c r="AV44">
        <v>0.5</v>
      </c>
      <c r="AW44">
        <f t="shared" si="28"/>
        <v>1433.0854536122179</v>
      </c>
      <c r="AX44">
        <f t="shared" si="29"/>
        <v>36.823200770727119</v>
      </c>
      <c r="AY44">
        <f t="shared" si="30"/>
        <v>253.54648786809841</v>
      </c>
      <c r="AZ44">
        <f t="shared" si="31"/>
        <v>0.60934264181558107</v>
      </c>
      <c r="BA44">
        <f t="shared" si="32"/>
        <v>2.6392843968508939E-2</v>
      </c>
      <c r="BB44">
        <f t="shared" si="33"/>
        <v>-1</v>
      </c>
      <c r="BC44" t="s">
        <v>425</v>
      </c>
      <c r="BD44">
        <v>548.94000000000005</v>
      </c>
      <c r="BE44">
        <f t="shared" si="34"/>
        <v>856.23</v>
      </c>
      <c r="BF44">
        <f t="shared" si="35"/>
        <v>0.58070282105344129</v>
      </c>
      <c r="BG44">
        <f t="shared" si="36"/>
        <v>2.559787954967756</v>
      </c>
      <c r="BH44">
        <f t="shared" si="37"/>
        <v>0.35384699109046452</v>
      </c>
      <c r="BI44" t="e">
        <f t="shared" si="38"/>
        <v>#DIV/0!</v>
      </c>
      <c r="BJ44">
        <v>6757</v>
      </c>
      <c r="BK44">
        <v>300</v>
      </c>
      <c r="BL44">
        <v>300</v>
      </c>
      <c r="BM44">
        <v>300</v>
      </c>
      <c r="BN44">
        <v>10295.200000000001</v>
      </c>
      <c r="BO44">
        <v>1285.1500000000001</v>
      </c>
      <c r="BP44">
        <v>-7.1424499999999998E-3</v>
      </c>
      <c r="BQ44">
        <v>5.5045200000000003</v>
      </c>
      <c r="BR44">
        <f t="shared" si="39"/>
        <v>1700</v>
      </c>
      <c r="BS44">
        <f t="shared" si="40"/>
        <v>1433.0854536122179</v>
      </c>
      <c r="BT44">
        <f t="shared" si="41"/>
        <v>0.8429914433013046</v>
      </c>
      <c r="BU44">
        <f t="shared" si="42"/>
        <v>0.19598288660260932</v>
      </c>
      <c r="BV44">
        <v>6</v>
      </c>
      <c r="BW44">
        <v>0.5</v>
      </c>
      <c r="BX44" t="s">
        <v>283</v>
      </c>
      <c r="BY44">
        <v>1535033480.1677401</v>
      </c>
      <c r="BZ44">
        <v>540.15348387096799</v>
      </c>
      <c r="CA44">
        <v>600.00809677419397</v>
      </c>
      <c r="CB44">
        <v>24.039590322580601</v>
      </c>
      <c r="CC44">
        <v>15.6870516129032</v>
      </c>
      <c r="CD44">
        <v>400.02151612903202</v>
      </c>
      <c r="CE44">
        <v>99.610980645161305</v>
      </c>
      <c r="CF44">
        <v>9.9977458064516106E-2</v>
      </c>
      <c r="CG44">
        <v>27.4733387096774</v>
      </c>
      <c r="CH44">
        <v>27.0107161290323</v>
      </c>
      <c r="CI44">
        <v>999.9</v>
      </c>
      <c r="CJ44">
        <v>10004.3409677419</v>
      </c>
      <c r="CK44">
        <v>0</v>
      </c>
      <c r="CL44">
        <v>7.3073806451612899</v>
      </c>
      <c r="CM44">
        <v>1700</v>
      </c>
      <c r="CN44">
        <v>0.89999051612903203</v>
      </c>
      <c r="CO44">
        <v>0.100009422580645</v>
      </c>
      <c r="CP44">
        <v>0</v>
      </c>
      <c r="CQ44">
        <v>908.58316129032301</v>
      </c>
      <c r="CR44">
        <v>5.0004099999999996</v>
      </c>
      <c r="CS44">
        <v>15489.254838709699</v>
      </c>
      <c r="CT44">
        <v>15389.206451612899</v>
      </c>
      <c r="CU44">
        <v>43.436999999999998</v>
      </c>
      <c r="CV44">
        <v>44.75</v>
      </c>
      <c r="CW44">
        <v>44.433</v>
      </c>
      <c r="CX44">
        <v>44.433</v>
      </c>
      <c r="CY44">
        <v>45.375</v>
      </c>
      <c r="CZ44">
        <v>1525.4848387096799</v>
      </c>
      <c r="DA44">
        <v>169.51516129032299</v>
      </c>
      <c r="DB44">
        <v>0</v>
      </c>
      <c r="DC44">
        <v>133</v>
      </c>
      <c r="DD44">
        <v>907.95482352941201</v>
      </c>
      <c r="DE44">
        <v>-12.3090686208501</v>
      </c>
      <c r="DF44">
        <v>-32.279412028723399</v>
      </c>
      <c r="DG44">
        <v>15480.864705882401</v>
      </c>
      <c r="DH44">
        <v>10</v>
      </c>
      <c r="DI44">
        <v>1535033528.2</v>
      </c>
      <c r="DJ44" t="s">
        <v>426</v>
      </c>
      <c r="DK44">
        <v>25</v>
      </c>
      <c r="DL44">
        <v>2.7330000000000001</v>
      </c>
      <c r="DM44">
        <v>-0.11799999999999999</v>
      </c>
      <c r="DN44">
        <v>600</v>
      </c>
      <c r="DO44">
        <v>16</v>
      </c>
      <c r="DP44">
        <v>0.04</v>
      </c>
      <c r="DQ44">
        <v>0.01</v>
      </c>
      <c r="DR44">
        <v>37.193074521150002</v>
      </c>
      <c r="DS44">
        <v>-0.94677145199971902</v>
      </c>
      <c r="DT44">
        <v>0.117388697804185</v>
      </c>
      <c r="DU44">
        <v>1</v>
      </c>
      <c r="DV44">
        <v>404.606657693957</v>
      </c>
      <c r="DW44">
        <v>7.0854806668158901</v>
      </c>
      <c r="DX44">
        <v>0.87389232910283299</v>
      </c>
      <c r="DY44">
        <v>1</v>
      </c>
      <c r="DZ44">
        <v>2</v>
      </c>
      <c r="EA44">
        <v>2</v>
      </c>
      <c r="EB44" t="s">
        <v>295</v>
      </c>
      <c r="EC44">
        <v>1.8640099999999999</v>
      </c>
      <c r="ED44">
        <v>1.8649899999999999</v>
      </c>
      <c r="EE44">
        <v>1.8675200000000001</v>
      </c>
      <c r="EF44">
        <v>1.8672</v>
      </c>
      <c r="EG44">
        <v>1.8692</v>
      </c>
      <c r="EH44">
        <v>1.86707</v>
      </c>
      <c r="EI44">
        <v>1.86781</v>
      </c>
      <c r="EJ44">
        <v>1.87229</v>
      </c>
      <c r="EK44" t="s">
        <v>286</v>
      </c>
      <c r="EL44" t="s">
        <v>19</v>
      </c>
      <c r="EM44" t="s">
        <v>19</v>
      </c>
      <c r="EN44" t="s">
        <v>19</v>
      </c>
      <c r="EO44" t="s">
        <v>287</v>
      </c>
      <c r="EP44" t="s">
        <v>288</v>
      </c>
      <c r="EQ44" t="s">
        <v>289</v>
      </c>
      <c r="ER44" t="s">
        <v>289</v>
      </c>
      <c r="ES44" t="s">
        <v>289</v>
      </c>
      <c r="ET44" t="s">
        <v>289</v>
      </c>
      <c r="EU44">
        <v>0</v>
      </c>
      <c r="EV44">
        <v>100</v>
      </c>
      <c r="EW44">
        <v>100</v>
      </c>
      <c r="EX44">
        <v>2.7330000000000001</v>
      </c>
      <c r="EY44">
        <v>-0.11799999999999999</v>
      </c>
      <c r="EZ44">
        <v>2</v>
      </c>
      <c r="FA44">
        <v>392.791</v>
      </c>
      <c r="FB44">
        <v>642.16200000000003</v>
      </c>
      <c r="FC44">
        <v>25.0002</v>
      </c>
      <c r="FD44">
        <v>27.3568</v>
      </c>
      <c r="FE44">
        <v>30.000399999999999</v>
      </c>
      <c r="FF44">
        <v>27.349399999999999</v>
      </c>
      <c r="FG44">
        <v>27.3504</v>
      </c>
      <c r="FH44">
        <v>27.520199999999999</v>
      </c>
      <c r="FI44">
        <v>36.595300000000002</v>
      </c>
      <c r="FJ44">
        <v>74.610500000000002</v>
      </c>
      <c r="FK44">
        <v>25</v>
      </c>
      <c r="FL44">
        <v>600</v>
      </c>
      <c r="FM44">
        <v>15.6153</v>
      </c>
      <c r="FN44">
        <v>109.461</v>
      </c>
      <c r="FO44">
        <v>108.271</v>
      </c>
    </row>
    <row r="45" spans="1:171" x14ac:dyDescent="0.2">
      <c r="A45">
        <v>29</v>
      </c>
      <c r="B45">
        <v>1535033626.2</v>
      </c>
      <c r="C45">
        <v>3797.4000000953702</v>
      </c>
      <c r="D45" t="s">
        <v>427</v>
      </c>
      <c r="E45" t="s">
        <v>428</v>
      </c>
      <c r="F45" t="s">
        <v>389</v>
      </c>
      <c r="G45">
        <v>1535033618.1419401</v>
      </c>
      <c r="H45">
        <f t="shared" si="0"/>
        <v>5.8548310162483425E-3</v>
      </c>
      <c r="I45">
        <f t="shared" si="1"/>
        <v>38.843025211494059</v>
      </c>
      <c r="J45">
        <f t="shared" si="2"/>
        <v>735.27958064516099</v>
      </c>
      <c r="K45">
        <f t="shared" si="3"/>
        <v>595.08355170422635</v>
      </c>
      <c r="L45">
        <f t="shared" si="4"/>
        <v>59.337651694991806</v>
      </c>
      <c r="M45">
        <f t="shared" si="5"/>
        <v>73.317038472687358</v>
      </c>
      <c r="N45">
        <f t="shared" si="6"/>
        <v>0.54314122195952663</v>
      </c>
      <c r="O45">
        <f t="shared" si="7"/>
        <v>2.2558143052218269</v>
      </c>
      <c r="P45">
        <f t="shared" si="8"/>
        <v>0.47960750073444053</v>
      </c>
      <c r="Q45">
        <f t="shared" si="9"/>
        <v>0.30484137959838997</v>
      </c>
      <c r="R45">
        <f t="shared" si="10"/>
        <v>280.86014101957068</v>
      </c>
      <c r="S45">
        <f t="shared" si="11"/>
        <v>27.667442810784511</v>
      </c>
      <c r="T45">
        <f t="shared" si="12"/>
        <v>26.985045161290302</v>
      </c>
      <c r="U45">
        <f t="shared" si="13"/>
        <v>3.5760171975469977</v>
      </c>
      <c r="V45">
        <f t="shared" si="14"/>
        <v>64.997678909776198</v>
      </c>
      <c r="W45">
        <f t="shared" si="15"/>
        <v>2.3952113543620777</v>
      </c>
      <c r="X45">
        <f t="shared" si="16"/>
        <v>3.6850721357094764</v>
      </c>
      <c r="Y45">
        <f t="shared" si="17"/>
        <v>1.18080584318492</v>
      </c>
      <c r="Z45">
        <f t="shared" si="18"/>
        <v>-258.19804781655188</v>
      </c>
      <c r="AA45">
        <f t="shared" si="19"/>
        <v>62.315762125766184</v>
      </c>
      <c r="AB45">
        <f t="shared" si="20"/>
        <v>5.9760902296026694</v>
      </c>
      <c r="AC45">
        <f t="shared" si="21"/>
        <v>90.953945558387659</v>
      </c>
      <c r="AD45">
        <v>-4.1340460102657801E-2</v>
      </c>
      <c r="AE45">
        <v>4.6408288088447998E-2</v>
      </c>
      <c r="AF45">
        <v>3.46562114038682</v>
      </c>
      <c r="AG45">
        <v>0</v>
      </c>
      <c r="AH45">
        <v>0</v>
      </c>
      <c r="AI45">
        <f t="shared" si="22"/>
        <v>1</v>
      </c>
      <c r="AJ45">
        <f t="shared" si="23"/>
        <v>0</v>
      </c>
      <c r="AK45">
        <f t="shared" si="24"/>
        <v>52626.622221812417</v>
      </c>
      <c r="AL45">
        <v>0</v>
      </c>
      <c r="AM45">
        <v>0</v>
      </c>
      <c r="AN45">
        <v>0</v>
      </c>
      <c r="AO45">
        <f t="shared" si="25"/>
        <v>0</v>
      </c>
      <c r="AP45" t="e">
        <f t="shared" si="26"/>
        <v>#DIV/0!</v>
      </c>
      <c r="AQ45">
        <v>-1</v>
      </c>
      <c r="AR45" t="s">
        <v>429</v>
      </c>
      <c r="AS45">
        <v>902.99682352941204</v>
      </c>
      <c r="AT45">
        <v>1365.77</v>
      </c>
      <c r="AU45">
        <f t="shared" si="27"/>
        <v>0.33883682938605175</v>
      </c>
      <c r="AV45">
        <v>0.5</v>
      </c>
      <c r="AW45">
        <f t="shared" si="28"/>
        <v>1433.0849223191349</v>
      </c>
      <c r="AX45">
        <f t="shared" si="29"/>
        <v>38.843025211494059</v>
      </c>
      <c r="AY45">
        <f t="shared" si="30"/>
        <v>242.79097565978597</v>
      </c>
      <c r="AZ45">
        <f t="shared" si="31"/>
        <v>0.60264173323473202</v>
      </c>
      <c r="BA45">
        <f t="shared" si="32"/>
        <v>2.7802277862931407E-2</v>
      </c>
      <c r="BB45">
        <f t="shared" si="33"/>
        <v>-1</v>
      </c>
      <c r="BC45" t="s">
        <v>430</v>
      </c>
      <c r="BD45">
        <v>542.70000000000005</v>
      </c>
      <c r="BE45">
        <f t="shared" si="34"/>
        <v>823.06999999999994</v>
      </c>
      <c r="BF45">
        <f t="shared" si="35"/>
        <v>0.56225251372372698</v>
      </c>
      <c r="BG45">
        <f t="shared" si="36"/>
        <v>2.5166206007002025</v>
      </c>
      <c r="BH45">
        <f t="shared" si="37"/>
        <v>0.33883682938605181</v>
      </c>
      <c r="BI45" t="e">
        <f t="shared" si="38"/>
        <v>#DIV/0!</v>
      </c>
      <c r="BJ45">
        <v>6759</v>
      </c>
      <c r="BK45">
        <v>300</v>
      </c>
      <c r="BL45">
        <v>300</v>
      </c>
      <c r="BM45">
        <v>300</v>
      </c>
      <c r="BN45">
        <v>10294.9</v>
      </c>
      <c r="BO45">
        <v>1253.94</v>
      </c>
      <c r="BP45">
        <v>-7.1421999999999996E-3</v>
      </c>
      <c r="BQ45">
        <v>3.9996299999999998</v>
      </c>
      <c r="BR45">
        <f t="shared" si="39"/>
        <v>1699.9993548387099</v>
      </c>
      <c r="BS45">
        <f t="shared" si="40"/>
        <v>1433.0849223191349</v>
      </c>
      <c r="BT45">
        <f t="shared" si="41"/>
        <v>0.84299145069681569</v>
      </c>
      <c r="BU45">
        <f t="shared" si="42"/>
        <v>0.19598290139363123</v>
      </c>
      <c r="BV45">
        <v>6</v>
      </c>
      <c r="BW45">
        <v>0.5</v>
      </c>
      <c r="BX45" t="s">
        <v>283</v>
      </c>
      <c r="BY45">
        <v>1535033618.1419401</v>
      </c>
      <c r="BZ45">
        <v>735.27958064516099</v>
      </c>
      <c r="CA45">
        <v>800.00003225806495</v>
      </c>
      <c r="CB45">
        <v>24.0210193548387</v>
      </c>
      <c r="CC45">
        <v>15.449929032258099</v>
      </c>
      <c r="CD45">
        <v>400.00922580645198</v>
      </c>
      <c r="CE45">
        <v>99.6132225806452</v>
      </c>
      <c r="CF45">
        <v>9.9921103225806496E-2</v>
      </c>
      <c r="CG45">
        <v>27.497445161290301</v>
      </c>
      <c r="CH45">
        <v>26.985045161290302</v>
      </c>
      <c r="CI45">
        <v>999.9</v>
      </c>
      <c r="CJ45">
        <v>10008.1622580645</v>
      </c>
      <c r="CK45">
        <v>0</v>
      </c>
      <c r="CL45">
        <v>7.3189483870967802</v>
      </c>
      <c r="CM45">
        <v>1699.9993548387099</v>
      </c>
      <c r="CN45">
        <v>0.89999112903225797</v>
      </c>
      <c r="CO45">
        <v>0.10000879999999999</v>
      </c>
      <c r="CP45">
        <v>0</v>
      </c>
      <c r="CQ45">
        <v>903.97219354838705</v>
      </c>
      <c r="CR45">
        <v>5.0004099999999996</v>
      </c>
      <c r="CS45">
        <v>15420.1225806452</v>
      </c>
      <c r="CT45">
        <v>15389.203225806499</v>
      </c>
      <c r="CU45">
        <v>43.5</v>
      </c>
      <c r="CV45">
        <v>44.811999999999998</v>
      </c>
      <c r="CW45">
        <v>44.5</v>
      </c>
      <c r="CX45">
        <v>44.5</v>
      </c>
      <c r="CY45">
        <v>45.436999999999998</v>
      </c>
      <c r="CZ45">
        <v>1525.4835483871</v>
      </c>
      <c r="DA45">
        <v>169.51548387096801</v>
      </c>
      <c r="DB45">
        <v>0</v>
      </c>
      <c r="DC45">
        <v>137.5</v>
      </c>
      <c r="DD45">
        <v>902.99682352941204</v>
      </c>
      <c r="DE45">
        <v>-16.453186335518101</v>
      </c>
      <c r="DF45">
        <v>-43.308823431230003</v>
      </c>
      <c r="DG45">
        <v>15407.088235294101</v>
      </c>
      <c r="DH45">
        <v>10</v>
      </c>
      <c r="DI45">
        <v>1535033660.2</v>
      </c>
      <c r="DJ45" t="s">
        <v>431</v>
      </c>
      <c r="DK45">
        <v>26</v>
      </c>
      <c r="DL45">
        <v>2.9329999999999998</v>
      </c>
      <c r="DM45">
        <v>-0.12</v>
      </c>
      <c r="DN45">
        <v>800</v>
      </c>
      <c r="DO45">
        <v>15</v>
      </c>
      <c r="DP45">
        <v>0.06</v>
      </c>
      <c r="DQ45">
        <v>0.01</v>
      </c>
      <c r="DR45">
        <v>39.050178224654502</v>
      </c>
      <c r="DS45">
        <v>-0.97881026196732401</v>
      </c>
      <c r="DT45">
        <v>0.11900517873680801</v>
      </c>
      <c r="DU45">
        <v>1</v>
      </c>
      <c r="DV45">
        <v>594.124481981852</v>
      </c>
      <c r="DW45">
        <v>4.6383848697258996</v>
      </c>
      <c r="DX45">
        <v>0.56182868002663</v>
      </c>
      <c r="DY45">
        <v>1</v>
      </c>
      <c r="DZ45">
        <v>2</v>
      </c>
      <c r="EA45">
        <v>2</v>
      </c>
      <c r="EB45" t="s">
        <v>295</v>
      </c>
      <c r="EC45">
        <v>1.8640300000000001</v>
      </c>
      <c r="ED45">
        <v>1.86496</v>
      </c>
      <c r="EE45">
        <v>1.86754</v>
      </c>
      <c r="EF45">
        <v>1.8671800000000001</v>
      </c>
      <c r="EG45">
        <v>1.8692</v>
      </c>
      <c r="EH45">
        <v>1.86707</v>
      </c>
      <c r="EI45">
        <v>1.8677999999999999</v>
      </c>
      <c r="EJ45">
        <v>1.87233</v>
      </c>
      <c r="EK45" t="s">
        <v>286</v>
      </c>
      <c r="EL45" t="s">
        <v>19</v>
      </c>
      <c r="EM45" t="s">
        <v>19</v>
      </c>
      <c r="EN45" t="s">
        <v>19</v>
      </c>
      <c r="EO45" t="s">
        <v>287</v>
      </c>
      <c r="EP45" t="s">
        <v>288</v>
      </c>
      <c r="EQ45" t="s">
        <v>289</v>
      </c>
      <c r="ER45" t="s">
        <v>289</v>
      </c>
      <c r="ES45" t="s">
        <v>289</v>
      </c>
      <c r="ET45" t="s">
        <v>289</v>
      </c>
      <c r="EU45">
        <v>0</v>
      </c>
      <c r="EV45">
        <v>100</v>
      </c>
      <c r="EW45">
        <v>100</v>
      </c>
      <c r="EX45">
        <v>2.9329999999999998</v>
      </c>
      <c r="EY45">
        <v>-0.12</v>
      </c>
      <c r="EZ45">
        <v>2</v>
      </c>
      <c r="FA45">
        <v>392.75</v>
      </c>
      <c r="FB45">
        <v>641.57799999999997</v>
      </c>
      <c r="FC45">
        <v>25.0002</v>
      </c>
      <c r="FD45">
        <v>27.467700000000001</v>
      </c>
      <c r="FE45">
        <v>30.000299999999999</v>
      </c>
      <c r="FF45">
        <v>27.460799999999999</v>
      </c>
      <c r="FG45">
        <v>27.461400000000001</v>
      </c>
      <c r="FH45">
        <v>34.807299999999998</v>
      </c>
      <c r="FI45">
        <v>35.9726</v>
      </c>
      <c r="FJ45">
        <v>71.415999999999997</v>
      </c>
      <c r="FK45">
        <v>25</v>
      </c>
      <c r="FL45">
        <v>800</v>
      </c>
      <c r="FM45">
        <v>15.5297</v>
      </c>
      <c r="FN45">
        <v>109.44</v>
      </c>
      <c r="FO45">
        <v>108.251</v>
      </c>
    </row>
    <row r="46" spans="1:171" x14ac:dyDescent="0.2">
      <c r="A46">
        <v>30</v>
      </c>
      <c r="B46">
        <v>1535033755.2</v>
      </c>
      <c r="C46">
        <v>3926.4000000953702</v>
      </c>
      <c r="D46" t="s">
        <v>432</v>
      </c>
      <c r="E46" t="s">
        <v>433</v>
      </c>
      <c r="F46" t="s">
        <v>389</v>
      </c>
      <c r="G46">
        <v>1535033747.2</v>
      </c>
      <c r="H46">
        <f t="shared" si="0"/>
        <v>5.6847540894797233E-3</v>
      </c>
      <c r="I46">
        <f t="shared" si="1"/>
        <v>38.705329667525511</v>
      </c>
      <c r="J46">
        <f t="shared" si="2"/>
        <v>933.97338709677399</v>
      </c>
      <c r="K46">
        <f t="shared" si="3"/>
        <v>784.85802595573932</v>
      </c>
      <c r="L46">
        <f t="shared" si="4"/>
        <v>78.263099801636045</v>
      </c>
      <c r="M46">
        <f t="shared" si="5"/>
        <v>93.132324559485326</v>
      </c>
      <c r="N46">
        <f t="shared" si="6"/>
        <v>0.51849220810731</v>
      </c>
      <c r="O46">
        <f t="shared" si="7"/>
        <v>2.2542224229313139</v>
      </c>
      <c r="P46">
        <f t="shared" si="8"/>
        <v>0.46022830023409417</v>
      </c>
      <c r="Q46">
        <f t="shared" si="9"/>
        <v>0.29233002077187165</v>
      </c>
      <c r="R46">
        <f t="shared" si="10"/>
        <v>280.8584768514088</v>
      </c>
      <c r="S46">
        <f t="shared" si="11"/>
        <v>27.731180073053327</v>
      </c>
      <c r="T46">
        <f t="shared" si="12"/>
        <v>26.9969161290323</v>
      </c>
      <c r="U46">
        <f t="shared" si="13"/>
        <v>3.5785114745377502</v>
      </c>
      <c r="V46">
        <f t="shared" si="14"/>
        <v>64.655770997621985</v>
      </c>
      <c r="W46">
        <f t="shared" si="15"/>
        <v>2.3836355953576054</v>
      </c>
      <c r="X46">
        <f t="shared" si="16"/>
        <v>3.6866555894063571</v>
      </c>
      <c r="Y46">
        <f t="shared" si="17"/>
        <v>1.1948758791801448</v>
      </c>
      <c r="Z46">
        <f t="shared" si="18"/>
        <v>-250.6976553460558</v>
      </c>
      <c r="AA46">
        <f t="shared" si="19"/>
        <v>61.721375502876803</v>
      </c>
      <c r="AB46">
        <f t="shared" si="20"/>
        <v>5.9238369008314917</v>
      </c>
      <c r="AC46">
        <f t="shared" si="21"/>
        <v>97.806033909061284</v>
      </c>
      <c r="AD46">
        <v>-4.1297517644030002E-2</v>
      </c>
      <c r="AE46">
        <v>4.6360081416672298E-2</v>
      </c>
      <c r="AF46">
        <v>3.46277256961636</v>
      </c>
      <c r="AG46">
        <v>0</v>
      </c>
      <c r="AH46">
        <v>0</v>
      </c>
      <c r="AI46">
        <f t="shared" si="22"/>
        <v>1</v>
      </c>
      <c r="AJ46">
        <f t="shared" si="23"/>
        <v>0</v>
      </c>
      <c r="AK46">
        <f t="shared" si="24"/>
        <v>52572.97447982071</v>
      </c>
      <c r="AL46">
        <v>0</v>
      </c>
      <c r="AM46">
        <v>0</v>
      </c>
      <c r="AN46">
        <v>0</v>
      </c>
      <c r="AO46">
        <f t="shared" si="25"/>
        <v>0</v>
      </c>
      <c r="AP46" t="e">
        <f t="shared" si="26"/>
        <v>#DIV/0!</v>
      </c>
      <c r="AQ46">
        <v>-1</v>
      </c>
      <c r="AR46" t="s">
        <v>434</v>
      </c>
      <c r="AS46">
        <v>893.64570588235301</v>
      </c>
      <c r="AT46">
        <v>1321.08</v>
      </c>
      <c r="AU46">
        <f t="shared" si="27"/>
        <v>0.32354913715872391</v>
      </c>
      <c r="AV46">
        <v>0.5</v>
      </c>
      <c r="AW46">
        <f t="shared" si="28"/>
        <v>1433.0759987734937</v>
      </c>
      <c r="AX46">
        <f t="shared" si="29"/>
        <v>38.705329667525511</v>
      </c>
      <c r="AY46">
        <f t="shared" si="30"/>
        <v>231.83525144302018</v>
      </c>
      <c r="AZ46">
        <f t="shared" si="31"/>
        <v>0.58989614557786052</v>
      </c>
      <c r="BA46">
        <f t="shared" si="32"/>
        <v>2.7706367074396297E-2</v>
      </c>
      <c r="BB46">
        <f t="shared" si="33"/>
        <v>-1</v>
      </c>
      <c r="BC46" t="s">
        <v>435</v>
      </c>
      <c r="BD46">
        <v>541.78</v>
      </c>
      <c r="BE46">
        <f t="shared" si="34"/>
        <v>779.3</v>
      </c>
      <c r="BF46">
        <f t="shared" si="35"/>
        <v>0.54848491481797379</v>
      </c>
      <c r="BG46">
        <f t="shared" si="36"/>
        <v>2.4384067333604045</v>
      </c>
      <c r="BH46">
        <f t="shared" si="37"/>
        <v>0.32354913715872385</v>
      </c>
      <c r="BI46" t="e">
        <f t="shared" si="38"/>
        <v>#DIV/0!</v>
      </c>
      <c r="BJ46">
        <v>6761</v>
      </c>
      <c r="BK46">
        <v>300</v>
      </c>
      <c r="BL46">
        <v>300</v>
      </c>
      <c r="BM46">
        <v>300</v>
      </c>
      <c r="BN46">
        <v>10294.6</v>
      </c>
      <c r="BO46">
        <v>1216.8900000000001</v>
      </c>
      <c r="BP46">
        <v>-7.1417199999999998E-3</v>
      </c>
      <c r="BQ46">
        <v>1.8186</v>
      </c>
      <c r="BR46">
        <f t="shared" si="39"/>
        <v>1699.98870967742</v>
      </c>
      <c r="BS46">
        <f t="shared" si="40"/>
        <v>1433.0759987734937</v>
      </c>
      <c r="BT46">
        <f t="shared" si="41"/>
        <v>0.84299148024661053</v>
      </c>
      <c r="BU46">
        <f t="shared" si="42"/>
        <v>0.19598296049322098</v>
      </c>
      <c r="BV46">
        <v>6</v>
      </c>
      <c r="BW46">
        <v>0.5</v>
      </c>
      <c r="BX46" t="s">
        <v>283</v>
      </c>
      <c r="BY46">
        <v>1535033747.2</v>
      </c>
      <c r="BZ46">
        <v>933.97338709677399</v>
      </c>
      <c r="CA46">
        <v>999.99280645161298</v>
      </c>
      <c r="CB46">
        <v>23.904183870967699</v>
      </c>
      <c r="CC46">
        <v>15.5812258064516</v>
      </c>
      <c r="CD46">
        <v>400.01629032258103</v>
      </c>
      <c r="CE46">
        <v>99.616267741935502</v>
      </c>
      <c r="CF46">
        <v>9.9983112903225799E-2</v>
      </c>
      <c r="CG46">
        <v>27.504787096774201</v>
      </c>
      <c r="CH46">
        <v>26.9969161290323</v>
      </c>
      <c r="CI46">
        <v>999.9</v>
      </c>
      <c r="CJ46">
        <v>9997.4606451612908</v>
      </c>
      <c r="CK46">
        <v>0</v>
      </c>
      <c r="CL46">
        <v>7.5036506451612901</v>
      </c>
      <c r="CM46">
        <v>1699.98870967742</v>
      </c>
      <c r="CN46">
        <v>0.89999051612903203</v>
      </c>
      <c r="CO46">
        <v>0.100009438709677</v>
      </c>
      <c r="CP46">
        <v>0</v>
      </c>
      <c r="CQ46">
        <v>894.40916129032303</v>
      </c>
      <c r="CR46">
        <v>5.0004099999999996</v>
      </c>
      <c r="CS46">
        <v>15331.316129032301</v>
      </c>
      <c r="CT46">
        <v>15389.1</v>
      </c>
      <c r="CU46">
        <v>43.561999999999998</v>
      </c>
      <c r="CV46">
        <v>44.875</v>
      </c>
      <c r="CW46">
        <v>44.561999999999998</v>
      </c>
      <c r="CX46">
        <v>44.555999999999997</v>
      </c>
      <c r="CY46">
        <v>45.5</v>
      </c>
      <c r="CZ46">
        <v>1525.47258064516</v>
      </c>
      <c r="DA46">
        <v>169.51612903225799</v>
      </c>
      <c r="DB46">
        <v>0</v>
      </c>
      <c r="DC46">
        <v>128.39999985694899</v>
      </c>
      <c r="DD46">
        <v>893.64570588235301</v>
      </c>
      <c r="DE46">
        <v>-13.081617718348699</v>
      </c>
      <c r="DF46">
        <v>-1345.1715735621401</v>
      </c>
      <c r="DG46">
        <v>15294.594117647101</v>
      </c>
      <c r="DH46">
        <v>10</v>
      </c>
      <c r="DI46">
        <v>1535033787.7</v>
      </c>
      <c r="DJ46" t="s">
        <v>436</v>
      </c>
      <c r="DK46">
        <v>27</v>
      </c>
      <c r="DL46">
        <v>3.1230000000000002</v>
      </c>
      <c r="DM46">
        <v>-0.125</v>
      </c>
      <c r="DN46">
        <v>1000</v>
      </c>
      <c r="DO46">
        <v>16</v>
      </c>
      <c r="DP46">
        <v>7.0000000000000007E-2</v>
      </c>
      <c r="DQ46">
        <v>0.01</v>
      </c>
      <c r="DR46">
        <v>38.914333132939802</v>
      </c>
      <c r="DS46">
        <v>-0.96524212079452099</v>
      </c>
      <c r="DT46">
        <v>0.12187526982414899</v>
      </c>
      <c r="DU46">
        <v>1</v>
      </c>
      <c r="DV46">
        <v>784.41925627483101</v>
      </c>
      <c r="DW46">
        <v>-0.51243558308361803</v>
      </c>
      <c r="DX46">
        <v>0.38927823606377698</v>
      </c>
      <c r="DY46">
        <v>1</v>
      </c>
      <c r="DZ46">
        <v>2</v>
      </c>
      <c r="EA46">
        <v>2</v>
      </c>
      <c r="EB46" t="s">
        <v>295</v>
      </c>
      <c r="EC46">
        <v>1.86405</v>
      </c>
      <c r="ED46">
        <v>1.8649899999999999</v>
      </c>
      <c r="EE46">
        <v>1.8675299999999999</v>
      </c>
      <c r="EF46">
        <v>1.86721</v>
      </c>
      <c r="EG46">
        <v>1.86921</v>
      </c>
      <c r="EH46">
        <v>1.86707</v>
      </c>
      <c r="EI46">
        <v>1.8677999999999999</v>
      </c>
      <c r="EJ46">
        <v>1.8723000000000001</v>
      </c>
      <c r="EK46" t="s">
        <v>286</v>
      </c>
      <c r="EL46" t="s">
        <v>19</v>
      </c>
      <c r="EM46" t="s">
        <v>19</v>
      </c>
      <c r="EN46" t="s">
        <v>19</v>
      </c>
      <c r="EO46" t="s">
        <v>287</v>
      </c>
      <c r="EP46" t="s">
        <v>288</v>
      </c>
      <c r="EQ46" t="s">
        <v>289</v>
      </c>
      <c r="ER46" t="s">
        <v>289</v>
      </c>
      <c r="ES46" t="s">
        <v>289</v>
      </c>
      <c r="ET46" t="s">
        <v>289</v>
      </c>
      <c r="EU46">
        <v>0</v>
      </c>
      <c r="EV46">
        <v>100</v>
      </c>
      <c r="EW46">
        <v>100</v>
      </c>
      <c r="EX46">
        <v>3.1230000000000002</v>
      </c>
      <c r="EY46">
        <v>-0.125</v>
      </c>
      <c r="EZ46">
        <v>2</v>
      </c>
      <c r="FA46">
        <v>392.95299999999997</v>
      </c>
      <c r="FB46">
        <v>641.79300000000001</v>
      </c>
      <c r="FC46">
        <v>25.0001</v>
      </c>
      <c r="FD46">
        <v>27.561599999999999</v>
      </c>
      <c r="FE46">
        <v>30.000399999999999</v>
      </c>
      <c r="FF46">
        <v>27.558599999999998</v>
      </c>
      <c r="FG46">
        <v>27.5608</v>
      </c>
      <c r="FH46">
        <v>41.783299999999997</v>
      </c>
      <c r="FI46">
        <v>32.398299999999999</v>
      </c>
      <c r="FJ46">
        <v>68.498699999999999</v>
      </c>
      <c r="FK46">
        <v>25</v>
      </c>
      <c r="FL46">
        <v>1000</v>
      </c>
      <c r="FM46">
        <v>15.834199999999999</v>
      </c>
      <c r="FN46">
        <v>109.42400000000001</v>
      </c>
      <c r="FO46">
        <v>108.239</v>
      </c>
    </row>
    <row r="47" spans="1:171" x14ac:dyDescent="0.2">
      <c r="A47">
        <v>31</v>
      </c>
      <c r="B47">
        <v>1535034207.7</v>
      </c>
      <c r="C47">
        <v>4378.9000000953702</v>
      </c>
      <c r="D47" t="s">
        <v>437</v>
      </c>
      <c r="E47" t="s">
        <v>438</v>
      </c>
      <c r="F47" t="s">
        <v>439</v>
      </c>
      <c r="G47">
        <v>1535034199.7</v>
      </c>
      <c r="H47">
        <f t="shared" si="0"/>
        <v>6.5781650273910829E-3</v>
      </c>
      <c r="I47">
        <f t="shared" si="1"/>
        <v>26.736925813445232</v>
      </c>
      <c r="J47">
        <f t="shared" si="2"/>
        <v>356.42748387096799</v>
      </c>
      <c r="K47">
        <f t="shared" si="3"/>
        <v>275.05019955168115</v>
      </c>
      <c r="L47">
        <f t="shared" si="4"/>
        <v>27.42782470775655</v>
      </c>
      <c r="M47">
        <f t="shared" si="5"/>
        <v>35.54271389213352</v>
      </c>
      <c r="N47">
        <f t="shared" si="6"/>
        <v>0.64258135083481049</v>
      </c>
      <c r="O47">
        <f t="shared" si="7"/>
        <v>2.254593662488547</v>
      </c>
      <c r="P47">
        <f t="shared" si="8"/>
        <v>0.55559774643543425</v>
      </c>
      <c r="Q47">
        <f t="shared" si="9"/>
        <v>0.35407802387122139</v>
      </c>
      <c r="R47">
        <f t="shared" si="10"/>
        <v>280.85962852715966</v>
      </c>
      <c r="S47">
        <f t="shared" si="11"/>
        <v>27.469135665791192</v>
      </c>
      <c r="T47">
        <f t="shared" si="12"/>
        <v>26.8302774193548</v>
      </c>
      <c r="U47">
        <f t="shared" si="13"/>
        <v>3.5436366616525889</v>
      </c>
      <c r="V47">
        <f t="shared" si="14"/>
        <v>64.921569924603901</v>
      </c>
      <c r="W47">
        <f t="shared" si="15"/>
        <v>2.3981546193061365</v>
      </c>
      <c r="X47">
        <f t="shared" si="16"/>
        <v>3.6939257970674655</v>
      </c>
      <c r="Y47">
        <f t="shared" si="17"/>
        <v>1.1454820423464525</v>
      </c>
      <c r="Z47">
        <f t="shared" si="18"/>
        <v>-290.09707770794677</v>
      </c>
      <c r="AA47">
        <f t="shared" si="19"/>
        <v>86.079504153145265</v>
      </c>
      <c r="AB47">
        <f t="shared" si="20"/>
        <v>8.2548181615624685</v>
      </c>
      <c r="AC47">
        <f t="shared" si="21"/>
        <v>85.096873133920624</v>
      </c>
      <c r="AD47">
        <v>-4.1307529699712298E-2</v>
      </c>
      <c r="AE47">
        <v>4.6371320826279899E-2</v>
      </c>
      <c r="AF47">
        <v>3.4634368067205101</v>
      </c>
      <c r="AG47">
        <v>0</v>
      </c>
      <c r="AH47">
        <v>0</v>
      </c>
      <c r="AI47">
        <f t="shared" si="22"/>
        <v>1</v>
      </c>
      <c r="AJ47">
        <f t="shared" si="23"/>
        <v>0</v>
      </c>
      <c r="AK47">
        <f t="shared" si="24"/>
        <v>52579.374139252686</v>
      </c>
      <c r="AL47">
        <v>0</v>
      </c>
      <c r="AM47">
        <v>0</v>
      </c>
      <c r="AN47">
        <v>0</v>
      </c>
      <c r="AO47">
        <f t="shared" si="25"/>
        <v>0</v>
      </c>
      <c r="AP47" t="e">
        <f t="shared" si="26"/>
        <v>#DIV/0!</v>
      </c>
      <c r="AQ47">
        <v>-1</v>
      </c>
      <c r="AR47" t="s">
        <v>440</v>
      </c>
      <c r="AS47">
        <v>817.09317647058799</v>
      </c>
      <c r="AT47">
        <v>1313.64</v>
      </c>
      <c r="AU47">
        <f t="shared" si="27"/>
        <v>0.37799307537027804</v>
      </c>
      <c r="AV47">
        <v>0.5</v>
      </c>
      <c r="AW47">
        <f t="shared" si="28"/>
        <v>1433.0824574721396</v>
      </c>
      <c r="AX47">
        <f t="shared" si="29"/>
        <v>26.736925813445232</v>
      </c>
      <c r="AY47">
        <f t="shared" si="30"/>
        <v>270.84762267954488</v>
      </c>
      <c r="AZ47">
        <f t="shared" si="31"/>
        <v>0.58388904113760243</v>
      </c>
      <c r="BA47">
        <f t="shared" si="32"/>
        <v>1.9354731243009765E-2</v>
      </c>
      <c r="BB47">
        <f t="shared" si="33"/>
        <v>-1</v>
      </c>
      <c r="BC47" t="s">
        <v>441</v>
      </c>
      <c r="BD47">
        <v>546.62</v>
      </c>
      <c r="BE47">
        <f t="shared" si="34"/>
        <v>767.0200000000001</v>
      </c>
      <c r="BF47">
        <f t="shared" si="35"/>
        <v>0.64737141603792869</v>
      </c>
      <c r="BG47">
        <f t="shared" si="36"/>
        <v>2.4032051516592881</v>
      </c>
      <c r="BH47">
        <f t="shared" si="37"/>
        <v>0.37799307537027804</v>
      </c>
      <c r="BI47" t="e">
        <f t="shared" si="38"/>
        <v>#DIV/0!</v>
      </c>
      <c r="BJ47">
        <v>6763</v>
      </c>
      <c r="BK47">
        <v>300</v>
      </c>
      <c r="BL47">
        <v>300</v>
      </c>
      <c r="BM47">
        <v>300</v>
      </c>
      <c r="BN47">
        <v>10275</v>
      </c>
      <c r="BO47">
        <v>1196.2</v>
      </c>
      <c r="BP47">
        <v>-7.1281699999999996E-3</v>
      </c>
      <c r="BQ47">
        <v>5.3783000000000003</v>
      </c>
      <c r="BR47">
        <f t="shared" si="39"/>
        <v>1699.9964516129</v>
      </c>
      <c r="BS47">
        <f t="shared" si="40"/>
        <v>1433.0824574721396</v>
      </c>
      <c r="BT47">
        <f t="shared" si="41"/>
        <v>0.84299144043064245</v>
      </c>
      <c r="BU47">
        <f t="shared" si="42"/>
        <v>0.19598288086128485</v>
      </c>
      <c r="BV47">
        <v>6</v>
      </c>
      <c r="BW47">
        <v>0.5</v>
      </c>
      <c r="BX47" t="s">
        <v>283</v>
      </c>
      <c r="BY47">
        <v>1535034199.7</v>
      </c>
      <c r="BZ47">
        <v>356.42748387096799</v>
      </c>
      <c r="CA47">
        <v>400.04751612903198</v>
      </c>
      <c r="CB47">
        <v>24.049041935483899</v>
      </c>
      <c r="CC47">
        <v>14.4196032258064</v>
      </c>
      <c r="CD47">
        <v>400.02122580645198</v>
      </c>
      <c r="CE47">
        <v>99.619354838709697</v>
      </c>
      <c r="CF47">
        <v>9.9986403225806403E-2</v>
      </c>
      <c r="CG47">
        <v>27.538461290322601</v>
      </c>
      <c r="CH47">
        <v>26.8302774193548</v>
      </c>
      <c r="CI47">
        <v>999.9</v>
      </c>
      <c r="CJ47">
        <v>9999.5745161290306</v>
      </c>
      <c r="CK47">
        <v>0</v>
      </c>
      <c r="CL47">
        <v>8.1898900000000001</v>
      </c>
      <c r="CM47">
        <v>1699.9964516129</v>
      </c>
      <c r="CN47">
        <v>0.89999148387096795</v>
      </c>
      <c r="CO47">
        <v>0.100008412903226</v>
      </c>
      <c r="CP47">
        <v>0</v>
      </c>
      <c r="CQ47">
        <v>817.16425806451605</v>
      </c>
      <c r="CR47">
        <v>5.0004099999999996</v>
      </c>
      <c r="CS47">
        <v>13960.3774193548</v>
      </c>
      <c r="CT47">
        <v>15389.1709677419</v>
      </c>
      <c r="CU47">
        <v>43.78</v>
      </c>
      <c r="CV47">
        <v>45.014000000000003</v>
      </c>
      <c r="CW47">
        <v>44.765999999999998</v>
      </c>
      <c r="CX47">
        <v>44.717483870967698</v>
      </c>
      <c r="CY47">
        <v>45.686999999999998</v>
      </c>
      <c r="CZ47">
        <v>1525.4806451612901</v>
      </c>
      <c r="DA47">
        <v>169.51451612903199</v>
      </c>
      <c r="DB47">
        <v>0</v>
      </c>
      <c r="DC47">
        <v>451.799999952316</v>
      </c>
      <c r="DD47">
        <v>817.09317647058799</v>
      </c>
      <c r="DE47">
        <v>-2.1696078163401098</v>
      </c>
      <c r="DF47">
        <v>-18.6274509213948</v>
      </c>
      <c r="DG47">
        <v>13959.2764705882</v>
      </c>
      <c r="DH47">
        <v>10</v>
      </c>
      <c r="DI47">
        <v>1535034172.7</v>
      </c>
      <c r="DJ47" t="s">
        <v>442</v>
      </c>
      <c r="DK47">
        <v>28</v>
      </c>
      <c r="DL47">
        <v>2.177</v>
      </c>
      <c r="DM47">
        <v>-0.123</v>
      </c>
      <c r="DN47">
        <v>400</v>
      </c>
      <c r="DO47">
        <v>14</v>
      </c>
      <c r="DP47">
        <v>7.0000000000000007E-2</v>
      </c>
      <c r="DQ47">
        <v>0.01</v>
      </c>
      <c r="DR47">
        <v>26.791158089630301</v>
      </c>
      <c r="DS47">
        <v>-0.67178180517918396</v>
      </c>
      <c r="DT47">
        <v>8.6469301173195595E-2</v>
      </c>
      <c r="DU47">
        <v>1</v>
      </c>
      <c r="DV47">
        <v>274.54884468055701</v>
      </c>
      <c r="DW47">
        <v>5.8600960888352001</v>
      </c>
      <c r="DX47">
        <v>0.94323857479919604</v>
      </c>
      <c r="DY47">
        <v>1</v>
      </c>
      <c r="DZ47">
        <v>2</v>
      </c>
      <c r="EA47">
        <v>2</v>
      </c>
      <c r="EB47" t="s">
        <v>295</v>
      </c>
      <c r="EC47">
        <v>1.8648199999999999</v>
      </c>
      <c r="ED47">
        <v>1.86582</v>
      </c>
      <c r="EE47">
        <v>1.8683000000000001</v>
      </c>
      <c r="EF47">
        <v>1.86798</v>
      </c>
      <c r="EG47">
        <v>1.86998</v>
      </c>
      <c r="EH47">
        <v>1.8678300000000001</v>
      </c>
      <c r="EI47">
        <v>1.86859</v>
      </c>
      <c r="EJ47">
        <v>1.87304</v>
      </c>
      <c r="EK47" t="s">
        <v>286</v>
      </c>
      <c r="EL47" t="s">
        <v>19</v>
      </c>
      <c r="EM47" t="s">
        <v>19</v>
      </c>
      <c r="EN47" t="s">
        <v>19</v>
      </c>
      <c r="EO47" t="s">
        <v>287</v>
      </c>
      <c r="EP47" t="s">
        <v>288</v>
      </c>
      <c r="EQ47" t="s">
        <v>289</v>
      </c>
      <c r="ER47" t="s">
        <v>289</v>
      </c>
      <c r="ES47" t="s">
        <v>289</v>
      </c>
      <c r="ET47" t="s">
        <v>289</v>
      </c>
      <c r="EU47">
        <v>0</v>
      </c>
      <c r="EV47">
        <v>100</v>
      </c>
      <c r="EW47">
        <v>100</v>
      </c>
      <c r="EX47">
        <v>2.177</v>
      </c>
      <c r="EY47">
        <v>-0.123</v>
      </c>
      <c r="EZ47">
        <v>2</v>
      </c>
      <c r="FA47">
        <v>392.00900000000001</v>
      </c>
      <c r="FB47">
        <v>635.63</v>
      </c>
      <c r="FC47">
        <v>25.000399999999999</v>
      </c>
      <c r="FD47">
        <v>27.763999999999999</v>
      </c>
      <c r="FE47">
        <v>30.0001</v>
      </c>
      <c r="FF47">
        <v>27.7942</v>
      </c>
      <c r="FG47">
        <v>27.793900000000001</v>
      </c>
      <c r="FH47">
        <v>19.777799999999999</v>
      </c>
      <c r="FI47">
        <v>40.2712</v>
      </c>
      <c r="FJ47">
        <v>65.485100000000003</v>
      </c>
      <c r="FK47">
        <v>25</v>
      </c>
      <c r="FL47">
        <v>400</v>
      </c>
      <c r="FM47">
        <v>14.3988</v>
      </c>
      <c r="FN47">
        <v>109.374</v>
      </c>
      <c r="FO47">
        <v>108.2</v>
      </c>
    </row>
    <row r="48" spans="1:171" x14ac:dyDescent="0.2">
      <c r="A48">
        <v>32</v>
      </c>
      <c r="B48">
        <v>1535034328.2</v>
      </c>
      <c r="C48">
        <v>4499.4000000953702</v>
      </c>
      <c r="D48" t="s">
        <v>443</v>
      </c>
      <c r="E48" t="s">
        <v>444</v>
      </c>
      <c r="F48" t="s">
        <v>439</v>
      </c>
      <c r="G48">
        <v>1535034320.2</v>
      </c>
      <c r="H48">
        <f t="shared" si="0"/>
        <v>6.1734274338004821E-3</v>
      </c>
      <c r="I48">
        <f t="shared" si="1"/>
        <v>19.568345481952832</v>
      </c>
      <c r="J48">
        <f t="shared" si="2"/>
        <v>268.29338709677398</v>
      </c>
      <c r="K48">
        <f t="shared" si="3"/>
        <v>203.51185813699763</v>
      </c>
      <c r="L48">
        <f t="shared" si="4"/>
        <v>20.294822862557499</v>
      </c>
      <c r="M48">
        <f t="shared" si="5"/>
        <v>26.75503440521496</v>
      </c>
      <c r="N48">
        <f t="shared" si="6"/>
        <v>0.58253716155175228</v>
      </c>
      <c r="O48">
        <f t="shared" si="7"/>
        <v>2.2542644457636274</v>
      </c>
      <c r="P48">
        <f t="shared" si="8"/>
        <v>0.51006451867724667</v>
      </c>
      <c r="Q48">
        <f t="shared" si="9"/>
        <v>0.32454734461694879</v>
      </c>
      <c r="R48">
        <f t="shared" si="10"/>
        <v>280.85645191761444</v>
      </c>
      <c r="S48">
        <f t="shared" si="11"/>
        <v>27.647197177313831</v>
      </c>
      <c r="T48">
        <f t="shared" si="12"/>
        <v>26.978116129032301</v>
      </c>
      <c r="U48">
        <f t="shared" si="13"/>
        <v>3.5745620004712442</v>
      </c>
      <c r="V48">
        <f t="shared" si="14"/>
        <v>64.905852804725839</v>
      </c>
      <c r="W48">
        <f t="shared" si="15"/>
        <v>2.4037697145923533</v>
      </c>
      <c r="X48">
        <f t="shared" si="16"/>
        <v>3.7034714293397792</v>
      </c>
      <c r="Y48">
        <f t="shared" si="17"/>
        <v>1.1707922858788908</v>
      </c>
      <c r="Z48">
        <f t="shared" si="18"/>
        <v>-272.24814983060128</v>
      </c>
      <c r="AA48">
        <f t="shared" si="19"/>
        <v>73.462508105977719</v>
      </c>
      <c r="AB48">
        <f t="shared" si="20"/>
        <v>7.0526654834692843</v>
      </c>
      <c r="AC48">
        <f t="shared" si="21"/>
        <v>89.123475676460174</v>
      </c>
      <c r="AD48">
        <v>-4.1298650893436602E-2</v>
      </c>
      <c r="AE48">
        <v>4.6361353588409197E-2</v>
      </c>
      <c r="AF48">
        <v>3.46284775639689</v>
      </c>
      <c r="AG48">
        <v>0</v>
      </c>
      <c r="AH48">
        <v>0</v>
      </c>
      <c r="AI48">
        <f t="shared" si="22"/>
        <v>1</v>
      </c>
      <c r="AJ48">
        <f t="shared" si="23"/>
        <v>0</v>
      </c>
      <c r="AK48">
        <f t="shared" si="24"/>
        <v>52560.896053067016</v>
      </c>
      <c r="AL48">
        <v>0</v>
      </c>
      <c r="AM48">
        <v>0</v>
      </c>
      <c r="AN48">
        <v>0</v>
      </c>
      <c r="AO48">
        <f t="shared" si="25"/>
        <v>0</v>
      </c>
      <c r="AP48" t="e">
        <f t="shared" si="26"/>
        <v>#DIV/0!</v>
      </c>
      <c r="AQ48">
        <v>-1</v>
      </c>
      <c r="AR48" t="s">
        <v>445</v>
      </c>
      <c r="AS48">
        <v>795.68335294117605</v>
      </c>
      <c r="AT48">
        <v>1239.29</v>
      </c>
      <c r="AU48">
        <f t="shared" si="27"/>
        <v>0.35795225254688079</v>
      </c>
      <c r="AV48">
        <v>0.5</v>
      </c>
      <c r="AW48">
        <f t="shared" si="28"/>
        <v>1433.0695632897348</v>
      </c>
      <c r="AX48">
        <f t="shared" si="29"/>
        <v>19.568345481952832</v>
      </c>
      <c r="AY48">
        <f t="shared" si="30"/>
        <v>256.48523911796764</v>
      </c>
      <c r="AZ48">
        <f t="shared" si="31"/>
        <v>0.56502513535976251</v>
      </c>
      <c r="BA48">
        <f t="shared" si="32"/>
        <v>1.4352649730928917E-2</v>
      </c>
      <c r="BB48">
        <f t="shared" si="33"/>
        <v>-1</v>
      </c>
      <c r="BC48" t="s">
        <v>446</v>
      </c>
      <c r="BD48">
        <v>539.05999999999995</v>
      </c>
      <c r="BE48">
        <f t="shared" si="34"/>
        <v>700.23</v>
      </c>
      <c r="BF48">
        <f t="shared" si="35"/>
        <v>0.63351562637822412</v>
      </c>
      <c r="BG48">
        <f t="shared" si="36"/>
        <v>2.2989834155752606</v>
      </c>
      <c r="BH48">
        <f t="shared" si="37"/>
        <v>0.35795225254688079</v>
      </c>
      <c r="BI48" t="e">
        <f t="shared" si="38"/>
        <v>#DIV/0!</v>
      </c>
      <c r="BJ48">
        <v>6765</v>
      </c>
      <c r="BK48">
        <v>300</v>
      </c>
      <c r="BL48">
        <v>300</v>
      </c>
      <c r="BM48">
        <v>300</v>
      </c>
      <c r="BN48">
        <v>10274.299999999999</v>
      </c>
      <c r="BO48">
        <v>1133.97</v>
      </c>
      <c r="BP48">
        <v>-7.12753E-3</v>
      </c>
      <c r="BQ48">
        <v>5.6785899999999998</v>
      </c>
      <c r="BR48">
        <f t="shared" si="39"/>
        <v>1699.9816129032299</v>
      </c>
      <c r="BS48">
        <f t="shared" si="40"/>
        <v>1433.0695632897348</v>
      </c>
      <c r="BT48">
        <f t="shared" si="41"/>
        <v>0.84299121379456421</v>
      </c>
      <c r="BU48">
        <f t="shared" si="42"/>
        <v>0.19598242758912848</v>
      </c>
      <c r="BV48">
        <v>6</v>
      </c>
      <c r="BW48">
        <v>0.5</v>
      </c>
      <c r="BX48" t="s">
        <v>283</v>
      </c>
      <c r="BY48">
        <v>1535034320.2</v>
      </c>
      <c r="BZ48">
        <v>268.29338709677398</v>
      </c>
      <c r="CA48">
        <v>300.12870967741901</v>
      </c>
      <c r="CB48">
        <v>24.1044548387097</v>
      </c>
      <c r="CC48">
        <v>15.0679870967742</v>
      </c>
      <c r="CD48">
        <v>400.02048387096801</v>
      </c>
      <c r="CE48">
        <v>99.623032258064498</v>
      </c>
      <c r="CF48">
        <v>0.10001606129032301</v>
      </c>
      <c r="CG48">
        <v>27.582587096774201</v>
      </c>
      <c r="CH48">
        <v>26.978116129032301</v>
      </c>
      <c r="CI48">
        <v>999.9</v>
      </c>
      <c r="CJ48">
        <v>9997.0561290322603</v>
      </c>
      <c r="CK48">
        <v>0</v>
      </c>
      <c r="CL48">
        <v>8.2479700000000005</v>
      </c>
      <c r="CM48">
        <v>1699.9816129032299</v>
      </c>
      <c r="CN48">
        <v>0.89999906451612899</v>
      </c>
      <c r="CO48">
        <v>0.100000725806452</v>
      </c>
      <c r="CP48">
        <v>0</v>
      </c>
      <c r="CQ48">
        <v>795.80074193548398</v>
      </c>
      <c r="CR48">
        <v>5.0004099999999996</v>
      </c>
      <c r="CS48">
        <v>13613.087096774199</v>
      </c>
      <c r="CT48">
        <v>15389.087096774199</v>
      </c>
      <c r="CU48">
        <v>43.8343548387097</v>
      </c>
      <c r="CV48">
        <v>45.098580645161299</v>
      </c>
      <c r="CW48">
        <v>44.811999999999998</v>
      </c>
      <c r="CX48">
        <v>44.811999999999998</v>
      </c>
      <c r="CY48">
        <v>45.75</v>
      </c>
      <c r="CZ48">
        <v>1525.48129032258</v>
      </c>
      <c r="DA48">
        <v>169.50032258064499</v>
      </c>
      <c r="DB48">
        <v>0</v>
      </c>
      <c r="DC48">
        <v>119.89999985694899</v>
      </c>
      <c r="DD48">
        <v>795.68335294117605</v>
      </c>
      <c r="DE48">
        <v>-1.20980393150665</v>
      </c>
      <c r="DF48">
        <v>-43.088235297788202</v>
      </c>
      <c r="DG48">
        <v>13610.905882352899</v>
      </c>
      <c r="DH48">
        <v>10</v>
      </c>
      <c r="DI48">
        <v>1535034297.2</v>
      </c>
      <c r="DJ48" t="s">
        <v>447</v>
      </c>
      <c r="DK48">
        <v>29</v>
      </c>
      <c r="DL48">
        <v>1.881</v>
      </c>
      <c r="DM48">
        <v>-0.121</v>
      </c>
      <c r="DN48">
        <v>300</v>
      </c>
      <c r="DO48">
        <v>15</v>
      </c>
      <c r="DP48">
        <v>0.09</v>
      </c>
      <c r="DQ48">
        <v>0.01</v>
      </c>
      <c r="DR48">
        <v>19.582771674520899</v>
      </c>
      <c r="DS48">
        <v>-0.31939852990481599</v>
      </c>
      <c r="DT48">
        <v>0.12639329884832101</v>
      </c>
      <c r="DU48">
        <v>1</v>
      </c>
      <c r="DV48">
        <v>202.43071217027</v>
      </c>
      <c r="DW48">
        <v>13.031652100749</v>
      </c>
      <c r="DX48">
        <v>1.6026510487269201</v>
      </c>
      <c r="DY48">
        <v>0</v>
      </c>
      <c r="DZ48">
        <v>1</v>
      </c>
      <c r="EA48">
        <v>2</v>
      </c>
      <c r="EB48" t="s">
        <v>285</v>
      </c>
      <c r="EC48">
        <v>1.8648899999999999</v>
      </c>
      <c r="ED48">
        <v>1.8658399999999999</v>
      </c>
      <c r="EE48">
        <v>1.86835</v>
      </c>
      <c r="EF48">
        <v>1.86798</v>
      </c>
      <c r="EG48">
        <v>1.8700399999999999</v>
      </c>
      <c r="EH48">
        <v>1.86785</v>
      </c>
      <c r="EI48">
        <v>1.86859</v>
      </c>
      <c r="EJ48">
        <v>1.8730899999999999</v>
      </c>
      <c r="EK48" t="s">
        <v>286</v>
      </c>
      <c r="EL48" t="s">
        <v>19</v>
      </c>
      <c r="EM48" t="s">
        <v>19</v>
      </c>
      <c r="EN48" t="s">
        <v>19</v>
      </c>
      <c r="EO48" t="s">
        <v>287</v>
      </c>
      <c r="EP48" t="s">
        <v>288</v>
      </c>
      <c r="EQ48" t="s">
        <v>289</v>
      </c>
      <c r="ER48" t="s">
        <v>289</v>
      </c>
      <c r="ES48" t="s">
        <v>289</v>
      </c>
      <c r="ET48" t="s">
        <v>289</v>
      </c>
      <c r="EU48">
        <v>0</v>
      </c>
      <c r="EV48">
        <v>100</v>
      </c>
      <c r="EW48">
        <v>100</v>
      </c>
      <c r="EX48">
        <v>1.881</v>
      </c>
      <c r="EY48">
        <v>-0.121</v>
      </c>
      <c r="EZ48">
        <v>2</v>
      </c>
      <c r="FA48">
        <v>391.767</v>
      </c>
      <c r="FB48">
        <v>635.505</v>
      </c>
      <c r="FC48">
        <v>25.0001</v>
      </c>
      <c r="FD48">
        <v>27.804200000000002</v>
      </c>
      <c r="FE48">
        <v>30.0001</v>
      </c>
      <c r="FF48">
        <v>27.8367</v>
      </c>
      <c r="FG48">
        <v>27.837900000000001</v>
      </c>
      <c r="FH48">
        <v>15.712300000000001</v>
      </c>
      <c r="FI48">
        <v>35.960099999999997</v>
      </c>
      <c r="FJ48">
        <v>62.316200000000002</v>
      </c>
      <c r="FK48">
        <v>25</v>
      </c>
      <c r="FL48">
        <v>300</v>
      </c>
      <c r="FM48">
        <v>14.965</v>
      </c>
      <c r="FN48">
        <v>109.366</v>
      </c>
      <c r="FO48">
        <v>108.196</v>
      </c>
    </row>
    <row r="49" spans="1:171" x14ac:dyDescent="0.2">
      <c r="A49">
        <v>33</v>
      </c>
      <c r="B49">
        <v>1535034394.7</v>
      </c>
      <c r="C49">
        <v>4565.9000000953702</v>
      </c>
      <c r="D49" t="s">
        <v>448</v>
      </c>
      <c r="E49" t="s">
        <v>449</v>
      </c>
      <c r="F49" t="s">
        <v>439</v>
      </c>
      <c r="G49">
        <v>1535034386.7</v>
      </c>
      <c r="H49">
        <f t="shared" ref="H49:H76" si="43">CD49*AI49*(CB49-CC49)/(100*BV49*(1000-AI49*CB49))</f>
        <v>5.9834882254444837E-3</v>
      </c>
      <c r="I49">
        <f t="shared" ref="I49:I76" si="44">CD49*AI49*(CA49-BZ49*(1000-AI49*CC49)/(1000-AI49*CB49))/(100*BV49)</f>
        <v>15.413180641367326</v>
      </c>
      <c r="J49">
        <f t="shared" ref="J49:J76" si="45">BZ49 - IF(AI49&gt;1, I49*BV49*100/(AK49*CJ49), 0)</f>
        <v>224.855419354839</v>
      </c>
      <c r="K49">
        <f t="shared" ref="K49:K76" si="46">((Q49-H49/2)*J49-I49)/(Q49+H49/2)</f>
        <v>171.17780218149602</v>
      </c>
      <c r="L49">
        <f t="shared" ref="L49:L76" si="47">K49*(CE49+CF49)/1000</f>
        <v>17.070607782115211</v>
      </c>
      <c r="M49">
        <f t="shared" ref="M49:M76" si="48">(BZ49 - IF(AI49&gt;1, I49*BV49*100/(AK49*CJ49), 0))*(CE49+CF49)/1000</f>
        <v>22.423577254600474</v>
      </c>
      <c r="N49">
        <f t="shared" ref="N49:N76" si="49">2/((1/P49-1/O49)+SIGN(P49)*SQRT((1/P49-1/O49)*(1/P49-1/O49) + 4*BW49/((BW49+1)*(BW49+1))*(2*1/P49*1/O49-1/O49*1/O49)))</f>
        <v>0.55186995458477583</v>
      </c>
      <c r="O49">
        <f t="shared" ref="O49:O76" si="50">AF49+AE49*BV49+AD49*BV49*BV49</f>
        <v>2.2543258436129894</v>
      </c>
      <c r="P49">
        <f t="shared" ref="P49:P76" si="51">H49*(1000-(1000*0.61365*EXP(17.502*T49/(240.97+T49))/(CE49+CF49)+CB49)/2)/(1000*0.61365*EXP(17.502*T49/(240.97+T49))/(CE49+CF49)-CB49)</f>
        <v>0.48637123112916747</v>
      </c>
      <c r="Q49">
        <f t="shared" ref="Q49:Q76" si="52">1/((BW49+1)/(N49/1.6)+1/(O49/1.37)) + BW49/((BW49+1)/(N49/1.6) + BW49/(O49/1.37))</f>
        <v>0.30921660785985622</v>
      </c>
      <c r="R49">
        <f t="shared" ref="R49:R76" si="53">(BS49*BU49)</f>
        <v>280.85952704048509</v>
      </c>
      <c r="S49">
        <f t="shared" ref="S49:S76" si="54">(CG49+(R49+2*0.95*0.0000000567*(((CG49+$B$7)+273)^4-(CG49+273)^4)-44100*H49)/(1.84*29.3*O49+8*0.95*0.0000000567*(CG49+273)^3))</f>
        <v>27.730851430346849</v>
      </c>
      <c r="T49">
        <f t="shared" ref="T49:T76" si="55">($C$7*CH49+$D$7*CI49+$E$7*S49)</f>
        <v>27.019035483871001</v>
      </c>
      <c r="U49">
        <f t="shared" ref="U49:U76" si="56">0.61365*EXP(17.502*T49/(240.97+T49))</f>
        <v>3.5831631503295762</v>
      </c>
      <c r="V49">
        <f t="shared" ref="V49:V76" si="57">(W49/X49*100)</f>
        <v>64.538885079625913</v>
      </c>
      <c r="W49">
        <f t="shared" ref="W49:W76" si="58">CB49*(CE49+CF49)/1000</f>
        <v>2.3930834722474073</v>
      </c>
      <c r="X49">
        <f t="shared" ref="X49:X76" si="59">0.61365*EXP(17.502*CG49/(240.97+CG49))</f>
        <v>3.7079715109656775</v>
      </c>
      <c r="Y49">
        <f t="shared" ref="Y49:Y76" si="60">(U49-CB49*(CE49+CF49)/1000)</f>
        <v>1.190079678082169</v>
      </c>
      <c r="Z49">
        <f t="shared" ref="Z49:Z76" si="61">(-H49*44100)</f>
        <v>-263.87183074210174</v>
      </c>
      <c r="AA49">
        <f t="shared" ref="AA49:AA76" si="62">2*29.3*O49*0.92*(CG49-T49)</f>
        <v>71.01537834936866</v>
      </c>
      <c r="AB49">
        <f t="shared" ref="AB49:AB76" si="63">2*0.95*0.0000000567*(((CG49+$B$7)+273)^4-(T49+273)^4)</f>
        <v>6.819647095888925</v>
      </c>
      <c r="AC49">
        <f t="shared" ref="AC49:AC76" si="64">R49+AB49+Z49+AA49</f>
        <v>94.822721743640926</v>
      </c>
      <c r="AD49">
        <v>-4.1300306672531199E-2</v>
      </c>
      <c r="AE49">
        <v>4.6363212345497097E-2</v>
      </c>
      <c r="AF49">
        <v>3.4629576097511299</v>
      </c>
      <c r="AG49">
        <v>0</v>
      </c>
      <c r="AH49">
        <v>0</v>
      </c>
      <c r="AI49">
        <f t="shared" ref="AI49:AI76" si="65">IF(AG49*$H$13&gt;=AK49,1,(AK49/(AK49-AG49*$H$13)))</f>
        <v>1</v>
      </c>
      <c r="AJ49">
        <f t="shared" ref="AJ49:AJ76" si="66">(AI49-1)*100</f>
        <v>0</v>
      </c>
      <c r="AK49">
        <f t="shared" ref="AK49:AK76" si="67">MAX(0,($B$13+$C$13*CJ49)/(1+$D$13*CJ49)*CE49/(CG49+273)*$E$13)</f>
        <v>52559.315830936132</v>
      </c>
      <c r="AL49">
        <v>0</v>
      </c>
      <c r="AM49">
        <v>0</v>
      </c>
      <c r="AN49">
        <v>0</v>
      </c>
      <c r="AO49">
        <f t="shared" ref="AO49:AO76" si="68">AN49-AM49</f>
        <v>0</v>
      </c>
      <c r="AP49" t="e">
        <f t="shared" ref="AP49:AP76" si="69">AO49/AN49</f>
        <v>#DIV/0!</v>
      </c>
      <c r="AQ49">
        <v>-1</v>
      </c>
      <c r="AR49" t="s">
        <v>450</v>
      </c>
      <c r="AS49">
        <v>787.07600000000002</v>
      </c>
      <c r="AT49">
        <v>1191.93</v>
      </c>
      <c r="AU49">
        <f t="shared" ref="AU49:AU76" si="70">1-AS49/AT49</f>
        <v>0.33966256407674944</v>
      </c>
      <c r="AV49">
        <v>0.5</v>
      </c>
      <c r="AW49">
        <f t="shared" ref="AW49:AW76" si="71">BS49</f>
        <v>1433.0826471606274</v>
      </c>
      <c r="AX49">
        <f t="shared" ref="AX49:AX76" si="72">I49</f>
        <v>15.413180641367326</v>
      </c>
      <c r="AY49">
        <f t="shared" ref="AY49:AY76" si="73">AU49*AV49*AW49</f>
        <v>243.38226323423714</v>
      </c>
      <c r="AZ49">
        <f t="shared" ref="AZ49:AZ76" si="74">BE49/AT49</f>
        <v>0.54428531876871966</v>
      </c>
      <c r="BA49">
        <f t="shared" ref="BA49:BA76" si="75">(AX49-AQ49)/AW49</f>
        <v>1.1453059370921021E-2</v>
      </c>
      <c r="BB49">
        <f t="shared" ref="BB49:BB76" si="76">(AN49-AT49)/AT49</f>
        <v>-1</v>
      </c>
      <c r="BC49" t="s">
        <v>451</v>
      </c>
      <c r="BD49">
        <v>543.17999999999995</v>
      </c>
      <c r="BE49">
        <f t="shared" ref="BE49:BE76" si="77">AT49-BD49</f>
        <v>648.75000000000011</v>
      </c>
      <c r="BF49">
        <f t="shared" ref="BF49:BF76" si="78">(AT49-AS49)/(AT49-BD49)</f>
        <v>0.62405240847784194</v>
      </c>
      <c r="BG49">
        <f t="shared" ref="BG49:BG76" si="79">(AN49-AT49)/(AN49-BD49)</f>
        <v>2.1943554622776982</v>
      </c>
      <c r="BH49">
        <f t="shared" ref="BH49:BH76" si="80">(AT49-AS49)/(AT49-AM49)</f>
        <v>0.3396625640767495</v>
      </c>
      <c r="BI49" t="e">
        <f t="shared" ref="BI49:BI76" si="81">(AN49-AT49)/(AN49-AM49)</f>
        <v>#DIV/0!</v>
      </c>
      <c r="BJ49">
        <v>6767</v>
      </c>
      <c r="BK49">
        <v>300</v>
      </c>
      <c r="BL49">
        <v>300</v>
      </c>
      <c r="BM49">
        <v>300</v>
      </c>
      <c r="BN49">
        <v>10273.9</v>
      </c>
      <c r="BO49">
        <v>1100.46</v>
      </c>
      <c r="BP49">
        <v>-7.1271700000000004E-3</v>
      </c>
      <c r="BQ49">
        <v>8.4858399999999996</v>
      </c>
      <c r="BR49">
        <f t="shared" ref="BR49:BR76" si="82">$B$11*CK49+$C$11*CL49+$F$11*CM49</f>
        <v>1699.99677419355</v>
      </c>
      <c r="BS49">
        <f t="shared" ref="BS49:BS76" si="83">BR49*BT49</f>
        <v>1433.0826471606274</v>
      </c>
      <c r="BT49">
        <f t="shared" ref="BT49:BT76" si="84">($B$11*$D$9+$C$11*$D$9+$F$11*((CZ49+CR49)/MAX(CZ49+CR49+DA49, 0.1)*$I$9+DA49/MAX(CZ49+CR49+DA49, 0.1)*$J$9))/($B$11+$C$11+$F$11)</f>
        <v>0.84299139205158657</v>
      </c>
      <c r="BU49">
        <f t="shared" ref="BU49:BU76" si="85">($B$11*$K$9+$C$11*$K$9+$F$11*((CZ49+CR49)/MAX(CZ49+CR49+DA49, 0.1)*$P$9+DA49/MAX(CZ49+CR49+DA49, 0.1)*$Q$9))/($B$11+$C$11+$F$11)</f>
        <v>0.19598278410317313</v>
      </c>
      <c r="BV49">
        <v>6</v>
      </c>
      <c r="BW49">
        <v>0.5</v>
      </c>
      <c r="BX49" t="s">
        <v>283</v>
      </c>
      <c r="BY49">
        <v>1535034386.7</v>
      </c>
      <c r="BZ49">
        <v>224.855419354839</v>
      </c>
      <c r="CA49">
        <v>249.99232258064501</v>
      </c>
      <c r="CB49">
        <v>23.996964516129001</v>
      </c>
      <c r="CC49">
        <v>15.237458064516099</v>
      </c>
      <c r="CD49">
        <v>400.01587096774199</v>
      </c>
      <c r="CE49">
        <v>99.624419354838693</v>
      </c>
      <c r="CF49">
        <v>0.100004983870968</v>
      </c>
      <c r="CG49">
        <v>27.603354838709699</v>
      </c>
      <c r="CH49">
        <v>27.019035483871001</v>
      </c>
      <c r="CI49">
        <v>999.9</v>
      </c>
      <c r="CJ49">
        <v>9997.3177419354906</v>
      </c>
      <c r="CK49">
        <v>0</v>
      </c>
      <c r="CL49">
        <v>7.99395096774193</v>
      </c>
      <c r="CM49">
        <v>1699.99677419355</v>
      </c>
      <c r="CN49">
        <v>0.89999429032258105</v>
      </c>
      <c r="CO49">
        <v>0.10000560645161299</v>
      </c>
      <c r="CP49">
        <v>0</v>
      </c>
      <c r="CQ49">
        <v>787.35890322580701</v>
      </c>
      <c r="CR49">
        <v>5.0004099999999996</v>
      </c>
      <c r="CS49">
        <v>13447.3096774194</v>
      </c>
      <c r="CT49">
        <v>15389.1903225806</v>
      </c>
      <c r="CU49">
        <v>43.875</v>
      </c>
      <c r="CV49">
        <v>45.125</v>
      </c>
      <c r="CW49">
        <v>44.846548387096803</v>
      </c>
      <c r="CX49">
        <v>44.816064516129003</v>
      </c>
      <c r="CY49">
        <v>45.774000000000001</v>
      </c>
      <c r="CZ49">
        <v>1525.4848387096799</v>
      </c>
      <c r="DA49">
        <v>169.51193548387101</v>
      </c>
      <c r="DB49">
        <v>0</v>
      </c>
      <c r="DC49">
        <v>66</v>
      </c>
      <c r="DD49">
        <v>787.07600000000002</v>
      </c>
      <c r="DE49">
        <v>-4.9401960284439204</v>
      </c>
      <c r="DF49">
        <v>-98.627450967891306</v>
      </c>
      <c r="DG49">
        <v>13442.811764705901</v>
      </c>
      <c r="DH49">
        <v>10</v>
      </c>
      <c r="DI49">
        <v>1535034297.2</v>
      </c>
      <c r="DJ49" t="s">
        <v>447</v>
      </c>
      <c r="DK49">
        <v>29</v>
      </c>
      <c r="DL49">
        <v>1.881</v>
      </c>
      <c r="DM49">
        <v>-0.121</v>
      </c>
      <c r="DN49">
        <v>300</v>
      </c>
      <c r="DO49">
        <v>15</v>
      </c>
      <c r="DP49">
        <v>0.09</v>
      </c>
      <c r="DQ49">
        <v>0.01</v>
      </c>
      <c r="DR49">
        <v>15.3388162772012</v>
      </c>
      <c r="DS49">
        <v>0.89107449296534103</v>
      </c>
      <c r="DT49">
        <v>0.113957848988732</v>
      </c>
      <c r="DU49">
        <v>1</v>
      </c>
      <c r="DV49">
        <v>171.58239165073999</v>
      </c>
      <c r="DW49">
        <v>-5.1151390515789901</v>
      </c>
      <c r="DX49">
        <v>0.62414021572910805</v>
      </c>
      <c r="DY49">
        <v>1</v>
      </c>
      <c r="DZ49">
        <v>2</v>
      </c>
      <c r="EA49">
        <v>2</v>
      </c>
      <c r="EB49" t="s">
        <v>295</v>
      </c>
      <c r="EC49">
        <v>1.8648800000000001</v>
      </c>
      <c r="ED49">
        <v>1.8658399999999999</v>
      </c>
      <c r="EE49">
        <v>1.8683700000000001</v>
      </c>
      <c r="EF49">
        <v>1.86798</v>
      </c>
      <c r="EG49">
        <v>1.8700300000000001</v>
      </c>
      <c r="EH49">
        <v>1.86788</v>
      </c>
      <c r="EI49">
        <v>1.86859</v>
      </c>
      <c r="EJ49">
        <v>1.8731100000000001</v>
      </c>
      <c r="EK49" t="s">
        <v>286</v>
      </c>
      <c r="EL49" t="s">
        <v>19</v>
      </c>
      <c r="EM49" t="s">
        <v>19</v>
      </c>
      <c r="EN49" t="s">
        <v>19</v>
      </c>
      <c r="EO49" t="s">
        <v>287</v>
      </c>
      <c r="EP49" t="s">
        <v>288</v>
      </c>
      <c r="EQ49" t="s">
        <v>289</v>
      </c>
      <c r="ER49" t="s">
        <v>289</v>
      </c>
      <c r="ES49" t="s">
        <v>289</v>
      </c>
      <c r="ET49" t="s">
        <v>289</v>
      </c>
      <c r="EU49">
        <v>0</v>
      </c>
      <c r="EV49">
        <v>100</v>
      </c>
      <c r="EW49">
        <v>100</v>
      </c>
      <c r="EX49">
        <v>1.881</v>
      </c>
      <c r="EY49">
        <v>-0.121</v>
      </c>
      <c r="EZ49">
        <v>2</v>
      </c>
      <c r="FA49">
        <v>391.90899999999999</v>
      </c>
      <c r="FB49">
        <v>635.47199999999998</v>
      </c>
      <c r="FC49">
        <v>24.9998</v>
      </c>
      <c r="FD49">
        <v>27.813700000000001</v>
      </c>
      <c r="FE49">
        <v>30.0001</v>
      </c>
      <c r="FF49">
        <v>27.8459</v>
      </c>
      <c r="FG49">
        <v>27.852799999999998</v>
      </c>
      <c r="FH49">
        <v>13.611499999999999</v>
      </c>
      <c r="FI49">
        <v>32.312800000000003</v>
      </c>
      <c r="FJ49">
        <v>60.446599999999997</v>
      </c>
      <c r="FK49">
        <v>25</v>
      </c>
      <c r="FL49">
        <v>250</v>
      </c>
      <c r="FM49">
        <v>15.335100000000001</v>
      </c>
      <c r="FN49">
        <v>109.36799999999999</v>
      </c>
      <c r="FO49">
        <v>108.19499999999999</v>
      </c>
    </row>
    <row r="50" spans="1:171" x14ac:dyDescent="0.2">
      <c r="A50">
        <v>34</v>
      </c>
      <c r="B50">
        <v>1535034499.2</v>
      </c>
      <c r="C50">
        <v>4670.4000000953702</v>
      </c>
      <c r="D50" t="s">
        <v>452</v>
      </c>
      <c r="E50" t="s">
        <v>453</v>
      </c>
      <c r="F50" t="s">
        <v>439</v>
      </c>
      <c r="G50">
        <v>1535034491.2</v>
      </c>
      <c r="H50">
        <f t="shared" si="43"/>
        <v>5.6369460467277513E-3</v>
      </c>
      <c r="I50">
        <f t="shared" si="44"/>
        <v>9.6626993281019349</v>
      </c>
      <c r="J50">
        <f t="shared" si="45"/>
        <v>159.247774193548</v>
      </c>
      <c r="K50">
        <f t="shared" si="46"/>
        <v>123.28338417019717</v>
      </c>
      <c r="L50">
        <f t="shared" si="47"/>
        <v>12.295013488191248</v>
      </c>
      <c r="M50">
        <f t="shared" si="48"/>
        <v>15.881730898716095</v>
      </c>
      <c r="N50">
        <f t="shared" si="49"/>
        <v>0.5154913550309167</v>
      </c>
      <c r="O50">
        <f t="shared" si="50"/>
        <v>2.255339557195958</v>
      </c>
      <c r="P50">
        <f t="shared" si="51"/>
        <v>0.45788506278449453</v>
      </c>
      <c r="Q50">
        <f t="shared" si="52"/>
        <v>0.2908156031401925</v>
      </c>
      <c r="R50">
        <f t="shared" si="53"/>
        <v>280.85977602317223</v>
      </c>
      <c r="S50">
        <f t="shared" si="54"/>
        <v>27.859994847148975</v>
      </c>
      <c r="T50">
        <f t="shared" si="55"/>
        <v>27.078390322580599</v>
      </c>
      <c r="U50">
        <f t="shared" si="56"/>
        <v>3.5956715016998513</v>
      </c>
      <c r="V50">
        <f t="shared" si="57"/>
        <v>64.801133976444575</v>
      </c>
      <c r="W50">
        <f t="shared" si="58"/>
        <v>2.4048517871710788</v>
      </c>
      <c r="X50">
        <f t="shared" si="59"/>
        <v>3.7111260862275199</v>
      </c>
      <c r="Y50">
        <f t="shared" si="60"/>
        <v>1.1908197145287724</v>
      </c>
      <c r="Z50">
        <f t="shared" si="61"/>
        <v>-248.58932066069383</v>
      </c>
      <c r="AA50">
        <f t="shared" si="62"/>
        <v>65.598909495102433</v>
      </c>
      <c r="AB50">
        <f t="shared" si="63"/>
        <v>6.2989926772017215</v>
      </c>
      <c r="AC50">
        <f t="shared" si="64"/>
        <v>104.16835753478257</v>
      </c>
      <c r="AD50">
        <v>-4.1327650460310998E-2</v>
      </c>
      <c r="AE50">
        <v>4.63939081427273E-2</v>
      </c>
      <c r="AF50">
        <v>3.4647715249107902</v>
      </c>
      <c r="AG50">
        <v>0</v>
      </c>
      <c r="AH50">
        <v>0</v>
      </c>
      <c r="AI50">
        <f t="shared" si="65"/>
        <v>1</v>
      </c>
      <c r="AJ50">
        <f t="shared" si="66"/>
        <v>0</v>
      </c>
      <c r="AK50">
        <f t="shared" si="67"/>
        <v>52590.26022090733</v>
      </c>
      <c r="AL50">
        <v>0</v>
      </c>
      <c r="AM50">
        <v>0</v>
      </c>
      <c r="AN50">
        <v>0</v>
      </c>
      <c r="AO50">
        <f t="shared" si="68"/>
        <v>0</v>
      </c>
      <c r="AP50" t="e">
        <f t="shared" si="69"/>
        <v>#DIV/0!</v>
      </c>
      <c r="AQ50">
        <v>-1</v>
      </c>
      <c r="AR50" t="s">
        <v>454</v>
      </c>
      <c r="AS50">
        <v>777.51529411764704</v>
      </c>
      <c r="AT50">
        <v>1126.2</v>
      </c>
      <c r="AU50">
        <f t="shared" si="70"/>
        <v>0.30961170829546525</v>
      </c>
      <c r="AV50">
        <v>0.5</v>
      </c>
      <c r="AW50">
        <f t="shared" si="71"/>
        <v>1433.0861900610878</v>
      </c>
      <c r="AX50">
        <f t="shared" si="72"/>
        <v>9.6626993281019349</v>
      </c>
      <c r="AY50">
        <f t="shared" si="73"/>
        <v>221.85013171972659</v>
      </c>
      <c r="AZ50">
        <f t="shared" si="74"/>
        <v>0.51740365832001423</v>
      </c>
      <c r="BA50">
        <f t="shared" si="75"/>
        <v>7.4403754652380113E-3</v>
      </c>
      <c r="BB50">
        <f t="shared" si="76"/>
        <v>-1</v>
      </c>
      <c r="BC50" t="s">
        <v>455</v>
      </c>
      <c r="BD50">
        <v>543.5</v>
      </c>
      <c r="BE50">
        <f t="shared" si="77"/>
        <v>582.70000000000005</v>
      </c>
      <c r="BF50">
        <f t="shared" si="78"/>
        <v>0.59839489597108797</v>
      </c>
      <c r="BG50">
        <f t="shared" si="79"/>
        <v>2.0721251149954001</v>
      </c>
      <c r="BH50">
        <f t="shared" si="80"/>
        <v>0.30961170829546525</v>
      </c>
      <c r="BI50" t="e">
        <f t="shared" si="81"/>
        <v>#DIV/0!</v>
      </c>
      <c r="BJ50">
        <v>6769</v>
      </c>
      <c r="BK50">
        <v>300</v>
      </c>
      <c r="BL50">
        <v>300</v>
      </c>
      <c r="BM50">
        <v>300</v>
      </c>
      <c r="BN50">
        <v>10273.5</v>
      </c>
      <c r="BO50">
        <v>1053.9100000000001</v>
      </c>
      <c r="BP50">
        <v>-7.12665E-3</v>
      </c>
      <c r="BQ50">
        <v>8.3663299999999996</v>
      </c>
      <c r="BR50">
        <f t="shared" si="82"/>
        <v>1700.00129032258</v>
      </c>
      <c r="BS50">
        <f t="shared" si="83"/>
        <v>1433.0861900610878</v>
      </c>
      <c r="BT50">
        <f t="shared" si="84"/>
        <v>0.84299123666497677</v>
      </c>
      <c r="BU50">
        <f t="shared" si="85"/>
        <v>0.19598247332995378</v>
      </c>
      <c r="BV50">
        <v>6</v>
      </c>
      <c r="BW50">
        <v>0.5</v>
      </c>
      <c r="BX50" t="s">
        <v>283</v>
      </c>
      <c r="BY50">
        <v>1535034491.2</v>
      </c>
      <c r="BZ50">
        <v>159.247774193548</v>
      </c>
      <c r="CA50">
        <v>175.08764516129</v>
      </c>
      <c r="CB50">
        <v>24.113700000000001</v>
      </c>
      <c r="CC50">
        <v>15.862529032258101</v>
      </c>
      <c r="CD50">
        <v>400.017290322581</v>
      </c>
      <c r="CE50">
        <v>99.629703225806395</v>
      </c>
      <c r="CF50">
        <v>9.9985174193548396E-2</v>
      </c>
      <c r="CG50">
        <v>27.617899999999999</v>
      </c>
      <c r="CH50">
        <v>27.078390322580599</v>
      </c>
      <c r="CI50">
        <v>999.9</v>
      </c>
      <c r="CJ50">
        <v>10003.406129032301</v>
      </c>
      <c r="CK50">
        <v>0</v>
      </c>
      <c r="CL50">
        <v>8.3202503225806499</v>
      </c>
      <c r="CM50">
        <v>1700.00129032258</v>
      </c>
      <c r="CN50">
        <v>0.89999603225806502</v>
      </c>
      <c r="CO50">
        <v>0.10000384516129</v>
      </c>
      <c r="CP50">
        <v>0</v>
      </c>
      <c r="CQ50">
        <v>777.690838709677</v>
      </c>
      <c r="CR50">
        <v>5.0004099999999996</v>
      </c>
      <c r="CS50">
        <v>13327.441935483899</v>
      </c>
      <c r="CT50">
        <v>15389.245161290301</v>
      </c>
      <c r="CU50">
        <v>43.883000000000003</v>
      </c>
      <c r="CV50">
        <v>45.127000000000002</v>
      </c>
      <c r="CW50">
        <v>44.875</v>
      </c>
      <c r="CX50">
        <v>44.832322580645098</v>
      </c>
      <c r="CY50">
        <v>45.811999999999998</v>
      </c>
      <c r="CZ50">
        <v>1525.4974193548401</v>
      </c>
      <c r="DA50">
        <v>169.503548387097</v>
      </c>
      <c r="DB50">
        <v>0</v>
      </c>
      <c r="DC50">
        <v>103.90000009536701</v>
      </c>
      <c r="DD50">
        <v>777.51529411764704</v>
      </c>
      <c r="DE50">
        <v>-3.7750000014843099</v>
      </c>
      <c r="DF50">
        <v>-55.171568608297903</v>
      </c>
      <c r="DG50">
        <v>13323.852941176499</v>
      </c>
      <c r="DH50">
        <v>10</v>
      </c>
      <c r="DI50">
        <v>1535034469.2</v>
      </c>
      <c r="DJ50" t="s">
        <v>456</v>
      </c>
      <c r="DK50">
        <v>30</v>
      </c>
      <c r="DL50">
        <v>1.42</v>
      </c>
      <c r="DM50">
        <v>-0.11899999999999999</v>
      </c>
      <c r="DN50">
        <v>175</v>
      </c>
      <c r="DO50">
        <v>15</v>
      </c>
      <c r="DP50">
        <v>0.15</v>
      </c>
      <c r="DQ50">
        <v>0.01</v>
      </c>
      <c r="DR50">
        <v>9.6486527012249308</v>
      </c>
      <c r="DS50">
        <v>0.17489534790393499</v>
      </c>
      <c r="DT50">
        <v>9.5193495501258801E-2</v>
      </c>
      <c r="DU50">
        <v>1</v>
      </c>
      <c r="DV50">
        <v>122.90146579579699</v>
      </c>
      <c r="DW50">
        <v>4.2644261333421296</v>
      </c>
      <c r="DX50">
        <v>0.61084562988429003</v>
      </c>
      <c r="DY50">
        <v>1</v>
      </c>
      <c r="DZ50">
        <v>2</v>
      </c>
      <c r="EA50">
        <v>2</v>
      </c>
      <c r="EB50" t="s">
        <v>295</v>
      </c>
      <c r="EC50">
        <v>1.86486</v>
      </c>
      <c r="ED50">
        <v>1.8658399999999999</v>
      </c>
      <c r="EE50">
        <v>1.8683700000000001</v>
      </c>
      <c r="EF50">
        <v>1.86798</v>
      </c>
      <c r="EG50">
        <v>1.87008</v>
      </c>
      <c r="EH50">
        <v>1.8678699999999999</v>
      </c>
      <c r="EI50">
        <v>1.86859</v>
      </c>
      <c r="EJ50">
        <v>1.8731100000000001</v>
      </c>
      <c r="EK50" t="s">
        <v>286</v>
      </c>
      <c r="EL50" t="s">
        <v>19</v>
      </c>
      <c r="EM50" t="s">
        <v>19</v>
      </c>
      <c r="EN50" t="s">
        <v>19</v>
      </c>
      <c r="EO50" t="s">
        <v>287</v>
      </c>
      <c r="EP50" t="s">
        <v>288</v>
      </c>
      <c r="EQ50" t="s">
        <v>289</v>
      </c>
      <c r="ER50" t="s">
        <v>289</v>
      </c>
      <c r="ES50" t="s">
        <v>289</v>
      </c>
      <c r="ET50" t="s">
        <v>289</v>
      </c>
      <c r="EU50">
        <v>0</v>
      </c>
      <c r="EV50">
        <v>100</v>
      </c>
      <c r="EW50">
        <v>100</v>
      </c>
      <c r="EX50">
        <v>1.42</v>
      </c>
      <c r="EY50">
        <v>-0.11899999999999999</v>
      </c>
      <c r="EZ50">
        <v>2</v>
      </c>
      <c r="FA50">
        <v>391.70600000000002</v>
      </c>
      <c r="FB50">
        <v>635.15200000000004</v>
      </c>
      <c r="FC50">
        <v>24.9998</v>
      </c>
      <c r="FD50">
        <v>27.828399999999998</v>
      </c>
      <c r="FE50">
        <v>30.0002</v>
      </c>
      <c r="FF50">
        <v>27.872699999999998</v>
      </c>
      <c r="FG50">
        <v>27.876300000000001</v>
      </c>
      <c r="FH50">
        <v>10.3766</v>
      </c>
      <c r="FI50">
        <v>30.155200000000001</v>
      </c>
      <c r="FJ50">
        <v>58.825299999999999</v>
      </c>
      <c r="FK50">
        <v>25</v>
      </c>
      <c r="FL50">
        <v>175</v>
      </c>
      <c r="FM50">
        <v>15.780099999999999</v>
      </c>
      <c r="FN50">
        <v>109.35899999999999</v>
      </c>
      <c r="FO50">
        <v>108.18899999999999</v>
      </c>
    </row>
    <row r="51" spans="1:171" x14ac:dyDescent="0.2">
      <c r="A51">
        <v>35</v>
      </c>
      <c r="B51">
        <v>1535034610.2</v>
      </c>
      <c r="C51">
        <v>4781.4000000953702</v>
      </c>
      <c r="D51" t="s">
        <v>457</v>
      </c>
      <c r="E51" t="s">
        <v>458</v>
      </c>
      <c r="F51" t="s">
        <v>439</v>
      </c>
      <c r="G51">
        <v>1535034602.2</v>
      </c>
      <c r="H51">
        <f t="shared" si="43"/>
        <v>5.4992304367224801E-3</v>
      </c>
      <c r="I51">
        <f t="shared" si="44"/>
        <v>3.7123845201790799</v>
      </c>
      <c r="J51">
        <f t="shared" si="45"/>
        <v>93.711232258064499</v>
      </c>
      <c r="K51">
        <f t="shared" si="46"/>
        <v>78.968177813658826</v>
      </c>
      <c r="L51">
        <f t="shared" si="47"/>
        <v>7.8760722187340431</v>
      </c>
      <c r="M51">
        <f t="shared" si="48"/>
        <v>9.3465045465872851</v>
      </c>
      <c r="N51">
        <f t="shared" si="49"/>
        <v>0.50221325353749158</v>
      </c>
      <c r="O51">
        <f t="shared" si="50"/>
        <v>2.2535695624527348</v>
      </c>
      <c r="P51">
        <f t="shared" si="51"/>
        <v>0.44732985506248907</v>
      </c>
      <c r="Q51">
        <f t="shared" si="52"/>
        <v>0.28401078418310938</v>
      </c>
      <c r="R51">
        <f t="shared" si="53"/>
        <v>280.85818711999622</v>
      </c>
      <c r="S51">
        <f t="shared" si="54"/>
        <v>27.944363761874531</v>
      </c>
      <c r="T51">
        <f t="shared" si="55"/>
        <v>27.1303870967742</v>
      </c>
      <c r="U51">
        <f t="shared" si="56"/>
        <v>3.606660528181723</v>
      </c>
      <c r="V51">
        <f t="shared" si="57"/>
        <v>64.997033042254159</v>
      </c>
      <c r="W51">
        <f t="shared" si="58"/>
        <v>2.4175737272638949</v>
      </c>
      <c r="X51">
        <f t="shared" si="59"/>
        <v>3.7195139748798156</v>
      </c>
      <c r="Y51">
        <f t="shared" si="60"/>
        <v>1.1890868009178281</v>
      </c>
      <c r="Z51">
        <f t="shared" si="61"/>
        <v>-242.51606225946136</v>
      </c>
      <c r="AA51">
        <f t="shared" si="62"/>
        <v>63.922537161341623</v>
      </c>
      <c r="AB51">
        <f t="shared" si="63"/>
        <v>6.1456238350372594</v>
      </c>
      <c r="AC51">
        <f t="shared" si="64"/>
        <v>108.41028585691375</v>
      </c>
      <c r="AD51">
        <v>-4.12799141156171E-2</v>
      </c>
      <c r="AE51">
        <v>4.6340319913875001E-2</v>
      </c>
      <c r="AF51">
        <v>3.4616045511317002</v>
      </c>
      <c r="AG51">
        <v>0</v>
      </c>
      <c r="AH51">
        <v>0</v>
      </c>
      <c r="AI51">
        <f t="shared" si="65"/>
        <v>1</v>
      </c>
      <c r="AJ51">
        <f t="shared" si="66"/>
        <v>0</v>
      </c>
      <c r="AK51">
        <f t="shared" si="67"/>
        <v>52525.406699717598</v>
      </c>
      <c r="AL51">
        <v>0</v>
      </c>
      <c r="AM51">
        <v>0</v>
      </c>
      <c r="AN51">
        <v>0</v>
      </c>
      <c r="AO51">
        <f t="shared" si="68"/>
        <v>0</v>
      </c>
      <c r="AP51" t="e">
        <f t="shared" si="69"/>
        <v>#DIV/0!</v>
      </c>
      <c r="AQ51">
        <v>-1</v>
      </c>
      <c r="AR51" t="s">
        <v>459</v>
      </c>
      <c r="AS51">
        <v>776.63829411764698</v>
      </c>
      <c r="AT51">
        <v>1074.8699999999999</v>
      </c>
      <c r="AU51">
        <f t="shared" si="70"/>
        <v>0.27745839578958664</v>
      </c>
      <c r="AV51">
        <v>0.5</v>
      </c>
      <c r="AW51">
        <f t="shared" si="71"/>
        <v>1433.0785245800603</v>
      </c>
      <c r="AX51">
        <f t="shared" si="72"/>
        <v>3.7123845201790799</v>
      </c>
      <c r="AY51">
        <f t="shared" si="73"/>
        <v>198.8098342352456</v>
      </c>
      <c r="AZ51">
        <f t="shared" si="74"/>
        <v>0.49662749913943083</v>
      </c>
      <c r="BA51">
        <f t="shared" si="75"/>
        <v>3.2882947021761881E-3</v>
      </c>
      <c r="BB51">
        <f t="shared" si="76"/>
        <v>-1</v>
      </c>
      <c r="BC51" t="s">
        <v>460</v>
      </c>
      <c r="BD51">
        <v>541.05999999999995</v>
      </c>
      <c r="BE51">
        <f t="shared" si="77"/>
        <v>533.80999999999995</v>
      </c>
      <c r="BF51">
        <f t="shared" si="78"/>
        <v>0.55868512370010481</v>
      </c>
      <c r="BG51">
        <f t="shared" si="79"/>
        <v>1.9866003770376668</v>
      </c>
      <c r="BH51">
        <f t="shared" si="80"/>
        <v>0.27745839578958659</v>
      </c>
      <c r="BI51" t="e">
        <f t="shared" si="81"/>
        <v>#DIV/0!</v>
      </c>
      <c r="BJ51">
        <v>6771</v>
      </c>
      <c r="BK51">
        <v>300</v>
      </c>
      <c r="BL51">
        <v>300</v>
      </c>
      <c r="BM51">
        <v>300</v>
      </c>
      <c r="BN51">
        <v>10273.1</v>
      </c>
      <c r="BO51">
        <v>1016.85</v>
      </c>
      <c r="BP51">
        <v>-7.1263100000000003E-3</v>
      </c>
      <c r="BQ51">
        <v>8.47241</v>
      </c>
      <c r="BR51">
        <f t="shared" si="82"/>
        <v>1699.99225806452</v>
      </c>
      <c r="BS51">
        <f t="shared" si="83"/>
        <v>1433.0785245800603</v>
      </c>
      <c r="BT51">
        <f t="shared" si="84"/>
        <v>0.84299120644917103</v>
      </c>
      <c r="BU51">
        <f t="shared" si="85"/>
        <v>0.19598241289834206</v>
      </c>
      <c r="BV51">
        <v>6</v>
      </c>
      <c r="BW51">
        <v>0.5</v>
      </c>
      <c r="BX51" t="s">
        <v>283</v>
      </c>
      <c r="BY51">
        <v>1535034602.2</v>
      </c>
      <c r="BZ51">
        <v>93.711232258064499</v>
      </c>
      <c r="CA51">
        <v>100.052258064516</v>
      </c>
      <c r="CB51">
        <v>24.2394161290323</v>
      </c>
      <c r="CC51">
        <v>16.1912290322581</v>
      </c>
      <c r="CD51">
        <v>400.03535483871002</v>
      </c>
      <c r="CE51">
        <v>99.637270967741898</v>
      </c>
      <c r="CF51">
        <v>0.10002115161290299</v>
      </c>
      <c r="CG51">
        <v>27.656522580645198</v>
      </c>
      <c r="CH51">
        <v>27.1303870967742</v>
      </c>
      <c r="CI51">
        <v>999.9</v>
      </c>
      <c r="CJ51">
        <v>9991.0925806451596</v>
      </c>
      <c r="CK51">
        <v>0</v>
      </c>
      <c r="CL51">
        <v>8.4208619354838703</v>
      </c>
      <c r="CM51">
        <v>1699.99225806452</v>
      </c>
      <c r="CN51">
        <v>0.89999951612903295</v>
      </c>
      <c r="CO51">
        <v>0.10000032258064501</v>
      </c>
      <c r="CP51">
        <v>0</v>
      </c>
      <c r="CQ51">
        <v>776.81164516129002</v>
      </c>
      <c r="CR51">
        <v>5.0004099999999996</v>
      </c>
      <c r="CS51">
        <v>13317.0193548387</v>
      </c>
      <c r="CT51">
        <v>15389.177419354801</v>
      </c>
      <c r="CU51">
        <v>43.936999999999998</v>
      </c>
      <c r="CV51">
        <v>45.1991935483871</v>
      </c>
      <c r="CW51">
        <v>44.936999999999998</v>
      </c>
      <c r="CX51">
        <v>44.875</v>
      </c>
      <c r="CY51">
        <v>45.836387096774203</v>
      </c>
      <c r="CZ51">
        <v>1525.49129032258</v>
      </c>
      <c r="DA51">
        <v>169.500967741935</v>
      </c>
      <c r="DB51">
        <v>0</v>
      </c>
      <c r="DC51">
        <v>110.299999952316</v>
      </c>
      <c r="DD51">
        <v>776.63829411764698</v>
      </c>
      <c r="DE51">
        <v>-1.8872549258231699</v>
      </c>
      <c r="DF51">
        <v>-43.774509745669299</v>
      </c>
      <c r="DG51">
        <v>13314.2117647059</v>
      </c>
      <c r="DH51">
        <v>10</v>
      </c>
      <c r="DI51">
        <v>1535034581.7</v>
      </c>
      <c r="DJ51" t="s">
        <v>461</v>
      </c>
      <c r="DK51">
        <v>31</v>
      </c>
      <c r="DL51">
        <v>1.2869999999999999</v>
      </c>
      <c r="DM51">
        <v>-0.121</v>
      </c>
      <c r="DN51">
        <v>100</v>
      </c>
      <c r="DO51">
        <v>16</v>
      </c>
      <c r="DP51">
        <v>0.55000000000000004</v>
      </c>
      <c r="DQ51">
        <v>0.02</v>
      </c>
      <c r="DR51">
        <v>3.6397161816857602</v>
      </c>
      <c r="DS51">
        <v>0.90006549007581105</v>
      </c>
      <c r="DT51">
        <v>0.209882390251766</v>
      </c>
      <c r="DU51">
        <v>1</v>
      </c>
      <c r="DV51">
        <v>78.8800067632816</v>
      </c>
      <c r="DW51">
        <v>1.18004115761199</v>
      </c>
      <c r="DX51">
        <v>0.23755094854935199</v>
      </c>
      <c r="DY51">
        <v>1</v>
      </c>
      <c r="DZ51">
        <v>2</v>
      </c>
      <c r="EA51">
        <v>2</v>
      </c>
      <c r="EB51" t="s">
        <v>295</v>
      </c>
      <c r="EC51">
        <v>1.8649199999999999</v>
      </c>
      <c r="ED51">
        <v>1.8658399999999999</v>
      </c>
      <c r="EE51">
        <v>1.86839</v>
      </c>
      <c r="EF51">
        <v>1.86799</v>
      </c>
      <c r="EG51">
        <v>1.8700399999999999</v>
      </c>
      <c r="EH51">
        <v>1.8678699999999999</v>
      </c>
      <c r="EI51">
        <v>1.86859</v>
      </c>
      <c r="EJ51">
        <v>1.8731</v>
      </c>
      <c r="EK51" t="s">
        <v>286</v>
      </c>
      <c r="EL51" t="s">
        <v>19</v>
      </c>
      <c r="EM51" t="s">
        <v>19</v>
      </c>
      <c r="EN51" t="s">
        <v>19</v>
      </c>
      <c r="EO51" t="s">
        <v>287</v>
      </c>
      <c r="EP51" t="s">
        <v>288</v>
      </c>
      <c r="EQ51" t="s">
        <v>289</v>
      </c>
      <c r="ER51" t="s">
        <v>289</v>
      </c>
      <c r="ES51" t="s">
        <v>289</v>
      </c>
      <c r="ET51" t="s">
        <v>289</v>
      </c>
      <c r="EU51">
        <v>0</v>
      </c>
      <c r="EV51">
        <v>100</v>
      </c>
      <c r="EW51">
        <v>100</v>
      </c>
      <c r="EX51">
        <v>1.2869999999999999</v>
      </c>
      <c r="EY51">
        <v>-0.121</v>
      </c>
      <c r="EZ51">
        <v>2</v>
      </c>
      <c r="FA51">
        <v>391.61200000000002</v>
      </c>
      <c r="FB51">
        <v>634.471</v>
      </c>
      <c r="FC51">
        <v>25.000599999999999</v>
      </c>
      <c r="FD51">
        <v>27.8705</v>
      </c>
      <c r="FE51">
        <v>30.000399999999999</v>
      </c>
      <c r="FF51">
        <v>27.912400000000002</v>
      </c>
      <c r="FG51">
        <v>27.914200000000001</v>
      </c>
      <c r="FH51">
        <v>7.0802399999999999</v>
      </c>
      <c r="FI51">
        <v>27.514299999999999</v>
      </c>
      <c r="FJ51">
        <v>56.9373</v>
      </c>
      <c r="FK51">
        <v>25</v>
      </c>
      <c r="FL51">
        <v>100</v>
      </c>
      <c r="FM51">
        <v>16.119299999999999</v>
      </c>
      <c r="FN51">
        <v>109.349</v>
      </c>
      <c r="FO51">
        <v>108.17700000000001</v>
      </c>
    </row>
    <row r="52" spans="1:171" x14ac:dyDescent="0.2">
      <c r="A52">
        <v>36</v>
      </c>
      <c r="B52">
        <v>1535034716.2</v>
      </c>
      <c r="C52">
        <v>4887.4000000953702</v>
      </c>
      <c r="D52" t="s">
        <v>462</v>
      </c>
      <c r="E52" t="s">
        <v>463</v>
      </c>
      <c r="F52" t="s">
        <v>439</v>
      </c>
      <c r="G52">
        <v>1535034708.20645</v>
      </c>
      <c r="H52">
        <f t="shared" si="43"/>
        <v>5.4654411263230637E-3</v>
      </c>
      <c r="I52">
        <f t="shared" si="44"/>
        <v>-0.1961504443614383</v>
      </c>
      <c r="J52">
        <f t="shared" si="45"/>
        <v>49.950974193548397</v>
      </c>
      <c r="K52">
        <f t="shared" si="46"/>
        <v>49.683363313838733</v>
      </c>
      <c r="L52">
        <f t="shared" si="47"/>
        <v>4.9555629628920936</v>
      </c>
      <c r="M52">
        <f t="shared" si="48"/>
        <v>4.9822552493135879</v>
      </c>
      <c r="N52">
        <f t="shared" si="49"/>
        <v>0.50301877467353695</v>
      </c>
      <c r="O52">
        <f t="shared" si="50"/>
        <v>2.255953322212934</v>
      </c>
      <c r="P52">
        <f t="shared" si="51"/>
        <v>0.44802085462351893</v>
      </c>
      <c r="Q52">
        <f t="shared" si="52"/>
        <v>0.28445165841001119</v>
      </c>
      <c r="R52">
        <f t="shared" si="53"/>
        <v>280.85997678060068</v>
      </c>
      <c r="S52">
        <f t="shared" si="54"/>
        <v>28.01164136078123</v>
      </c>
      <c r="T52">
        <f t="shared" si="55"/>
        <v>27.1691838709677</v>
      </c>
      <c r="U52">
        <f t="shared" si="56"/>
        <v>3.6148789448581806</v>
      </c>
      <c r="V52">
        <f t="shared" si="57"/>
        <v>65.250462464386032</v>
      </c>
      <c r="W52">
        <f t="shared" si="58"/>
        <v>2.4350090490647878</v>
      </c>
      <c r="X52">
        <f t="shared" si="59"/>
        <v>3.7317881852466952</v>
      </c>
      <c r="Y52">
        <f t="shared" si="60"/>
        <v>1.1798698957933929</v>
      </c>
      <c r="Z52">
        <f t="shared" si="61"/>
        <v>-241.02595367084712</v>
      </c>
      <c r="AA52">
        <f t="shared" si="62"/>
        <v>66.128754901932197</v>
      </c>
      <c r="AB52">
        <f t="shared" si="63"/>
        <v>6.3540347410397136</v>
      </c>
      <c r="AC52">
        <f t="shared" si="64"/>
        <v>112.31681275272545</v>
      </c>
      <c r="AD52">
        <v>-4.1344211521250902E-2</v>
      </c>
      <c r="AE52">
        <v>4.6412499384461098E-2</v>
      </c>
      <c r="AF52">
        <v>3.4658699406712001</v>
      </c>
      <c r="AG52">
        <v>0</v>
      </c>
      <c r="AH52">
        <v>0</v>
      </c>
      <c r="AI52">
        <f t="shared" si="65"/>
        <v>1</v>
      </c>
      <c r="AJ52">
        <f t="shared" si="66"/>
        <v>0</v>
      </c>
      <c r="AK52">
        <f t="shared" si="67"/>
        <v>52594.135519579228</v>
      </c>
      <c r="AL52">
        <v>0</v>
      </c>
      <c r="AM52">
        <v>0</v>
      </c>
      <c r="AN52">
        <v>0</v>
      </c>
      <c r="AO52">
        <f t="shared" si="68"/>
        <v>0</v>
      </c>
      <c r="AP52" t="e">
        <f t="shared" si="69"/>
        <v>#DIV/0!</v>
      </c>
      <c r="AQ52">
        <v>-1</v>
      </c>
      <c r="AR52" t="s">
        <v>464</v>
      </c>
      <c r="AS52">
        <v>778.99682352941204</v>
      </c>
      <c r="AT52">
        <v>1042.9100000000001</v>
      </c>
      <c r="AU52">
        <f t="shared" si="70"/>
        <v>0.25305460343710195</v>
      </c>
      <c r="AV52">
        <v>0.5</v>
      </c>
      <c r="AW52">
        <f t="shared" si="71"/>
        <v>1433.081911676672</v>
      </c>
      <c r="AX52">
        <f t="shared" si="72"/>
        <v>-0.1961504443614383</v>
      </c>
      <c r="AY52">
        <f t="shared" si="73"/>
        <v>181.3239874261121</v>
      </c>
      <c r="AZ52">
        <f t="shared" si="74"/>
        <v>0.48509459109606778</v>
      </c>
      <c r="BA52">
        <f t="shared" si="75"/>
        <v>5.6092366325249097E-4</v>
      </c>
      <c r="BB52">
        <f t="shared" si="76"/>
        <v>-1</v>
      </c>
      <c r="BC52" t="s">
        <v>465</v>
      </c>
      <c r="BD52">
        <v>537</v>
      </c>
      <c r="BE52">
        <f t="shared" si="77"/>
        <v>505.91000000000008</v>
      </c>
      <c r="BF52">
        <f t="shared" si="78"/>
        <v>0.52166032786580219</v>
      </c>
      <c r="BG52">
        <f t="shared" si="79"/>
        <v>1.9421042830540038</v>
      </c>
      <c r="BH52">
        <f t="shared" si="80"/>
        <v>0.25305460343710195</v>
      </c>
      <c r="BI52" t="e">
        <f t="shared" si="81"/>
        <v>#DIV/0!</v>
      </c>
      <c r="BJ52">
        <v>6773</v>
      </c>
      <c r="BK52">
        <v>300</v>
      </c>
      <c r="BL52">
        <v>300</v>
      </c>
      <c r="BM52">
        <v>300</v>
      </c>
      <c r="BN52">
        <v>10272.6</v>
      </c>
      <c r="BO52">
        <v>994.23699999999997</v>
      </c>
      <c r="BP52">
        <v>-7.12578E-3</v>
      </c>
      <c r="BQ52">
        <v>6.9288299999999996</v>
      </c>
      <c r="BR52">
        <f t="shared" si="82"/>
        <v>1699.99548387097</v>
      </c>
      <c r="BS52">
        <f t="shared" si="83"/>
        <v>1433.081911676672</v>
      </c>
      <c r="BT52">
        <f t="shared" si="84"/>
        <v>0.84299159925617961</v>
      </c>
      <c r="BU52">
        <f t="shared" si="85"/>
        <v>0.19598319851235937</v>
      </c>
      <c r="BV52">
        <v>6</v>
      </c>
      <c r="BW52">
        <v>0.5</v>
      </c>
      <c r="BX52" t="s">
        <v>283</v>
      </c>
      <c r="BY52">
        <v>1535034708.20645</v>
      </c>
      <c r="BZ52">
        <v>49.950974193548397</v>
      </c>
      <c r="CA52">
        <v>50.066248387096799</v>
      </c>
      <c r="CB52">
        <v>24.412854838709698</v>
      </c>
      <c r="CC52">
        <v>16.4152709677419</v>
      </c>
      <c r="CD52">
        <v>400.02187096774202</v>
      </c>
      <c r="CE52">
        <v>99.642922580645106</v>
      </c>
      <c r="CF52">
        <v>9.9981932258064496E-2</v>
      </c>
      <c r="CG52">
        <v>27.7129032258065</v>
      </c>
      <c r="CH52">
        <v>27.1691838709677</v>
      </c>
      <c r="CI52">
        <v>999.9</v>
      </c>
      <c r="CJ52">
        <v>10006.087096774199</v>
      </c>
      <c r="CK52">
        <v>0</v>
      </c>
      <c r="CL52">
        <v>8.1766774193548404</v>
      </c>
      <c r="CM52">
        <v>1699.99548387097</v>
      </c>
      <c r="CN52">
        <v>0.89998616129032305</v>
      </c>
      <c r="CO52">
        <v>0.100013825806452</v>
      </c>
      <c r="CP52">
        <v>0</v>
      </c>
      <c r="CQ52">
        <v>779.13432258064495</v>
      </c>
      <c r="CR52">
        <v>5.0004099999999996</v>
      </c>
      <c r="CS52">
        <v>13392.054838709701</v>
      </c>
      <c r="CT52">
        <v>15389.135483870999</v>
      </c>
      <c r="CU52">
        <v>44.061999999999998</v>
      </c>
      <c r="CV52">
        <v>45.3</v>
      </c>
      <c r="CW52">
        <v>45.058</v>
      </c>
      <c r="CX52">
        <v>44.977645161290297</v>
      </c>
      <c r="CY52">
        <v>45.936999999999998</v>
      </c>
      <c r="CZ52">
        <v>1525.4719354838701</v>
      </c>
      <c r="DA52">
        <v>169.52354838709701</v>
      </c>
      <c r="DB52">
        <v>0</v>
      </c>
      <c r="DC52">
        <v>105.59999990463299</v>
      </c>
      <c r="DD52">
        <v>778.99682352941204</v>
      </c>
      <c r="DE52">
        <v>5.0245083106411001E-2</v>
      </c>
      <c r="DF52">
        <v>-2048.4803909367902</v>
      </c>
      <c r="DG52">
        <v>13336.135294117599</v>
      </c>
      <c r="DH52">
        <v>10</v>
      </c>
      <c r="DI52">
        <v>1535034690.2</v>
      </c>
      <c r="DJ52" t="s">
        <v>466</v>
      </c>
      <c r="DK52">
        <v>32</v>
      </c>
      <c r="DL52">
        <v>1.1970000000000001</v>
      </c>
      <c r="DM52">
        <v>-0.121</v>
      </c>
      <c r="DN52">
        <v>50</v>
      </c>
      <c r="DO52">
        <v>16</v>
      </c>
      <c r="DP52">
        <v>0.4</v>
      </c>
      <c r="DQ52">
        <v>0.02</v>
      </c>
      <c r="DR52">
        <v>-0.23189494223866899</v>
      </c>
      <c r="DS52">
        <v>0.17993470873689599</v>
      </c>
      <c r="DT52">
        <v>0.10213792618183599</v>
      </c>
      <c r="DU52">
        <v>1</v>
      </c>
      <c r="DV52">
        <v>49.853295665063598</v>
      </c>
      <c r="DW52">
        <v>-1.0780111578829401</v>
      </c>
      <c r="DX52">
        <v>0.36369753098559898</v>
      </c>
      <c r="DY52">
        <v>1</v>
      </c>
      <c r="DZ52">
        <v>2</v>
      </c>
      <c r="EA52">
        <v>2</v>
      </c>
      <c r="EB52" t="s">
        <v>295</v>
      </c>
      <c r="EC52">
        <v>1.86493</v>
      </c>
      <c r="ED52">
        <v>1.86585</v>
      </c>
      <c r="EE52">
        <v>1.8684400000000001</v>
      </c>
      <c r="EF52">
        <v>1.86798</v>
      </c>
      <c r="EG52">
        <v>1.87012</v>
      </c>
      <c r="EH52">
        <v>1.8678999999999999</v>
      </c>
      <c r="EI52">
        <v>1.86859</v>
      </c>
      <c r="EJ52">
        <v>1.87314</v>
      </c>
      <c r="EK52" t="s">
        <v>286</v>
      </c>
      <c r="EL52" t="s">
        <v>19</v>
      </c>
      <c r="EM52" t="s">
        <v>19</v>
      </c>
      <c r="EN52" t="s">
        <v>19</v>
      </c>
      <c r="EO52" t="s">
        <v>287</v>
      </c>
      <c r="EP52" t="s">
        <v>288</v>
      </c>
      <c r="EQ52" t="s">
        <v>289</v>
      </c>
      <c r="ER52" t="s">
        <v>289</v>
      </c>
      <c r="ES52" t="s">
        <v>289</v>
      </c>
      <c r="ET52" t="s">
        <v>289</v>
      </c>
      <c r="EU52">
        <v>0</v>
      </c>
      <c r="EV52">
        <v>100</v>
      </c>
      <c r="EW52">
        <v>100</v>
      </c>
      <c r="EX52">
        <v>1.1970000000000001</v>
      </c>
      <c r="EY52">
        <v>-0.121</v>
      </c>
      <c r="EZ52">
        <v>2</v>
      </c>
      <c r="FA52">
        <v>391.46</v>
      </c>
      <c r="FB52">
        <v>633.47799999999995</v>
      </c>
      <c r="FC52">
        <v>25.0001</v>
      </c>
      <c r="FD52">
        <v>27.931000000000001</v>
      </c>
      <c r="FE52">
        <v>30.000399999999999</v>
      </c>
      <c r="FF52">
        <v>27.966999999999999</v>
      </c>
      <c r="FG52">
        <v>27.963899999999999</v>
      </c>
      <c r="FH52">
        <v>4.8883000000000001</v>
      </c>
      <c r="FI52">
        <v>26.930299999999999</v>
      </c>
      <c r="FJ52">
        <v>55.913800000000002</v>
      </c>
      <c r="FK52">
        <v>25</v>
      </c>
      <c r="FL52">
        <v>50</v>
      </c>
      <c r="FM52">
        <v>16.193999999999999</v>
      </c>
      <c r="FN52">
        <v>109.33199999999999</v>
      </c>
      <c r="FO52">
        <v>108.163</v>
      </c>
    </row>
    <row r="53" spans="1:171" x14ac:dyDescent="0.2">
      <c r="A53">
        <v>37</v>
      </c>
      <c r="B53">
        <v>1535034834.2</v>
      </c>
      <c r="C53">
        <v>5005.4000000953702</v>
      </c>
      <c r="D53" t="s">
        <v>467</v>
      </c>
      <c r="E53" t="s">
        <v>468</v>
      </c>
      <c r="F53" t="s">
        <v>439</v>
      </c>
      <c r="G53">
        <v>1535034826.2290299</v>
      </c>
      <c r="H53">
        <f t="shared" si="43"/>
        <v>5.5431870349713268E-3</v>
      </c>
      <c r="I53">
        <f t="shared" si="44"/>
        <v>26.013074378751323</v>
      </c>
      <c r="J53">
        <f t="shared" si="45"/>
        <v>358.095483870968</v>
      </c>
      <c r="K53">
        <f t="shared" si="46"/>
        <v>263.47626093199733</v>
      </c>
      <c r="L53">
        <f t="shared" si="47"/>
        <v>26.280470758958884</v>
      </c>
      <c r="M53">
        <f t="shared" si="48"/>
        <v>35.718276324010631</v>
      </c>
      <c r="N53">
        <f t="shared" si="49"/>
        <v>0.52004372176507141</v>
      </c>
      <c r="O53">
        <f t="shared" si="50"/>
        <v>2.2551196806974128</v>
      </c>
      <c r="P53">
        <f t="shared" si="51"/>
        <v>0.46147213347759586</v>
      </c>
      <c r="Q53">
        <f t="shared" si="52"/>
        <v>0.2931309065515057</v>
      </c>
      <c r="R53">
        <f t="shared" si="53"/>
        <v>280.86195691464087</v>
      </c>
      <c r="S53">
        <f t="shared" si="54"/>
        <v>28.032717640955962</v>
      </c>
      <c r="T53">
        <f t="shared" si="55"/>
        <v>27.107377419354801</v>
      </c>
      <c r="U53">
        <f t="shared" si="56"/>
        <v>3.6017940398758443</v>
      </c>
      <c r="V53">
        <f t="shared" si="57"/>
        <v>65.204667643475076</v>
      </c>
      <c r="W53">
        <f t="shared" si="58"/>
        <v>2.4399457730609266</v>
      </c>
      <c r="X53">
        <f t="shared" si="59"/>
        <v>3.7419802312343937</v>
      </c>
      <c r="Y53">
        <f t="shared" si="60"/>
        <v>1.1618482668149177</v>
      </c>
      <c r="Z53">
        <f t="shared" si="61"/>
        <v>-244.45454824223552</v>
      </c>
      <c r="AA53">
        <f t="shared" si="62"/>
        <v>79.295532696455993</v>
      </c>
      <c r="AB53">
        <f t="shared" si="63"/>
        <v>7.6214194019570245</v>
      </c>
      <c r="AC53">
        <f t="shared" si="64"/>
        <v>123.32436077081839</v>
      </c>
      <c r="AD53">
        <v>-4.1321718588361998E-2</v>
      </c>
      <c r="AE53">
        <v>4.6387249096804098E-2</v>
      </c>
      <c r="AF53">
        <v>3.4643780552976202</v>
      </c>
      <c r="AG53">
        <v>0</v>
      </c>
      <c r="AH53">
        <v>0</v>
      </c>
      <c r="AI53">
        <f t="shared" si="65"/>
        <v>1</v>
      </c>
      <c r="AJ53">
        <f t="shared" si="66"/>
        <v>0</v>
      </c>
      <c r="AK53">
        <f t="shared" si="67"/>
        <v>52558.580044381029</v>
      </c>
      <c r="AL53">
        <v>0</v>
      </c>
      <c r="AM53">
        <v>0</v>
      </c>
      <c r="AN53">
        <v>0</v>
      </c>
      <c r="AO53">
        <f t="shared" si="68"/>
        <v>0</v>
      </c>
      <c r="AP53" t="e">
        <f t="shared" si="69"/>
        <v>#DIV/0!</v>
      </c>
      <c r="AQ53">
        <v>-1</v>
      </c>
      <c r="AR53" t="s">
        <v>469</v>
      </c>
      <c r="AS53">
        <v>764.42017647058799</v>
      </c>
      <c r="AT53">
        <v>1215.29</v>
      </c>
      <c r="AU53">
        <f t="shared" si="70"/>
        <v>0.37099772361281014</v>
      </c>
      <c r="AV53">
        <v>0.5</v>
      </c>
      <c r="AW53">
        <f t="shared" si="71"/>
        <v>1433.0987987736319</v>
      </c>
      <c r="AX53">
        <f t="shared" si="72"/>
        <v>26.013074378751323</v>
      </c>
      <c r="AY53">
        <f t="shared" si="73"/>
        <v>265.83819602863502</v>
      </c>
      <c r="AZ53">
        <f t="shared" si="74"/>
        <v>0.56658904459018011</v>
      </c>
      <c r="BA53">
        <f t="shared" si="75"/>
        <v>1.8849415268415302E-2</v>
      </c>
      <c r="BB53">
        <f t="shared" si="76"/>
        <v>-1</v>
      </c>
      <c r="BC53" t="s">
        <v>470</v>
      </c>
      <c r="BD53">
        <v>526.72</v>
      </c>
      <c r="BE53">
        <f t="shared" si="77"/>
        <v>688.56999999999994</v>
      </c>
      <c r="BF53">
        <f t="shared" si="78"/>
        <v>0.65479155863515981</v>
      </c>
      <c r="BG53">
        <f t="shared" si="79"/>
        <v>2.3072790097205345</v>
      </c>
      <c r="BH53">
        <f t="shared" si="80"/>
        <v>0.37099772361281008</v>
      </c>
      <c r="BI53" t="e">
        <f t="shared" si="81"/>
        <v>#DIV/0!</v>
      </c>
      <c r="BJ53">
        <v>6775</v>
      </c>
      <c r="BK53">
        <v>300</v>
      </c>
      <c r="BL53">
        <v>300</v>
      </c>
      <c r="BM53">
        <v>300</v>
      </c>
      <c r="BN53">
        <v>10272.5</v>
      </c>
      <c r="BO53">
        <v>1104.3499999999999</v>
      </c>
      <c r="BP53">
        <v>-7.1262699999999997E-3</v>
      </c>
      <c r="BQ53">
        <v>5.2405999999999997</v>
      </c>
      <c r="BR53">
        <f t="shared" si="82"/>
        <v>1700.0164516129</v>
      </c>
      <c r="BS53">
        <f t="shared" si="83"/>
        <v>1433.0987987736319</v>
      </c>
      <c r="BT53">
        <f t="shared" si="84"/>
        <v>0.84299113541752579</v>
      </c>
      <c r="BU53">
        <f t="shared" si="85"/>
        <v>0.19598227083505149</v>
      </c>
      <c r="BV53">
        <v>6</v>
      </c>
      <c r="BW53">
        <v>0.5</v>
      </c>
      <c r="BX53" t="s">
        <v>283</v>
      </c>
      <c r="BY53">
        <v>1535034826.2290299</v>
      </c>
      <c r="BZ53">
        <v>358.095483870968</v>
      </c>
      <c r="CA53">
        <v>400.09006451612902</v>
      </c>
      <c r="CB53">
        <v>24.461806451612901</v>
      </c>
      <c r="CC53">
        <v>16.3509064516129</v>
      </c>
      <c r="CD53">
        <v>400.023967741935</v>
      </c>
      <c r="CE53">
        <v>99.645122580645193</v>
      </c>
      <c r="CF53">
        <v>9.9995503225806498E-2</v>
      </c>
      <c r="CG53">
        <v>27.759596774193501</v>
      </c>
      <c r="CH53">
        <v>27.107377419354801</v>
      </c>
      <c r="CI53">
        <v>999.9</v>
      </c>
      <c r="CJ53">
        <v>10000.4225806452</v>
      </c>
      <c r="CK53">
        <v>0</v>
      </c>
      <c r="CL53">
        <v>8.5964799999999997</v>
      </c>
      <c r="CM53">
        <v>1700.0164516129</v>
      </c>
      <c r="CN53">
        <v>0.90000074193548396</v>
      </c>
      <c r="CO53">
        <v>9.99991935483871E-2</v>
      </c>
      <c r="CP53">
        <v>0</v>
      </c>
      <c r="CQ53">
        <v>764.34354838709703</v>
      </c>
      <c r="CR53">
        <v>5.0004099999999996</v>
      </c>
      <c r="CS53">
        <v>13105.825806451599</v>
      </c>
      <c r="CT53">
        <v>15389.396774193599</v>
      </c>
      <c r="CU53">
        <v>44.168999999999997</v>
      </c>
      <c r="CV53">
        <v>45.375</v>
      </c>
      <c r="CW53">
        <v>45.128999999999998</v>
      </c>
      <c r="CX53">
        <v>45.070129032258002</v>
      </c>
      <c r="CY53">
        <v>46.061999999999998</v>
      </c>
      <c r="CZ53">
        <v>1525.5170967741899</v>
      </c>
      <c r="DA53">
        <v>169.49935483870999</v>
      </c>
      <c r="DB53">
        <v>0</v>
      </c>
      <c r="DC53">
        <v>117.59999990463299</v>
      </c>
      <c r="DD53">
        <v>764.42017647058799</v>
      </c>
      <c r="DE53">
        <v>1.68210784957131</v>
      </c>
      <c r="DF53">
        <v>14.583333648362499</v>
      </c>
      <c r="DG53">
        <v>13107.5588235294</v>
      </c>
      <c r="DH53">
        <v>10</v>
      </c>
      <c r="DI53">
        <v>1535034798.7</v>
      </c>
      <c r="DJ53" t="s">
        <v>471</v>
      </c>
      <c r="DK53">
        <v>33</v>
      </c>
      <c r="DL53">
        <v>2.1859999999999999</v>
      </c>
      <c r="DM53">
        <v>-0.11899999999999999</v>
      </c>
      <c r="DN53">
        <v>400</v>
      </c>
      <c r="DO53">
        <v>16</v>
      </c>
      <c r="DP53">
        <v>0.05</v>
      </c>
      <c r="DQ53">
        <v>0.01</v>
      </c>
      <c r="DR53">
        <v>26.029297921141598</v>
      </c>
      <c r="DS53">
        <v>-0.21300145802445999</v>
      </c>
      <c r="DT53">
        <v>3.9097907685321502E-2</v>
      </c>
      <c r="DU53">
        <v>1</v>
      </c>
      <c r="DV53">
        <v>262.83040979623598</v>
      </c>
      <c r="DW53">
        <v>8.1097399917525106</v>
      </c>
      <c r="DX53">
        <v>0.949657097799262</v>
      </c>
      <c r="DY53">
        <v>1</v>
      </c>
      <c r="DZ53">
        <v>2</v>
      </c>
      <c r="EA53">
        <v>2</v>
      </c>
      <c r="EB53" t="s">
        <v>295</v>
      </c>
      <c r="EC53">
        <v>1.86493</v>
      </c>
      <c r="ED53">
        <v>1.8658600000000001</v>
      </c>
      <c r="EE53">
        <v>1.8684400000000001</v>
      </c>
      <c r="EF53">
        <v>1.86799</v>
      </c>
      <c r="EG53">
        <v>1.8701000000000001</v>
      </c>
      <c r="EH53">
        <v>1.86791</v>
      </c>
      <c r="EI53">
        <v>1.8686400000000001</v>
      </c>
      <c r="EJ53">
        <v>1.87314</v>
      </c>
      <c r="EK53" t="s">
        <v>286</v>
      </c>
      <c r="EL53" t="s">
        <v>19</v>
      </c>
      <c r="EM53" t="s">
        <v>19</v>
      </c>
      <c r="EN53" t="s">
        <v>19</v>
      </c>
      <c r="EO53" t="s">
        <v>287</v>
      </c>
      <c r="EP53" t="s">
        <v>288</v>
      </c>
      <c r="EQ53" t="s">
        <v>289</v>
      </c>
      <c r="ER53" t="s">
        <v>289</v>
      </c>
      <c r="ES53" t="s">
        <v>289</v>
      </c>
      <c r="ET53" t="s">
        <v>289</v>
      </c>
      <c r="EU53">
        <v>0</v>
      </c>
      <c r="EV53">
        <v>100</v>
      </c>
      <c r="EW53">
        <v>100</v>
      </c>
      <c r="EX53">
        <v>2.1859999999999999</v>
      </c>
      <c r="EY53">
        <v>-0.11899999999999999</v>
      </c>
      <c r="EZ53">
        <v>2</v>
      </c>
      <c r="FA53">
        <v>391.64</v>
      </c>
      <c r="FB53">
        <v>633.32000000000005</v>
      </c>
      <c r="FC53">
        <v>25</v>
      </c>
      <c r="FD53">
        <v>28.006599999999999</v>
      </c>
      <c r="FE53">
        <v>30.000299999999999</v>
      </c>
      <c r="FF53">
        <v>28.03</v>
      </c>
      <c r="FG53">
        <v>28.0303</v>
      </c>
      <c r="FH53">
        <v>19.796800000000001</v>
      </c>
      <c r="FI53">
        <v>26.150700000000001</v>
      </c>
      <c r="FJ53">
        <v>54.486600000000003</v>
      </c>
      <c r="FK53">
        <v>25</v>
      </c>
      <c r="FL53">
        <v>400</v>
      </c>
      <c r="FM53">
        <v>16.238199999999999</v>
      </c>
      <c r="FN53">
        <v>109.318</v>
      </c>
      <c r="FO53">
        <v>108.152</v>
      </c>
    </row>
    <row r="54" spans="1:171" x14ac:dyDescent="0.2">
      <c r="A54">
        <v>38</v>
      </c>
      <c r="B54">
        <v>1535034946.2</v>
      </c>
      <c r="C54">
        <v>5117.4000000953702</v>
      </c>
      <c r="D54" t="s">
        <v>472</v>
      </c>
      <c r="E54" t="s">
        <v>473</v>
      </c>
      <c r="F54" t="s">
        <v>439</v>
      </c>
      <c r="G54">
        <v>1535034938.2451601</v>
      </c>
      <c r="H54">
        <f t="shared" si="43"/>
        <v>5.5796186884464714E-3</v>
      </c>
      <c r="I54">
        <f t="shared" si="44"/>
        <v>37.505546013849091</v>
      </c>
      <c r="J54">
        <f t="shared" si="45"/>
        <v>539.26574193548402</v>
      </c>
      <c r="K54">
        <f t="shared" si="46"/>
        <v>404.22816356410698</v>
      </c>
      <c r="L54">
        <f t="shared" si="47"/>
        <v>40.317674666860597</v>
      </c>
      <c r="M54">
        <f t="shared" si="48"/>
        <v>53.786308580376719</v>
      </c>
      <c r="N54">
        <f t="shared" si="49"/>
        <v>0.52808505862437793</v>
      </c>
      <c r="O54">
        <f t="shared" si="50"/>
        <v>2.2564817876021102</v>
      </c>
      <c r="P54">
        <f t="shared" si="51"/>
        <v>0.4678320844417711</v>
      </c>
      <c r="Q54">
        <f t="shared" si="52"/>
        <v>0.29723366348620206</v>
      </c>
      <c r="R54">
        <f t="shared" si="53"/>
        <v>280.86470993184628</v>
      </c>
      <c r="S54">
        <f t="shared" si="54"/>
        <v>28.033248660911013</v>
      </c>
      <c r="T54">
        <f t="shared" si="55"/>
        <v>27.058541935483898</v>
      </c>
      <c r="U54">
        <f t="shared" si="56"/>
        <v>3.5914844468067284</v>
      </c>
      <c r="V54">
        <f t="shared" si="57"/>
        <v>65.101318241385002</v>
      </c>
      <c r="W54">
        <f t="shared" si="58"/>
        <v>2.4378872403239038</v>
      </c>
      <c r="X54">
        <f t="shared" si="59"/>
        <v>3.7447586411147902</v>
      </c>
      <c r="Y54">
        <f t="shared" si="60"/>
        <v>1.1535972064828246</v>
      </c>
      <c r="Z54">
        <f t="shared" si="61"/>
        <v>-246.0611841604894</v>
      </c>
      <c r="AA54">
        <f t="shared" si="62"/>
        <v>86.830485585660185</v>
      </c>
      <c r="AB54">
        <f t="shared" si="63"/>
        <v>8.3390945573978872</v>
      </c>
      <c r="AC54">
        <f t="shared" si="64"/>
        <v>129.97310591441499</v>
      </c>
      <c r="AD54">
        <v>-4.1358474253376902E-2</v>
      </c>
      <c r="AE54">
        <v>4.6428510550756398E-2</v>
      </c>
      <c r="AF54">
        <v>3.46681579741914</v>
      </c>
      <c r="AG54">
        <v>0</v>
      </c>
      <c r="AH54">
        <v>0</v>
      </c>
      <c r="AI54">
        <f t="shared" si="65"/>
        <v>1</v>
      </c>
      <c r="AJ54">
        <f t="shared" si="66"/>
        <v>0</v>
      </c>
      <c r="AK54">
        <f t="shared" si="67"/>
        <v>52601.07801202908</v>
      </c>
      <c r="AL54">
        <v>0</v>
      </c>
      <c r="AM54">
        <v>0</v>
      </c>
      <c r="AN54">
        <v>0</v>
      </c>
      <c r="AO54">
        <f t="shared" si="68"/>
        <v>0</v>
      </c>
      <c r="AP54" t="e">
        <f t="shared" si="69"/>
        <v>#DIV/0!</v>
      </c>
      <c r="AQ54">
        <v>-1</v>
      </c>
      <c r="AR54" t="s">
        <v>474</v>
      </c>
      <c r="AS54">
        <v>783.46635294117698</v>
      </c>
      <c r="AT54">
        <v>1328.13</v>
      </c>
      <c r="AU54">
        <f t="shared" si="70"/>
        <v>0.41009814329833905</v>
      </c>
      <c r="AV54">
        <v>0.5</v>
      </c>
      <c r="AW54">
        <f t="shared" si="71"/>
        <v>1433.1100061901129</v>
      </c>
      <c r="AX54">
        <f t="shared" si="72"/>
        <v>37.505546013849091</v>
      </c>
      <c r="AY54">
        <f t="shared" si="73"/>
        <v>293.85787634041827</v>
      </c>
      <c r="AZ54">
        <f t="shared" si="74"/>
        <v>0.59884951021360866</v>
      </c>
      <c r="BA54">
        <f t="shared" si="75"/>
        <v>2.6868520802680821E-2</v>
      </c>
      <c r="BB54">
        <f t="shared" si="76"/>
        <v>-1</v>
      </c>
      <c r="BC54" t="s">
        <v>475</v>
      </c>
      <c r="BD54">
        <v>532.78</v>
      </c>
      <c r="BE54">
        <f t="shared" si="77"/>
        <v>795.35000000000014</v>
      </c>
      <c r="BF54">
        <f t="shared" si="78"/>
        <v>0.68481001704761812</v>
      </c>
      <c r="BG54">
        <f t="shared" si="79"/>
        <v>2.4928300611884833</v>
      </c>
      <c r="BH54">
        <f t="shared" si="80"/>
        <v>0.4100981432983391</v>
      </c>
      <c r="BI54" t="e">
        <f t="shared" si="81"/>
        <v>#DIV/0!</v>
      </c>
      <c r="BJ54">
        <v>6777</v>
      </c>
      <c r="BK54">
        <v>300</v>
      </c>
      <c r="BL54">
        <v>300</v>
      </c>
      <c r="BM54">
        <v>300</v>
      </c>
      <c r="BN54">
        <v>10272.5</v>
      </c>
      <c r="BO54">
        <v>1191.9000000000001</v>
      </c>
      <c r="BP54">
        <v>-7.1266100000000002E-3</v>
      </c>
      <c r="BQ54">
        <v>7.0956999999999999</v>
      </c>
      <c r="BR54">
        <f t="shared" si="82"/>
        <v>1700.0293548387101</v>
      </c>
      <c r="BS54">
        <f t="shared" si="83"/>
        <v>1433.1100061901129</v>
      </c>
      <c r="BT54">
        <f t="shared" si="84"/>
        <v>0.84299132959741097</v>
      </c>
      <c r="BU54">
        <f t="shared" si="85"/>
        <v>0.19598265919482211</v>
      </c>
      <c r="BV54">
        <v>6</v>
      </c>
      <c r="BW54">
        <v>0.5</v>
      </c>
      <c r="BX54" t="s">
        <v>283</v>
      </c>
      <c r="BY54">
        <v>1535034938.2451601</v>
      </c>
      <c r="BZ54">
        <v>539.26574193548402</v>
      </c>
      <c r="CA54">
        <v>600.03406451612898</v>
      </c>
      <c r="CB54">
        <v>24.4424483870968</v>
      </c>
      <c r="CC54">
        <v>16.2780387096774</v>
      </c>
      <c r="CD54">
        <v>400.02199999999999</v>
      </c>
      <c r="CE54">
        <v>99.639919354838696</v>
      </c>
      <c r="CF54">
        <v>9.9975835483870998E-2</v>
      </c>
      <c r="CG54">
        <v>27.772306451612899</v>
      </c>
      <c r="CH54">
        <v>27.058541935483898</v>
      </c>
      <c r="CI54">
        <v>999.9</v>
      </c>
      <c r="CJ54">
        <v>10009.840645161299</v>
      </c>
      <c r="CK54">
        <v>0</v>
      </c>
      <c r="CL54">
        <v>8.6954554838709708</v>
      </c>
      <c r="CM54">
        <v>1700.0293548387101</v>
      </c>
      <c r="CN54">
        <v>0.89999545161290295</v>
      </c>
      <c r="CO54">
        <v>0.100004541935484</v>
      </c>
      <c r="CP54">
        <v>0</v>
      </c>
      <c r="CQ54">
        <v>783.67200000000003</v>
      </c>
      <c r="CR54">
        <v>5.0004099999999996</v>
      </c>
      <c r="CS54">
        <v>13481.7161290323</v>
      </c>
      <c r="CT54">
        <v>15389.490322580599</v>
      </c>
      <c r="CU54">
        <v>44.25</v>
      </c>
      <c r="CV54">
        <v>45.433</v>
      </c>
      <c r="CW54">
        <v>45.241870967741903</v>
      </c>
      <c r="CX54">
        <v>45.125</v>
      </c>
      <c r="CY54">
        <v>46.125</v>
      </c>
      <c r="CZ54">
        <v>1525.5174193548401</v>
      </c>
      <c r="DA54">
        <v>169.51161290322599</v>
      </c>
      <c r="DB54">
        <v>0</v>
      </c>
      <c r="DC54">
        <v>111.59999990463299</v>
      </c>
      <c r="DD54">
        <v>783.46635294117698</v>
      </c>
      <c r="DE54">
        <v>-2.07965687562614</v>
      </c>
      <c r="DF54">
        <v>4.3627426451762403</v>
      </c>
      <c r="DG54">
        <v>13473.5058823529</v>
      </c>
      <c r="DH54">
        <v>10</v>
      </c>
      <c r="DI54">
        <v>1535034916.3</v>
      </c>
      <c r="DJ54" t="s">
        <v>476</v>
      </c>
      <c r="DK54">
        <v>34</v>
      </c>
      <c r="DL54">
        <v>2.637</v>
      </c>
      <c r="DM54">
        <v>-0.121</v>
      </c>
      <c r="DN54">
        <v>600</v>
      </c>
      <c r="DO54">
        <v>16</v>
      </c>
      <c r="DP54">
        <v>0.04</v>
      </c>
      <c r="DQ54">
        <v>0.01</v>
      </c>
      <c r="DR54">
        <v>37.503068024075297</v>
      </c>
      <c r="DS54">
        <v>0.11640203701365601</v>
      </c>
      <c r="DT54">
        <v>9.4464053416610794E-2</v>
      </c>
      <c r="DU54">
        <v>1</v>
      </c>
      <c r="DV54">
        <v>403.57078491779998</v>
      </c>
      <c r="DW54">
        <v>7.2578040124186298</v>
      </c>
      <c r="DX54">
        <v>0.993679089713985</v>
      </c>
      <c r="DY54">
        <v>1</v>
      </c>
      <c r="DZ54">
        <v>2</v>
      </c>
      <c r="EA54">
        <v>2</v>
      </c>
      <c r="EB54" t="s">
        <v>295</v>
      </c>
      <c r="EC54">
        <v>1.86493</v>
      </c>
      <c r="ED54">
        <v>1.8658600000000001</v>
      </c>
      <c r="EE54">
        <v>1.8684400000000001</v>
      </c>
      <c r="EF54">
        <v>1.86799</v>
      </c>
      <c r="EG54">
        <v>1.87012</v>
      </c>
      <c r="EH54">
        <v>1.8679699999999999</v>
      </c>
      <c r="EI54">
        <v>1.8686199999999999</v>
      </c>
      <c r="EJ54">
        <v>1.8731500000000001</v>
      </c>
      <c r="EK54" t="s">
        <v>286</v>
      </c>
      <c r="EL54" t="s">
        <v>19</v>
      </c>
      <c r="EM54" t="s">
        <v>19</v>
      </c>
      <c r="EN54" t="s">
        <v>19</v>
      </c>
      <c r="EO54" t="s">
        <v>287</v>
      </c>
      <c r="EP54" t="s">
        <v>288</v>
      </c>
      <c r="EQ54" t="s">
        <v>289</v>
      </c>
      <c r="ER54" t="s">
        <v>289</v>
      </c>
      <c r="ES54" t="s">
        <v>289</v>
      </c>
      <c r="ET54" t="s">
        <v>289</v>
      </c>
      <c r="EU54">
        <v>0</v>
      </c>
      <c r="EV54">
        <v>100</v>
      </c>
      <c r="EW54">
        <v>100</v>
      </c>
      <c r="EX54">
        <v>2.637</v>
      </c>
      <c r="EY54">
        <v>-0.121</v>
      </c>
      <c r="EZ54">
        <v>2</v>
      </c>
      <c r="FA54">
        <v>391.6</v>
      </c>
      <c r="FB54">
        <v>632.63099999999997</v>
      </c>
      <c r="FC54">
        <v>25.000299999999999</v>
      </c>
      <c r="FD54">
        <v>28.0745</v>
      </c>
      <c r="FE54">
        <v>30.000399999999999</v>
      </c>
      <c r="FF54">
        <v>28.095600000000001</v>
      </c>
      <c r="FG54">
        <v>28.0945</v>
      </c>
      <c r="FH54">
        <v>27.5017</v>
      </c>
      <c r="FI54">
        <v>25.823899999999998</v>
      </c>
      <c r="FJ54">
        <v>52.984400000000001</v>
      </c>
      <c r="FK54">
        <v>25</v>
      </c>
      <c r="FL54">
        <v>600</v>
      </c>
      <c r="FM54">
        <v>16.232500000000002</v>
      </c>
      <c r="FN54">
        <v>109.30200000000001</v>
      </c>
      <c r="FO54">
        <v>108.139</v>
      </c>
    </row>
    <row r="55" spans="1:171" x14ac:dyDescent="0.2">
      <c r="A55">
        <v>39</v>
      </c>
      <c r="B55">
        <v>1535035060.2</v>
      </c>
      <c r="C55">
        <v>5231.4000000953702</v>
      </c>
      <c r="D55" t="s">
        <v>477</v>
      </c>
      <c r="E55" t="s">
        <v>478</v>
      </c>
      <c r="F55" t="s">
        <v>439</v>
      </c>
      <c r="G55">
        <v>1535035052.2645199</v>
      </c>
      <c r="H55">
        <f t="shared" si="43"/>
        <v>5.6009748531977467E-3</v>
      </c>
      <c r="I55">
        <f t="shared" si="44"/>
        <v>43.902739795482411</v>
      </c>
      <c r="J55">
        <f t="shared" si="45"/>
        <v>728.06609677419397</v>
      </c>
      <c r="K55">
        <f t="shared" si="46"/>
        <v>569.50227796323895</v>
      </c>
      <c r="L55">
        <f t="shared" si="47"/>
        <v>56.79836757423071</v>
      </c>
      <c r="M55">
        <f t="shared" si="48"/>
        <v>72.612467733773329</v>
      </c>
      <c r="N55">
        <f t="shared" si="49"/>
        <v>0.53317943136135171</v>
      </c>
      <c r="O55">
        <f t="shared" si="50"/>
        <v>2.2548858160902268</v>
      </c>
      <c r="P55">
        <f t="shared" si="51"/>
        <v>0.47179229371398068</v>
      </c>
      <c r="Q55">
        <f t="shared" si="52"/>
        <v>0.29979451851346739</v>
      </c>
      <c r="R55">
        <f t="shared" si="53"/>
        <v>280.86247017184093</v>
      </c>
      <c r="S55">
        <f t="shared" si="54"/>
        <v>28.055015173755621</v>
      </c>
      <c r="T55">
        <f t="shared" si="55"/>
        <v>27.0570290322581</v>
      </c>
      <c r="U55">
        <f t="shared" si="56"/>
        <v>3.5911654716398345</v>
      </c>
      <c r="V55">
        <f t="shared" si="57"/>
        <v>65.128112990757657</v>
      </c>
      <c r="W55">
        <f t="shared" si="58"/>
        <v>2.4429792418125662</v>
      </c>
      <c r="X55">
        <f t="shared" si="59"/>
        <v>3.7510364259428948</v>
      </c>
      <c r="Y55">
        <f t="shared" si="60"/>
        <v>1.1481862298272683</v>
      </c>
      <c r="Z55">
        <f t="shared" si="61"/>
        <v>-247.00299102602062</v>
      </c>
      <c r="AA55">
        <f t="shared" si="62"/>
        <v>90.440347051972253</v>
      </c>
      <c r="AB55">
        <f t="shared" si="63"/>
        <v>8.6931093905076011</v>
      </c>
      <c r="AC55">
        <f t="shared" si="64"/>
        <v>132.99293558830013</v>
      </c>
      <c r="AD55">
        <v>-4.1315409920004501E-2</v>
      </c>
      <c r="AE55">
        <v>4.6380167063903098E-2</v>
      </c>
      <c r="AF55">
        <v>3.4639595708269701</v>
      </c>
      <c r="AG55">
        <v>0</v>
      </c>
      <c r="AH55">
        <v>0</v>
      </c>
      <c r="AI55">
        <f t="shared" si="65"/>
        <v>1</v>
      </c>
      <c r="AJ55">
        <f t="shared" si="66"/>
        <v>0</v>
      </c>
      <c r="AK55">
        <f t="shared" si="67"/>
        <v>52543.397786390466</v>
      </c>
      <c r="AL55">
        <v>0</v>
      </c>
      <c r="AM55">
        <v>0</v>
      </c>
      <c r="AN55">
        <v>0</v>
      </c>
      <c r="AO55">
        <f t="shared" si="68"/>
        <v>0</v>
      </c>
      <c r="AP55" t="e">
        <f t="shared" si="69"/>
        <v>#DIV/0!</v>
      </c>
      <c r="AQ55">
        <v>-1</v>
      </c>
      <c r="AR55" t="s">
        <v>479</v>
      </c>
      <c r="AS55">
        <v>780.96405882352894</v>
      </c>
      <c r="AT55">
        <v>1344.54</v>
      </c>
      <c r="AU55">
        <f t="shared" si="70"/>
        <v>0.41915892511674702</v>
      </c>
      <c r="AV55">
        <v>0.5</v>
      </c>
      <c r="AW55">
        <f t="shared" si="71"/>
        <v>1433.1007767982974</v>
      </c>
      <c r="AX55">
        <f t="shared" si="72"/>
        <v>43.902739795482411</v>
      </c>
      <c r="AY55">
        <f t="shared" si="73"/>
        <v>300.34849059337478</v>
      </c>
      <c r="AZ55">
        <f t="shared" si="74"/>
        <v>0.60688413881327441</v>
      </c>
      <c r="BA55">
        <f t="shared" si="75"/>
        <v>3.1332576551803985E-2</v>
      </c>
      <c r="BB55">
        <f t="shared" si="76"/>
        <v>-1</v>
      </c>
      <c r="BC55" t="s">
        <v>480</v>
      </c>
      <c r="BD55">
        <v>528.55999999999995</v>
      </c>
      <c r="BE55">
        <f t="shared" si="77"/>
        <v>815.98</v>
      </c>
      <c r="BF55">
        <f t="shared" si="78"/>
        <v>0.69067371893486484</v>
      </c>
      <c r="BG55">
        <f t="shared" si="79"/>
        <v>2.5437793249583778</v>
      </c>
      <c r="BH55">
        <f t="shared" si="80"/>
        <v>0.41915892511674702</v>
      </c>
      <c r="BI55" t="e">
        <f t="shared" si="81"/>
        <v>#DIV/0!</v>
      </c>
      <c r="BJ55">
        <v>6779</v>
      </c>
      <c r="BK55">
        <v>300</v>
      </c>
      <c r="BL55">
        <v>300</v>
      </c>
      <c r="BM55">
        <v>300</v>
      </c>
      <c r="BN55">
        <v>10272.299999999999</v>
      </c>
      <c r="BO55">
        <v>1203.8</v>
      </c>
      <c r="BP55">
        <v>-7.1264500000000003E-3</v>
      </c>
      <c r="BQ55">
        <v>7.0647000000000002</v>
      </c>
      <c r="BR55">
        <f t="shared" si="82"/>
        <v>1700.01870967742</v>
      </c>
      <c r="BS55">
        <f t="shared" si="83"/>
        <v>1433.1007767982974</v>
      </c>
      <c r="BT55">
        <f t="shared" si="84"/>
        <v>0.84299117923839173</v>
      </c>
      <c r="BU55">
        <f t="shared" si="85"/>
        <v>0.19598235847678358</v>
      </c>
      <c r="BV55">
        <v>6</v>
      </c>
      <c r="BW55">
        <v>0.5</v>
      </c>
      <c r="BX55" t="s">
        <v>283</v>
      </c>
      <c r="BY55">
        <v>1535035052.2645199</v>
      </c>
      <c r="BZ55">
        <v>728.06609677419397</v>
      </c>
      <c r="CA55">
        <v>800.03258064516103</v>
      </c>
      <c r="CB55">
        <v>24.4951096774194</v>
      </c>
      <c r="CC55">
        <v>16.299948387096801</v>
      </c>
      <c r="CD55">
        <v>400.02470967741903</v>
      </c>
      <c r="CE55">
        <v>99.633345161290293</v>
      </c>
      <c r="CF55">
        <v>0.10000055483871</v>
      </c>
      <c r="CG55">
        <v>27.800993548387101</v>
      </c>
      <c r="CH55">
        <v>27.0570290322581</v>
      </c>
      <c r="CI55">
        <v>999.9</v>
      </c>
      <c r="CJ55">
        <v>10000.0777419355</v>
      </c>
      <c r="CK55">
        <v>0</v>
      </c>
      <c r="CL55">
        <v>7.7062409677419401</v>
      </c>
      <c r="CM55">
        <v>1700.01870967742</v>
      </c>
      <c r="CN55">
        <v>0.89999835483871005</v>
      </c>
      <c r="CO55">
        <v>0.10000164516129</v>
      </c>
      <c r="CP55">
        <v>0</v>
      </c>
      <c r="CQ55">
        <v>781.38090322580604</v>
      </c>
      <c r="CR55">
        <v>5.0004099999999996</v>
      </c>
      <c r="CS55">
        <v>13525.7322580645</v>
      </c>
      <c r="CT55">
        <v>15389.4225806452</v>
      </c>
      <c r="CU55">
        <v>44.311999999999998</v>
      </c>
      <c r="CV55">
        <v>45.503999999999998</v>
      </c>
      <c r="CW55">
        <v>45.311999999999998</v>
      </c>
      <c r="CX55">
        <v>45.191064516129003</v>
      </c>
      <c r="CY55">
        <v>46.186999999999998</v>
      </c>
      <c r="CZ55">
        <v>1525.5125806451599</v>
      </c>
      <c r="DA55">
        <v>169.501612903226</v>
      </c>
      <c r="DB55">
        <v>0</v>
      </c>
      <c r="DC55">
        <v>113.39999985694899</v>
      </c>
      <c r="DD55">
        <v>780.96405882352894</v>
      </c>
      <c r="DE55">
        <v>-7.2509804180091599</v>
      </c>
      <c r="DF55">
        <v>-240.63725519223101</v>
      </c>
      <c r="DG55">
        <v>13502.4470588235</v>
      </c>
      <c r="DH55">
        <v>10</v>
      </c>
      <c r="DI55">
        <v>1535035010.8</v>
      </c>
      <c r="DJ55" t="s">
        <v>481</v>
      </c>
      <c r="DK55">
        <v>35</v>
      </c>
      <c r="DL55">
        <v>2.84</v>
      </c>
      <c r="DM55">
        <v>-0.124</v>
      </c>
      <c r="DN55">
        <v>800</v>
      </c>
      <c r="DO55">
        <v>16</v>
      </c>
      <c r="DP55">
        <v>0.03</v>
      </c>
      <c r="DQ55">
        <v>0.01</v>
      </c>
      <c r="DR55">
        <v>43.974871474199396</v>
      </c>
      <c r="DS55">
        <v>-0.93358851151790601</v>
      </c>
      <c r="DT55">
        <v>0.115306428729333</v>
      </c>
      <c r="DU55">
        <v>1</v>
      </c>
      <c r="DV55">
        <v>569.08788102668996</v>
      </c>
      <c r="DW55">
        <v>4.7731422154446603</v>
      </c>
      <c r="DX55">
        <v>0.64382051232800297</v>
      </c>
      <c r="DY55">
        <v>1</v>
      </c>
      <c r="DZ55">
        <v>2</v>
      </c>
      <c r="EA55">
        <v>2</v>
      </c>
      <c r="EB55" t="s">
        <v>295</v>
      </c>
      <c r="EC55">
        <v>1.86493</v>
      </c>
      <c r="ED55">
        <v>1.8658600000000001</v>
      </c>
      <c r="EE55">
        <v>1.8684400000000001</v>
      </c>
      <c r="EF55">
        <v>1.8680000000000001</v>
      </c>
      <c r="EG55">
        <v>1.8701099999999999</v>
      </c>
      <c r="EH55">
        <v>1.8679300000000001</v>
      </c>
      <c r="EI55">
        <v>1.8686199999999999</v>
      </c>
      <c r="EJ55">
        <v>1.8731500000000001</v>
      </c>
      <c r="EK55" t="s">
        <v>286</v>
      </c>
      <c r="EL55" t="s">
        <v>19</v>
      </c>
      <c r="EM55" t="s">
        <v>19</v>
      </c>
      <c r="EN55" t="s">
        <v>19</v>
      </c>
      <c r="EO55" t="s">
        <v>287</v>
      </c>
      <c r="EP55" t="s">
        <v>288</v>
      </c>
      <c r="EQ55" t="s">
        <v>289</v>
      </c>
      <c r="ER55" t="s">
        <v>289</v>
      </c>
      <c r="ES55" t="s">
        <v>289</v>
      </c>
      <c r="ET55" t="s">
        <v>289</v>
      </c>
      <c r="EU55">
        <v>0</v>
      </c>
      <c r="EV55">
        <v>100</v>
      </c>
      <c r="EW55">
        <v>100</v>
      </c>
      <c r="EX55">
        <v>2.84</v>
      </c>
      <c r="EY55">
        <v>-0.124</v>
      </c>
      <c r="EZ55">
        <v>2</v>
      </c>
      <c r="FA55">
        <v>391.81799999999998</v>
      </c>
      <c r="FB55">
        <v>632.34799999999996</v>
      </c>
      <c r="FC55">
        <v>25.000399999999999</v>
      </c>
      <c r="FD55">
        <v>28.147400000000001</v>
      </c>
      <c r="FE55">
        <v>30.000299999999999</v>
      </c>
      <c r="FF55">
        <v>28.162400000000002</v>
      </c>
      <c r="FG55">
        <v>28.164200000000001</v>
      </c>
      <c r="FH55">
        <v>34.784799999999997</v>
      </c>
      <c r="FI55">
        <v>25.799700000000001</v>
      </c>
      <c r="FJ55">
        <v>51.535800000000002</v>
      </c>
      <c r="FK55">
        <v>25</v>
      </c>
      <c r="FL55">
        <v>800</v>
      </c>
      <c r="FM55">
        <v>16.232700000000001</v>
      </c>
      <c r="FN55">
        <v>109.29</v>
      </c>
      <c r="FO55">
        <v>108.129</v>
      </c>
    </row>
    <row r="56" spans="1:171" x14ac:dyDescent="0.2">
      <c r="A56">
        <v>40</v>
      </c>
      <c r="B56">
        <v>1535035179.3</v>
      </c>
      <c r="C56">
        <v>5350.5</v>
      </c>
      <c r="D56" t="s">
        <v>482</v>
      </c>
      <c r="E56" t="s">
        <v>483</v>
      </c>
      <c r="F56" t="s">
        <v>439</v>
      </c>
      <c r="G56">
        <v>1535035171.3</v>
      </c>
      <c r="H56">
        <f t="shared" si="43"/>
        <v>5.4813645640155026E-3</v>
      </c>
      <c r="I56">
        <f t="shared" si="44"/>
        <v>46.362268700511024</v>
      </c>
      <c r="J56">
        <f t="shared" si="45"/>
        <v>922.92119354838701</v>
      </c>
      <c r="K56">
        <f t="shared" si="46"/>
        <v>747.59102712718754</v>
      </c>
      <c r="L56">
        <f t="shared" si="47"/>
        <v>74.557898330566644</v>
      </c>
      <c r="M56">
        <f t="shared" si="48"/>
        <v>92.043727143342295</v>
      </c>
      <c r="N56">
        <f t="shared" si="49"/>
        <v>0.5149881761416315</v>
      </c>
      <c r="O56">
        <f t="shared" si="50"/>
        <v>2.2538865741762235</v>
      </c>
      <c r="P56">
        <f t="shared" si="51"/>
        <v>0.45745494742861892</v>
      </c>
      <c r="Q56">
        <f t="shared" si="52"/>
        <v>0.2905410573969241</v>
      </c>
      <c r="R56">
        <f t="shared" si="53"/>
        <v>280.85900761000408</v>
      </c>
      <c r="S56">
        <f t="shared" si="54"/>
        <v>28.170948185746706</v>
      </c>
      <c r="T56">
        <f t="shared" si="55"/>
        <v>27.138032258064499</v>
      </c>
      <c r="U56">
        <f t="shared" si="56"/>
        <v>3.6082787301284505</v>
      </c>
      <c r="V56">
        <f t="shared" si="57"/>
        <v>65.013602766058085</v>
      </c>
      <c r="W56">
        <f t="shared" si="58"/>
        <v>2.4495666162135596</v>
      </c>
      <c r="X56">
        <f t="shared" si="59"/>
        <v>3.7677755300347924</v>
      </c>
      <c r="Y56">
        <f t="shared" si="60"/>
        <v>1.1587121139148908</v>
      </c>
      <c r="Z56">
        <f t="shared" si="61"/>
        <v>-241.72817727308367</v>
      </c>
      <c r="AA56">
        <f t="shared" si="62"/>
        <v>89.827204774291005</v>
      </c>
      <c r="AB56">
        <f t="shared" si="63"/>
        <v>8.6447874294301421</v>
      </c>
      <c r="AC56">
        <f t="shared" si="64"/>
        <v>137.60282254064157</v>
      </c>
      <c r="AD56">
        <v>-4.1288461343229298E-2</v>
      </c>
      <c r="AE56">
        <v>4.6349914925648002E-2</v>
      </c>
      <c r="AF56">
        <v>3.4621716929785902</v>
      </c>
      <c r="AG56">
        <v>0</v>
      </c>
      <c r="AH56">
        <v>0</v>
      </c>
      <c r="AI56">
        <f t="shared" si="65"/>
        <v>1</v>
      </c>
      <c r="AJ56">
        <f t="shared" si="66"/>
        <v>0</v>
      </c>
      <c r="AK56">
        <f t="shared" si="67"/>
        <v>52497.155975996538</v>
      </c>
      <c r="AL56">
        <v>0</v>
      </c>
      <c r="AM56">
        <v>0</v>
      </c>
      <c r="AN56">
        <v>0</v>
      </c>
      <c r="AO56">
        <f t="shared" si="68"/>
        <v>0</v>
      </c>
      <c r="AP56" t="e">
        <f t="shared" si="69"/>
        <v>#DIV/0!</v>
      </c>
      <c r="AQ56">
        <v>-1</v>
      </c>
      <c r="AR56" t="s">
        <v>484</v>
      </c>
      <c r="AS56">
        <v>770.93623529411798</v>
      </c>
      <c r="AT56">
        <v>1308.6500000000001</v>
      </c>
      <c r="AU56">
        <f t="shared" si="70"/>
        <v>0.41089196095662095</v>
      </c>
      <c r="AV56">
        <v>0.5</v>
      </c>
      <c r="AW56">
        <f t="shared" si="71"/>
        <v>1433.0831019994193</v>
      </c>
      <c r="AX56">
        <f t="shared" si="72"/>
        <v>46.362268700511024</v>
      </c>
      <c r="AY56">
        <f t="shared" si="73"/>
        <v>294.42116299716935</v>
      </c>
      <c r="AZ56">
        <f t="shared" si="74"/>
        <v>1.0032094142818937</v>
      </c>
      <c r="BA56">
        <f t="shared" si="75"/>
        <v>3.304921301104715E-2</v>
      </c>
      <c r="BB56">
        <f t="shared" si="76"/>
        <v>-1</v>
      </c>
      <c r="BC56" t="s">
        <v>485</v>
      </c>
      <c r="BD56">
        <v>-4.2</v>
      </c>
      <c r="BE56">
        <f t="shared" si="77"/>
        <v>1312.8500000000001</v>
      </c>
      <c r="BF56">
        <f t="shared" si="78"/>
        <v>0.40957745721589067</v>
      </c>
      <c r="BG56">
        <f t="shared" si="79"/>
        <v>-311.58333333333331</v>
      </c>
      <c r="BH56">
        <f t="shared" si="80"/>
        <v>0.41089196095662101</v>
      </c>
      <c r="BI56" t="e">
        <f t="shared" si="81"/>
        <v>#DIV/0!</v>
      </c>
      <c r="BJ56">
        <v>6781</v>
      </c>
      <c r="BK56">
        <v>300</v>
      </c>
      <c r="BL56">
        <v>300</v>
      </c>
      <c r="BM56">
        <v>300</v>
      </c>
      <c r="BN56">
        <v>10271.9</v>
      </c>
      <c r="BO56">
        <v>1176.8399999999999</v>
      </c>
      <c r="BP56">
        <v>-7.1261299999999996E-3</v>
      </c>
      <c r="BQ56">
        <v>6.9533699999999996</v>
      </c>
      <c r="BR56">
        <f t="shared" si="82"/>
        <v>1699.99774193548</v>
      </c>
      <c r="BS56">
        <f t="shared" si="83"/>
        <v>1433.0831019994193</v>
      </c>
      <c r="BT56">
        <f t="shared" si="84"/>
        <v>0.84299117972228998</v>
      </c>
      <c r="BU56">
        <f t="shared" si="85"/>
        <v>0.19598235944458015</v>
      </c>
      <c r="BV56">
        <v>6</v>
      </c>
      <c r="BW56">
        <v>0.5</v>
      </c>
      <c r="BX56" t="s">
        <v>283</v>
      </c>
      <c r="BY56">
        <v>1535035171.3</v>
      </c>
      <c r="BZ56">
        <v>922.92119354838701</v>
      </c>
      <c r="CA56">
        <v>1000.04738709677</v>
      </c>
      <c r="CB56">
        <v>24.5617709677419</v>
      </c>
      <c r="CC56">
        <v>16.5422451612903</v>
      </c>
      <c r="CD56">
        <v>400.02858064516101</v>
      </c>
      <c r="CE56">
        <v>99.630858064516104</v>
      </c>
      <c r="CF56">
        <v>0.100004967741935</v>
      </c>
      <c r="CG56">
        <v>27.877280645161299</v>
      </c>
      <c r="CH56">
        <v>27.138032258064499</v>
      </c>
      <c r="CI56">
        <v>999.9</v>
      </c>
      <c r="CJ56">
        <v>9993.8045161290302</v>
      </c>
      <c r="CK56">
        <v>0</v>
      </c>
      <c r="CL56">
        <v>8.4678967741935498</v>
      </c>
      <c r="CM56">
        <v>1699.99774193548</v>
      </c>
      <c r="CN56">
        <v>0.90000125806451703</v>
      </c>
      <c r="CO56">
        <v>9.9998741935483901E-2</v>
      </c>
      <c r="CP56">
        <v>0</v>
      </c>
      <c r="CQ56">
        <v>771.30245161290304</v>
      </c>
      <c r="CR56">
        <v>5.0004099999999996</v>
      </c>
      <c r="CS56">
        <v>13293.748387096801</v>
      </c>
      <c r="CT56">
        <v>15389.222580645201</v>
      </c>
      <c r="CU56">
        <v>44.378999999999998</v>
      </c>
      <c r="CV56">
        <v>45.625</v>
      </c>
      <c r="CW56">
        <v>45.375</v>
      </c>
      <c r="CX56">
        <v>45.311999999999998</v>
      </c>
      <c r="CY56">
        <v>46.25</v>
      </c>
      <c r="CZ56">
        <v>1525.49774193548</v>
      </c>
      <c r="DA56">
        <v>169.5</v>
      </c>
      <c r="DB56">
        <v>0</v>
      </c>
      <c r="DC56">
        <v>118.19999980926499</v>
      </c>
      <c r="DD56">
        <v>770.93623529411798</v>
      </c>
      <c r="DE56">
        <v>-9.82622553203724</v>
      </c>
      <c r="DF56">
        <v>-511.02940989880199</v>
      </c>
      <c r="DG56">
        <v>13265.4</v>
      </c>
      <c r="DH56">
        <v>10</v>
      </c>
      <c r="DI56">
        <v>1535035137.3</v>
      </c>
      <c r="DJ56" t="s">
        <v>486</v>
      </c>
      <c r="DK56">
        <v>36</v>
      </c>
      <c r="DL56">
        <v>2.903</v>
      </c>
      <c r="DM56">
        <v>-0.127</v>
      </c>
      <c r="DN56">
        <v>1000</v>
      </c>
      <c r="DO56">
        <v>16</v>
      </c>
      <c r="DP56">
        <v>0.02</v>
      </c>
      <c r="DQ56">
        <v>0.01</v>
      </c>
      <c r="DR56">
        <v>46.451470525242101</v>
      </c>
      <c r="DS56">
        <v>-0.99625280648994796</v>
      </c>
      <c r="DT56">
        <v>0.123862051865137</v>
      </c>
      <c r="DU56">
        <v>1</v>
      </c>
      <c r="DV56">
        <v>747.25726617266105</v>
      </c>
      <c r="DW56">
        <v>3.18349533838773</v>
      </c>
      <c r="DX56">
        <v>0.55065581412714304</v>
      </c>
      <c r="DY56">
        <v>1</v>
      </c>
      <c r="DZ56">
        <v>2</v>
      </c>
      <c r="EA56">
        <v>2</v>
      </c>
      <c r="EB56" t="s">
        <v>295</v>
      </c>
      <c r="EC56">
        <v>1.86493</v>
      </c>
      <c r="ED56">
        <v>1.8658999999999999</v>
      </c>
      <c r="EE56">
        <v>1.8684400000000001</v>
      </c>
      <c r="EF56">
        <v>1.86799</v>
      </c>
      <c r="EG56">
        <v>1.8701099999999999</v>
      </c>
      <c r="EH56">
        <v>1.8679600000000001</v>
      </c>
      <c r="EI56">
        <v>1.8686799999999999</v>
      </c>
      <c r="EJ56">
        <v>1.8731500000000001</v>
      </c>
      <c r="EK56" t="s">
        <v>286</v>
      </c>
      <c r="EL56" t="s">
        <v>19</v>
      </c>
      <c r="EM56" t="s">
        <v>19</v>
      </c>
      <c r="EN56" t="s">
        <v>19</v>
      </c>
      <c r="EO56" t="s">
        <v>287</v>
      </c>
      <c r="EP56" t="s">
        <v>288</v>
      </c>
      <c r="EQ56" t="s">
        <v>289</v>
      </c>
      <c r="ER56" t="s">
        <v>289</v>
      </c>
      <c r="ES56" t="s">
        <v>289</v>
      </c>
      <c r="ET56" t="s">
        <v>289</v>
      </c>
      <c r="EU56">
        <v>0</v>
      </c>
      <c r="EV56">
        <v>100</v>
      </c>
      <c r="EW56">
        <v>100</v>
      </c>
      <c r="EX56">
        <v>2.903</v>
      </c>
      <c r="EY56">
        <v>-0.127</v>
      </c>
      <c r="EZ56">
        <v>2</v>
      </c>
      <c r="FA56">
        <v>391.70800000000003</v>
      </c>
      <c r="FB56">
        <v>632.16800000000001</v>
      </c>
      <c r="FC56">
        <v>25.0002</v>
      </c>
      <c r="FD56">
        <v>28.229700000000001</v>
      </c>
      <c r="FE56">
        <v>30.000299999999999</v>
      </c>
      <c r="FF56">
        <v>28.241499999999998</v>
      </c>
      <c r="FG56">
        <v>28.241399999999999</v>
      </c>
      <c r="FH56">
        <v>41.755499999999998</v>
      </c>
      <c r="FI56">
        <v>23.893999999999998</v>
      </c>
      <c r="FJ56">
        <v>50.466000000000001</v>
      </c>
      <c r="FK56">
        <v>25</v>
      </c>
      <c r="FL56">
        <v>1000</v>
      </c>
      <c r="FM56">
        <v>16.484999999999999</v>
      </c>
      <c r="FN56">
        <v>109.274</v>
      </c>
      <c r="FO56">
        <v>108.11499999999999</v>
      </c>
    </row>
    <row r="57" spans="1:171" x14ac:dyDescent="0.2">
      <c r="A57">
        <v>41</v>
      </c>
      <c r="B57">
        <v>1535035512.3</v>
      </c>
      <c r="C57">
        <v>5683.5</v>
      </c>
      <c r="D57" t="s">
        <v>487</v>
      </c>
      <c r="E57" t="s">
        <v>488</v>
      </c>
      <c r="F57" t="s">
        <v>489</v>
      </c>
      <c r="G57">
        <v>1535035504.3</v>
      </c>
      <c r="H57">
        <f t="shared" si="43"/>
        <v>7.6999585936878305E-3</v>
      </c>
      <c r="I57">
        <f t="shared" si="44"/>
        <v>28.833699365862461</v>
      </c>
      <c r="J57">
        <f t="shared" si="45"/>
        <v>352.74067741935499</v>
      </c>
      <c r="K57">
        <f t="shared" si="46"/>
        <v>281.4274040341578</v>
      </c>
      <c r="L57">
        <f t="shared" si="47"/>
        <v>28.070549302094278</v>
      </c>
      <c r="M57">
        <f t="shared" si="48"/>
        <v>35.183583526046185</v>
      </c>
      <c r="N57">
        <f t="shared" si="49"/>
        <v>0.8219387360327477</v>
      </c>
      <c r="O57">
        <f t="shared" si="50"/>
        <v>2.253931093858851</v>
      </c>
      <c r="P57">
        <f t="shared" si="51"/>
        <v>0.68508123108925278</v>
      </c>
      <c r="Q57">
        <f t="shared" si="52"/>
        <v>0.43856118034640151</v>
      </c>
      <c r="R57">
        <f t="shared" si="53"/>
        <v>280.86222460191794</v>
      </c>
      <c r="S57">
        <f t="shared" si="54"/>
        <v>27.506050944966191</v>
      </c>
      <c r="T57">
        <f t="shared" si="55"/>
        <v>26.907154838709701</v>
      </c>
      <c r="U57">
        <f t="shared" si="56"/>
        <v>3.5596888310460502</v>
      </c>
      <c r="V57">
        <f t="shared" si="57"/>
        <v>65.358100895003517</v>
      </c>
      <c r="W57">
        <f t="shared" si="58"/>
        <v>2.4725231653568911</v>
      </c>
      <c r="X57">
        <f t="shared" si="59"/>
        <v>3.7830400998476836</v>
      </c>
      <c r="Y57">
        <f t="shared" si="60"/>
        <v>1.0871656656891591</v>
      </c>
      <c r="Z57">
        <f t="shared" si="61"/>
        <v>-339.56817398163332</v>
      </c>
      <c r="AA57">
        <f t="shared" si="62"/>
        <v>126.30589388223964</v>
      </c>
      <c r="AB57">
        <f t="shared" si="63"/>
        <v>12.145399926170809</v>
      </c>
      <c r="AC57">
        <f t="shared" si="64"/>
        <v>79.745344428695063</v>
      </c>
      <c r="AD57">
        <v>-4.1289661764412899E-2</v>
      </c>
      <c r="AE57">
        <v>4.6351262503589202E-2</v>
      </c>
      <c r="AF57">
        <v>3.46225134235618</v>
      </c>
      <c r="AG57">
        <v>0</v>
      </c>
      <c r="AH57">
        <v>0</v>
      </c>
      <c r="AI57">
        <f t="shared" si="65"/>
        <v>1</v>
      </c>
      <c r="AJ57">
        <f t="shared" si="66"/>
        <v>0</v>
      </c>
      <c r="AK57">
        <f t="shared" si="67"/>
        <v>52486.801433110151</v>
      </c>
      <c r="AL57">
        <v>0</v>
      </c>
      <c r="AM57">
        <v>0</v>
      </c>
      <c r="AN57">
        <v>0</v>
      </c>
      <c r="AO57">
        <f t="shared" si="68"/>
        <v>0</v>
      </c>
      <c r="AP57" t="e">
        <f t="shared" si="69"/>
        <v>#DIV/0!</v>
      </c>
      <c r="AQ57">
        <v>-1</v>
      </c>
      <c r="AR57" t="s">
        <v>490</v>
      </c>
      <c r="AS57">
        <v>1024.9817647058801</v>
      </c>
      <c r="AT57">
        <v>1583.87</v>
      </c>
      <c r="AU57">
        <f t="shared" si="70"/>
        <v>0.35286244154767743</v>
      </c>
      <c r="AV57">
        <v>0.5</v>
      </c>
      <c r="AW57">
        <f t="shared" si="71"/>
        <v>1433.0989410118341</v>
      </c>
      <c r="AX57">
        <f t="shared" si="72"/>
        <v>28.833699365862461</v>
      </c>
      <c r="AY57">
        <f t="shared" si="73"/>
        <v>252.84339565241336</v>
      </c>
      <c r="AZ57">
        <f t="shared" si="74"/>
        <v>0.61389507977296121</v>
      </c>
      <c r="BA57">
        <f t="shared" si="75"/>
        <v>2.081761315432868E-2</v>
      </c>
      <c r="BB57">
        <f t="shared" si="76"/>
        <v>-1</v>
      </c>
      <c r="BC57" t="s">
        <v>491</v>
      </c>
      <c r="BD57">
        <v>611.54</v>
      </c>
      <c r="BE57">
        <f t="shared" si="77"/>
        <v>972.32999999999993</v>
      </c>
      <c r="BF57">
        <f t="shared" si="78"/>
        <v>0.57479275070615932</v>
      </c>
      <c r="BG57">
        <f t="shared" si="79"/>
        <v>2.589969584982176</v>
      </c>
      <c r="BH57">
        <f t="shared" si="80"/>
        <v>0.35286244154767743</v>
      </c>
      <c r="BI57" t="e">
        <f t="shared" si="81"/>
        <v>#DIV/0!</v>
      </c>
      <c r="BJ57">
        <v>6783</v>
      </c>
      <c r="BK57">
        <v>300</v>
      </c>
      <c r="BL57">
        <v>300</v>
      </c>
      <c r="BM57">
        <v>300</v>
      </c>
      <c r="BN57">
        <v>10271.6</v>
      </c>
      <c r="BO57">
        <v>1458.46</v>
      </c>
      <c r="BP57">
        <v>-7.1256000000000002E-3</v>
      </c>
      <c r="BQ57">
        <v>2.7740499999999999</v>
      </c>
      <c r="BR57">
        <f t="shared" si="82"/>
        <v>1700.0164516129</v>
      </c>
      <c r="BS57">
        <f t="shared" si="83"/>
        <v>1433.0989410118341</v>
      </c>
      <c r="BT57">
        <f t="shared" si="84"/>
        <v>0.84299121908624675</v>
      </c>
      <c r="BU57">
        <f t="shared" si="85"/>
        <v>0.19598243817249367</v>
      </c>
      <c r="BV57">
        <v>6</v>
      </c>
      <c r="BW57">
        <v>0.5</v>
      </c>
      <c r="BX57" t="s">
        <v>283</v>
      </c>
      <c r="BY57">
        <v>1535035504.3</v>
      </c>
      <c r="BZ57">
        <v>352.74067741935499</v>
      </c>
      <c r="CA57">
        <v>400.06522580645202</v>
      </c>
      <c r="CB57">
        <v>24.788819354838701</v>
      </c>
      <c r="CC57">
        <v>13.525222580645201</v>
      </c>
      <c r="CD57">
        <v>400.00112903225801</v>
      </c>
      <c r="CE57">
        <v>99.643541935483896</v>
      </c>
      <c r="CF57">
        <v>9.9940396774193502E-2</v>
      </c>
      <c r="CG57">
        <v>27.946590322580601</v>
      </c>
      <c r="CH57">
        <v>26.907154838709701</v>
      </c>
      <c r="CI57">
        <v>999.9</v>
      </c>
      <c r="CJ57">
        <v>9992.8229032258005</v>
      </c>
      <c r="CK57">
        <v>0</v>
      </c>
      <c r="CL57">
        <v>9.0270516129032199</v>
      </c>
      <c r="CM57">
        <v>1700.0164516129</v>
      </c>
      <c r="CN57">
        <v>0.89999719354838703</v>
      </c>
      <c r="CO57">
        <v>0.100002806451613</v>
      </c>
      <c r="CP57">
        <v>0</v>
      </c>
      <c r="CQ57">
        <v>1025.5832258064499</v>
      </c>
      <c r="CR57">
        <v>5.0004099999999996</v>
      </c>
      <c r="CS57">
        <v>17513.438709677401</v>
      </c>
      <c r="CT57">
        <v>15389.3806451613</v>
      </c>
      <c r="CU57">
        <v>44.558</v>
      </c>
      <c r="CV57">
        <v>45.811999999999998</v>
      </c>
      <c r="CW57">
        <v>45.554000000000002</v>
      </c>
      <c r="CX57">
        <v>45.588419354838699</v>
      </c>
      <c r="CY57">
        <v>46.436999999999998</v>
      </c>
      <c r="CZ57">
        <v>1525.5103225806399</v>
      </c>
      <c r="DA57">
        <v>169.50387096774199</v>
      </c>
      <c r="DB57">
        <v>0</v>
      </c>
      <c r="DC57">
        <v>332.09999990463302</v>
      </c>
      <c r="DD57">
        <v>1024.9817647058801</v>
      </c>
      <c r="DE57">
        <v>-13.757352963356</v>
      </c>
      <c r="DF57">
        <v>-257.59803903529502</v>
      </c>
      <c r="DG57">
        <v>17506.194117647101</v>
      </c>
      <c r="DH57">
        <v>10</v>
      </c>
      <c r="DI57">
        <v>1535035477.3</v>
      </c>
      <c r="DJ57" t="s">
        <v>492</v>
      </c>
      <c r="DK57">
        <v>37</v>
      </c>
      <c r="DL57">
        <v>2.2210000000000001</v>
      </c>
      <c r="DM57">
        <v>-0.128</v>
      </c>
      <c r="DN57">
        <v>400</v>
      </c>
      <c r="DO57">
        <v>13</v>
      </c>
      <c r="DP57">
        <v>0.05</v>
      </c>
      <c r="DQ57">
        <v>0.01</v>
      </c>
      <c r="DR57">
        <v>28.887901966889601</v>
      </c>
      <c r="DS57">
        <v>-0.61587715422327105</v>
      </c>
      <c r="DT57">
        <v>8.2237419002810605E-2</v>
      </c>
      <c r="DU57">
        <v>1</v>
      </c>
      <c r="DV57">
        <v>280.91430679682901</v>
      </c>
      <c r="DW57">
        <v>5.51653436910245</v>
      </c>
      <c r="DX57">
        <v>0.87572126434040898</v>
      </c>
      <c r="DY57">
        <v>1</v>
      </c>
      <c r="DZ57">
        <v>2</v>
      </c>
      <c r="EA57">
        <v>2</v>
      </c>
      <c r="EB57" t="s">
        <v>295</v>
      </c>
      <c r="EC57">
        <v>1.86496</v>
      </c>
      <c r="ED57">
        <v>1.8659399999999999</v>
      </c>
      <c r="EE57">
        <v>1.8684400000000001</v>
      </c>
      <c r="EF57">
        <v>1.8680000000000001</v>
      </c>
      <c r="EG57">
        <v>1.87012</v>
      </c>
      <c r="EH57">
        <v>1.8679699999999999</v>
      </c>
      <c r="EI57">
        <v>1.8687199999999999</v>
      </c>
      <c r="EJ57">
        <v>1.87317</v>
      </c>
      <c r="EK57" t="s">
        <v>286</v>
      </c>
      <c r="EL57" t="s">
        <v>19</v>
      </c>
      <c r="EM57" t="s">
        <v>19</v>
      </c>
      <c r="EN57" t="s">
        <v>19</v>
      </c>
      <c r="EO57" t="s">
        <v>287</v>
      </c>
      <c r="EP57" t="s">
        <v>288</v>
      </c>
      <c r="EQ57" t="s">
        <v>289</v>
      </c>
      <c r="ER57" t="s">
        <v>289</v>
      </c>
      <c r="ES57" t="s">
        <v>289</v>
      </c>
      <c r="ET57" t="s">
        <v>289</v>
      </c>
      <c r="EU57">
        <v>0</v>
      </c>
      <c r="EV57">
        <v>100</v>
      </c>
      <c r="EW57">
        <v>100</v>
      </c>
      <c r="EX57">
        <v>2.2210000000000001</v>
      </c>
      <c r="EY57">
        <v>-0.128</v>
      </c>
      <c r="EZ57">
        <v>2</v>
      </c>
      <c r="FA57">
        <v>393.14299999999997</v>
      </c>
      <c r="FB57">
        <v>623.428</v>
      </c>
      <c r="FC57">
        <v>24.9999</v>
      </c>
      <c r="FD57">
        <v>28.4998</v>
      </c>
      <c r="FE57">
        <v>30.000399999999999</v>
      </c>
      <c r="FF57">
        <v>28.503499999999999</v>
      </c>
      <c r="FG57">
        <v>28.4984</v>
      </c>
      <c r="FH57">
        <v>19.743099999999998</v>
      </c>
      <c r="FI57">
        <v>37.305399999999999</v>
      </c>
      <c r="FJ57">
        <v>41.011099999999999</v>
      </c>
      <c r="FK57">
        <v>25</v>
      </c>
      <c r="FL57">
        <v>400</v>
      </c>
      <c r="FM57">
        <v>13.4245</v>
      </c>
      <c r="FN57">
        <v>109.212</v>
      </c>
      <c r="FO57">
        <v>108.068</v>
      </c>
    </row>
    <row r="58" spans="1:171" x14ac:dyDescent="0.2">
      <c r="A58">
        <v>42</v>
      </c>
      <c r="B58">
        <v>1535035627.3</v>
      </c>
      <c r="C58">
        <v>5798.5</v>
      </c>
      <c r="D58" t="s">
        <v>493</v>
      </c>
      <c r="E58" t="s">
        <v>494</v>
      </c>
      <c r="F58" t="s">
        <v>489</v>
      </c>
      <c r="G58">
        <v>1535035619.3</v>
      </c>
      <c r="H58">
        <f t="shared" si="43"/>
        <v>7.4069050686469866E-3</v>
      </c>
      <c r="I58">
        <f t="shared" si="44"/>
        <v>22.036879015820464</v>
      </c>
      <c r="J58">
        <f t="shared" si="45"/>
        <v>264.13461290322601</v>
      </c>
      <c r="K58">
        <f t="shared" si="46"/>
        <v>206.55050726595661</v>
      </c>
      <c r="L58">
        <f t="shared" si="47"/>
        <v>20.602120533356381</v>
      </c>
      <c r="M58">
        <f t="shared" si="48"/>
        <v>26.345774716771135</v>
      </c>
      <c r="N58">
        <f t="shared" si="49"/>
        <v>0.76633958530759083</v>
      </c>
      <c r="O58">
        <f t="shared" si="50"/>
        <v>2.254811724889989</v>
      </c>
      <c r="P58">
        <f t="shared" si="51"/>
        <v>0.64597068204022046</v>
      </c>
      <c r="Q58">
        <f t="shared" si="52"/>
        <v>0.41296185386247475</v>
      </c>
      <c r="R58">
        <f t="shared" si="53"/>
        <v>280.86017079966621</v>
      </c>
      <c r="S58">
        <f t="shared" si="54"/>
        <v>27.596146798613862</v>
      </c>
      <c r="T58">
        <f t="shared" si="55"/>
        <v>26.927741935483901</v>
      </c>
      <c r="U58">
        <f t="shared" si="56"/>
        <v>3.5639982212126609</v>
      </c>
      <c r="V58">
        <f t="shared" si="57"/>
        <v>64.916376904124135</v>
      </c>
      <c r="W58">
        <f t="shared" si="58"/>
        <v>2.4548115775160002</v>
      </c>
      <c r="X58">
        <f t="shared" si="59"/>
        <v>3.7814981281865805</v>
      </c>
      <c r="Y58">
        <f t="shared" si="60"/>
        <v>1.1091866436966606</v>
      </c>
      <c r="Z58">
        <f t="shared" si="61"/>
        <v>-326.64451352733209</v>
      </c>
      <c r="AA58">
        <f t="shared" si="62"/>
        <v>123.00289275130496</v>
      </c>
      <c r="AB58">
        <f t="shared" si="63"/>
        <v>11.823969298326913</v>
      </c>
      <c r="AC58">
        <f t="shared" si="64"/>
        <v>89.042519321965983</v>
      </c>
      <c r="AD58">
        <v>-4.1313411380000303E-2</v>
      </c>
      <c r="AE58">
        <v>4.6377923527666703E-2</v>
      </c>
      <c r="AF58">
        <v>3.463826993404</v>
      </c>
      <c r="AG58">
        <v>0</v>
      </c>
      <c r="AH58">
        <v>0</v>
      </c>
      <c r="AI58">
        <f t="shared" si="65"/>
        <v>1</v>
      </c>
      <c r="AJ58">
        <f t="shared" si="66"/>
        <v>0</v>
      </c>
      <c r="AK58">
        <f t="shared" si="67"/>
        <v>52516.985416705276</v>
      </c>
      <c r="AL58">
        <v>0</v>
      </c>
      <c r="AM58">
        <v>0</v>
      </c>
      <c r="AN58">
        <v>0</v>
      </c>
      <c r="AO58">
        <f t="shared" si="68"/>
        <v>0</v>
      </c>
      <c r="AP58" t="e">
        <f t="shared" si="69"/>
        <v>#DIV/0!</v>
      </c>
      <c r="AQ58">
        <v>-1</v>
      </c>
      <c r="AR58" t="s">
        <v>495</v>
      </c>
      <c r="AS58">
        <v>972.07723529411805</v>
      </c>
      <c r="AT58">
        <v>1457.37</v>
      </c>
      <c r="AU58">
        <f t="shared" si="70"/>
        <v>0.33299214661059429</v>
      </c>
      <c r="AV58">
        <v>0.5</v>
      </c>
      <c r="AW58">
        <f t="shared" si="71"/>
        <v>1433.082501999241</v>
      </c>
      <c r="AX58">
        <f t="shared" si="72"/>
        <v>22.036879015820464</v>
      </c>
      <c r="AY58">
        <f t="shared" si="73"/>
        <v>238.60260930540426</v>
      </c>
      <c r="AZ58">
        <f t="shared" si="74"/>
        <v>0.57855589177765421</v>
      </c>
      <c r="BA58">
        <f t="shared" si="75"/>
        <v>1.6075054285906467E-2</v>
      </c>
      <c r="BB58">
        <f t="shared" si="76"/>
        <v>-1</v>
      </c>
      <c r="BC58" t="s">
        <v>496</v>
      </c>
      <c r="BD58">
        <v>614.20000000000005</v>
      </c>
      <c r="BE58">
        <f t="shared" si="77"/>
        <v>843.16999999999985</v>
      </c>
      <c r="BF58">
        <f t="shared" si="78"/>
        <v>0.57555743765300227</v>
      </c>
      <c r="BG58">
        <f t="shared" si="79"/>
        <v>2.3727938782155644</v>
      </c>
      <c r="BH58">
        <f t="shared" si="80"/>
        <v>0.33299214661059434</v>
      </c>
      <c r="BI58" t="e">
        <f t="shared" si="81"/>
        <v>#DIV/0!</v>
      </c>
      <c r="BJ58">
        <v>6785</v>
      </c>
      <c r="BK58">
        <v>300</v>
      </c>
      <c r="BL58">
        <v>300</v>
      </c>
      <c r="BM58">
        <v>300</v>
      </c>
      <c r="BN58">
        <v>10270.5</v>
      </c>
      <c r="BO58">
        <v>1352.07</v>
      </c>
      <c r="BP58">
        <v>-7.1246E-3</v>
      </c>
      <c r="BQ58">
        <v>4.2639199999999997</v>
      </c>
      <c r="BR58">
        <f t="shared" si="82"/>
        <v>1699.9961290322599</v>
      </c>
      <c r="BS58">
        <f t="shared" si="83"/>
        <v>1433.082501999241</v>
      </c>
      <c r="BT58">
        <f t="shared" si="84"/>
        <v>0.84299162658390159</v>
      </c>
      <c r="BU58">
        <f t="shared" si="85"/>
        <v>0.19598325316780327</v>
      </c>
      <c r="BV58">
        <v>6</v>
      </c>
      <c r="BW58">
        <v>0.5</v>
      </c>
      <c r="BX58" t="s">
        <v>283</v>
      </c>
      <c r="BY58">
        <v>1535035619.3</v>
      </c>
      <c r="BZ58">
        <v>264.13461290322601</v>
      </c>
      <c r="CA58">
        <v>300.12299999999999</v>
      </c>
      <c r="CB58">
        <v>24.6111838709677</v>
      </c>
      <c r="CC58">
        <v>13.774735483871</v>
      </c>
      <c r="CD58">
        <v>400.01735483870999</v>
      </c>
      <c r="CE58">
        <v>99.6437806451613</v>
      </c>
      <c r="CF58">
        <v>9.9961483870967704E-2</v>
      </c>
      <c r="CG58">
        <v>27.939599999999999</v>
      </c>
      <c r="CH58">
        <v>26.927741935483901</v>
      </c>
      <c r="CI58">
        <v>999.9</v>
      </c>
      <c r="CJ58">
        <v>9998.5467741935499</v>
      </c>
      <c r="CK58">
        <v>0</v>
      </c>
      <c r="CL58">
        <v>9.1191929032257999</v>
      </c>
      <c r="CM58">
        <v>1699.9961290322599</v>
      </c>
      <c r="CN58">
        <v>0.89998500000000003</v>
      </c>
      <c r="CO58">
        <v>0.10001500000000001</v>
      </c>
      <c r="CP58">
        <v>0</v>
      </c>
      <c r="CQ58">
        <v>972.64238709677397</v>
      </c>
      <c r="CR58">
        <v>5.0004099999999996</v>
      </c>
      <c r="CS58">
        <v>16633.7419354839</v>
      </c>
      <c r="CT58">
        <v>15389.151612903201</v>
      </c>
      <c r="CU58">
        <v>44.651000000000003</v>
      </c>
      <c r="CV58">
        <v>45.836387096774203</v>
      </c>
      <c r="CW58">
        <v>45.625</v>
      </c>
      <c r="CX58">
        <v>45.625</v>
      </c>
      <c r="CY58">
        <v>46.526000000000003</v>
      </c>
      <c r="CZ58">
        <v>1525.4709677419401</v>
      </c>
      <c r="DA58">
        <v>169.52516129032301</v>
      </c>
      <c r="DB58">
        <v>0</v>
      </c>
      <c r="DC58">
        <v>114.39999985694899</v>
      </c>
      <c r="DD58">
        <v>972.07723529411805</v>
      </c>
      <c r="DE58">
        <v>-10.402696120659099</v>
      </c>
      <c r="DF58">
        <v>-186.02941244706301</v>
      </c>
      <c r="DG58">
        <v>16624.552941176498</v>
      </c>
      <c r="DH58">
        <v>10</v>
      </c>
      <c r="DI58">
        <v>1535035597.3</v>
      </c>
      <c r="DJ58" t="s">
        <v>497</v>
      </c>
      <c r="DK58">
        <v>38</v>
      </c>
      <c r="DL58">
        <v>1.853</v>
      </c>
      <c r="DM58">
        <v>-0.13</v>
      </c>
      <c r="DN58">
        <v>300</v>
      </c>
      <c r="DO58">
        <v>13</v>
      </c>
      <c r="DP58">
        <v>0.06</v>
      </c>
      <c r="DQ58">
        <v>0.01</v>
      </c>
      <c r="DR58">
        <v>22.0008851169545</v>
      </c>
      <c r="DS58">
        <v>0.42764463471129899</v>
      </c>
      <c r="DT58">
        <v>0.15996522525266399</v>
      </c>
      <c r="DU58">
        <v>1</v>
      </c>
      <c r="DV58">
        <v>205.93944319479999</v>
      </c>
      <c r="DW58">
        <v>6.4155236399267004</v>
      </c>
      <c r="DX58">
        <v>0.90331590432040498</v>
      </c>
      <c r="DY58">
        <v>1</v>
      </c>
      <c r="DZ58">
        <v>2</v>
      </c>
      <c r="EA58">
        <v>2</v>
      </c>
      <c r="EB58" t="s">
        <v>295</v>
      </c>
      <c r="EC58">
        <v>1.8649899999999999</v>
      </c>
      <c r="ED58">
        <v>1.86599</v>
      </c>
      <c r="EE58">
        <v>1.8684400000000001</v>
      </c>
      <c r="EF58">
        <v>1.86805</v>
      </c>
      <c r="EG58">
        <v>1.87012</v>
      </c>
      <c r="EH58">
        <v>1.8679600000000001</v>
      </c>
      <c r="EI58">
        <v>1.86873</v>
      </c>
      <c r="EJ58">
        <v>1.8731599999999999</v>
      </c>
      <c r="EK58" t="s">
        <v>286</v>
      </c>
      <c r="EL58" t="s">
        <v>19</v>
      </c>
      <c r="EM58" t="s">
        <v>19</v>
      </c>
      <c r="EN58" t="s">
        <v>19</v>
      </c>
      <c r="EO58" t="s">
        <v>287</v>
      </c>
      <c r="EP58" t="s">
        <v>288</v>
      </c>
      <c r="EQ58" t="s">
        <v>289</v>
      </c>
      <c r="ER58" t="s">
        <v>289</v>
      </c>
      <c r="ES58" t="s">
        <v>289</v>
      </c>
      <c r="ET58" t="s">
        <v>289</v>
      </c>
      <c r="EU58">
        <v>0</v>
      </c>
      <c r="EV58">
        <v>100</v>
      </c>
      <c r="EW58">
        <v>100</v>
      </c>
      <c r="EX58">
        <v>1.853</v>
      </c>
      <c r="EY58">
        <v>-0.13</v>
      </c>
      <c r="EZ58">
        <v>2</v>
      </c>
      <c r="FA58">
        <v>393.25400000000002</v>
      </c>
      <c r="FB58">
        <v>622.34299999999996</v>
      </c>
      <c r="FC58">
        <v>24.999500000000001</v>
      </c>
      <c r="FD58">
        <v>28.568000000000001</v>
      </c>
      <c r="FE58">
        <v>30.000299999999999</v>
      </c>
      <c r="FF58">
        <v>28.580400000000001</v>
      </c>
      <c r="FG58">
        <v>28.575900000000001</v>
      </c>
      <c r="FH58">
        <v>15.6814</v>
      </c>
      <c r="FI58">
        <v>34.537599999999998</v>
      </c>
      <c r="FJ58">
        <v>37.9405</v>
      </c>
      <c r="FK58">
        <v>25</v>
      </c>
      <c r="FL58">
        <v>300</v>
      </c>
      <c r="FM58">
        <v>13.72</v>
      </c>
      <c r="FN58">
        <v>109.199</v>
      </c>
      <c r="FO58">
        <v>108.05800000000001</v>
      </c>
    </row>
    <row r="59" spans="1:171" x14ac:dyDescent="0.2">
      <c r="A59">
        <v>43</v>
      </c>
      <c r="B59">
        <v>1535035694.4000001</v>
      </c>
      <c r="C59">
        <v>5865.6000001430502</v>
      </c>
      <c r="D59" t="s">
        <v>498</v>
      </c>
      <c r="E59" t="s">
        <v>499</v>
      </c>
      <c r="F59" t="s">
        <v>489</v>
      </c>
      <c r="G59">
        <v>1535035686.4000001</v>
      </c>
      <c r="H59">
        <f t="shared" si="43"/>
        <v>7.2574686446500117E-3</v>
      </c>
      <c r="I59">
        <f t="shared" si="44"/>
        <v>17.721618322445106</v>
      </c>
      <c r="J59">
        <f t="shared" si="45"/>
        <v>221.00793548387099</v>
      </c>
      <c r="K59">
        <f t="shared" si="46"/>
        <v>172.8649722863461</v>
      </c>
      <c r="L59">
        <f t="shared" si="47"/>
        <v>17.242162654026572</v>
      </c>
      <c r="M59">
        <f t="shared" si="48"/>
        <v>22.044111777204169</v>
      </c>
      <c r="N59">
        <f t="shared" si="49"/>
        <v>0.73395574523202212</v>
      </c>
      <c r="O59">
        <f t="shared" si="50"/>
        <v>2.2542638947178664</v>
      </c>
      <c r="P59">
        <f t="shared" si="51"/>
        <v>0.62273824206672879</v>
      </c>
      <c r="Q59">
        <f t="shared" si="52"/>
        <v>0.39779185138503115</v>
      </c>
      <c r="R59">
        <f t="shared" si="53"/>
        <v>280.85937019164237</v>
      </c>
      <c r="S59">
        <f t="shared" si="54"/>
        <v>27.622767316045618</v>
      </c>
      <c r="T59">
        <f t="shared" si="55"/>
        <v>26.933370967741901</v>
      </c>
      <c r="U59">
        <f t="shared" si="56"/>
        <v>3.5651773098971153</v>
      </c>
      <c r="V59">
        <f t="shared" si="57"/>
        <v>64.55030239326598</v>
      </c>
      <c r="W59">
        <f t="shared" si="58"/>
        <v>2.4377331750349747</v>
      </c>
      <c r="X59">
        <f t="shared" si="59"/>
        <v>3.7764860653685859</v>
      </c>
      <c r="Y59">
        <f t="shared" si="60"/>
        <v>1.1274441348621407</v>
      </c>
      <c r="Z59">
        <f t="shared" si="61"/>
        <v>-320.05436722906552</v>
      </c>
      <c r="AA59">
        <f t="shared" si="62"/>
        <v>119.52542303809751</v>
      </c>
      <c r="AB59">
        <f t="shared" si="63"/>
        <v>11.491497284689435</v>
      </c>
      <c r="AC59">
        <f t="shared" si="64"/>
        <v>91.821923285363809</v>
      </c>
      <c r="AD59">
        <v>-4.1298636033003003E-2</v>
      </c>
      <c r="AE59">
        <v>4.6361336906270798E-2</v>
      </c>
      <c r="AF59">
        <v>3.4628467704683499</v>
      </c>
      <c r="AG59">
        <v>0</v>
      </c>
      <c r="AH59">
        <v>0</v>
      </c>
      <c r="AI59">
        <f t="shared" si="65"/>
        <v>1</v>
      </c>
      <c r="AJ59">
        <f t="shared" si="66"/>
        <v>0</v>
      </c>
      <c r="AK59">
        <f t="shared" si="67"/>
        <v>52502.930900257365</v>
      </c>
      <c r="AL59">
        <v>0</v>
      </c>
      <c r="AM59">
        <v>0</v>
      </c>
      <c r="AN59">
        <v>0</v>
      </c>
      <c r="AO59">
        <f t="shared" si="68"/>
        <v>0</v>
      </c>
      <c r="AP59" t="e">
        <f t="shared" si="69"/>
        <v>#DIV/0!</v>
      </c>
      <c r="AQ59">
        <v>-1</v>
      </c>
      <c r="AR59" t="s">
        <v>500</v>
      </c>
      <c r="AS59">
        <v>955.56164705882304</v>
      </c>
      <c r="AT59">
        <v>1396.07</v>
      </c>
      <c r="AU59">
        <f t="shared" si="70"/>
        <v>0.31553457415543418</v>
      </c>
      <c r="AV59">
        <v>0.5</v>
      </c>
      <c r="AW59">
        <f t="shared" si="71"/>
        <v>1433.0806149025295</v>
      </c>
      <c r="AX59">
        <f t="shared" si="72"/>
        <v>17.721618322445106</v>
      </c>
      <c r="AY59">
        <f t="shared" si="73"/>
        <v>226.09324077683871</v>
      </c>
      <c r="AZ59">
        <f t="shared" si="74"/>
        <v>0.55815969113296604</v>
      </c>
      <c r="BA59">
        <f t="shared" si="75"/>
        <v>1.3063897541952621E-2</v>
      </c>
      <c r="BB59">
        <f t="shared" si="76"/>
        <v>-1</v>
      </c>
      <c r="BC59" t="s">
        <v>501</v>
      </c>
      <c r="BD59">
        <v>616.84</v>
      </c>
      <c r="BE59">
        <f t="shared" si="77"/>
        <v>779.2299999999999</v>
      </c>
      <c r="BF59">
        <f t="shared" si="78"/>
        <v>0.56531236341154334</v>
      </c>
      <c r="BG59">
        <f t="shared" si="79"/>
        <v>2.2632611374100251</v>
      </c>
      <c r="BH59">
        <f t="shared" si="80"/>
        <v>0.31553457415543412</v>
      </c>
      <c r="BI59" t="e">
        <f t="shared" si="81"/>
        <v>#DIV/0!</v>
      </c>
      <c r="BJ59">
        <v>6787</v>
      </c>
      <c r="BK59">
        <v>300</v>
      </c>
      <c r="BL59">
        <v>300</v>
      </c>
      <c r="BM59">
        <v>300</v>
      </c>
      <c r="BN59">
        <v>10270.200000000001</v>
      </c>
      <c r="BO59">
        <v>1303.8800000000001</v>
      </c>
      <c r="BP59">
        <v>-7.1242199999999997E-3</v>
      </c>
      <c r="BQ59">
        <v>6.9935299999999998</v>
      </c>
      <c r="BR59">
        <f t="shared" si="82"/>
        <v>1699.9941935483901</v>
      </c>
      <c r="BS59">
        <f t="shared" si="83"/>
        <v>1433.0806149025295</v>
      </c>
      <c r="BT59">
        <f t="shared" si="84"/>
        <v>0.8429914762892613</v>
      </c>
      <c r="BU59">
        <f t="shared" si="85"/>
        <v>0.19598295257852252</v>
      </c>
      <c r="BV59">
        <v>6</v>
      </c>
      <c r="BW59">
        <v>0.5</v>
      </c>
      <c r="BX59" t="s">
        <v>283</v>
      </c>
      <c r="BY59">
        <v>1535035686.4000001</v>
      </c>
      <c r="BZ59">
        <v>221.00793548387099</v>
      </c>
      <c r="CA59">
        <v>249.99480645161299</v>
      </c>
      <c r="CB59">
        <v>24.440012903225799</v>
      </c>
      <c r="CC59">
        <v>13.820416129032299</v>
      </c>
      <c r="CD59">
        <v>400.02061290322598</v>
      </c>
      <c r="CE59">
        <v>99.643525806451606</v>
      </c>
      <c r="CF59">
        <v>0.1000048</v>
      </c>
      <c r="CG59">
        <v>27.916861290322601</v>
      </c>
      <c r="CH59">
        <v>26.933370967741901</v>
      </c>
      <c r="CI59">
        <v>999.9</v>
      </c>
      <c r="CJ59">
        <v>9994.9964516129003</v>
      </c>
      <c r="CK59">
        <v>0</v>
      </c>
      <c r="CL59">
        <v>9.1192399999999996</v>
      </c>
      <c r="CM59">
        <v>1699.9941935483901</v>
      </c>
      <c r="CN59">
        <v>0.89998909677419403</v>
      </c>
      <c r="CO59">
        <v>0.100010909677419</v>
      </c>
      <c r="CP59">
        <v>0</v>
      </c>
      <c r="CQ59">
        <v>956.45174193548405</v>
      </c>
      <c r="CR59">
        <v>5.0004099999999996</v>
      </c>
      <c r="CS59">
        <v>16362.335483871</v>
      </c>
      <c r="CT59">
        <v>15389.151612903201</v>
      </c>
      <c r="CU59">
        <v>44.667000000000002</v>
      </c>
      <c r="CV59">
        <v>45.811999999999998</v>
      </c>
      <c r="CW59">
        <v>45.625</v>
      </c>
      <c r="CX59">
        <v>45.612806451612897</v>
      </c>
      <c r="CY59">
        <v>46.503999999999998</v>
      </c>
      <c r="CZ59">
        <v>1525.47774193548</v>
      </c>
      <c r="DA59">
        <v>169.51645161290301</v>
      </c>
      <c r="DB59">
        <v>0</v>
      </c>
      <c r="DC59">
        <v>66.599999904632597</v>
      </c>
      <c r="DD59">
        <v>955.56164705882304</v>
      </c>
      <c r="DE59">
        <v>-15.509313772034499</v>
      </c>
      <c r="DF59">
        <v>-278.79901969529101</v>
      </c>
      <c r="DG59">
        <v>16347.0058823529</v>
      </c>
      <c r="DH59">
        <v>10</v>
      </c>
      <c r="DI59">
        <v>1535035597.3</v>
      </c>
      <c r="DJ59" t="s">
        <v>497</v>
      </c>
      <c r="DK59">
        <v>38</v>
      </c>
      <c r="DL59">
        <v>1.853</v>
      </c>
      <c r="DM59">
        <v>-0.13</v>
      </c>
      <c r="DN59">
        <v>300</v>
      </c>
      <c r="DO59">
        <v>13</v>
      </c>
      <c r="DP59">
        <v>0.06</v>
      </c>
      <c r="DQ59">
        <v>0.01</v>
      </c>
      <c r="DR59">
        <v>17.643040499044901</v>
      </c>
      <c r="DS59">
        <v>0.90559893708638595</v>
      </c>
      <c r="DT59">
        <v>0.120666797814117</v>
      </c>
      <c r="DU59">
        <v>1</v>
      </c>
      <c r="DV59">
        <v>173.22448231012899</v>
      </c>
      <c r="DW59">
        <v>-4.06759211729032</v>
      </c>
      <c r="DX59">
        <v>0.54341457465412202</v>
      </c>
      <c r="DY59">
        <v>1</v>
      </c>
      <c r="DZ59">
        <v>2</v>
      </c>
      <c r="EA59">
        <v>2</v>
      </c>
      <c r="EB59" t="s">
        <v>295</v>
      </c>
      <c r="EC59">
        <v>1.86497</v>
      </c>
      <c r="ED59">
        <v>1.86598</v>
      </c>
      <c r="EE59">
        <v>1.86846</v>
      </c>
      <c r="EF59">
        <v>1.8680300000000001</v>
      </c>
      <c r="EG59">
        <v>1.87012</v>
      </c>
      <c r="EH59">
        <v>1.86798</v>
      </c>
      <c r="EI59">
        <v>1.8687199999999999</v>
      </c>
      <c r="EJ59">
        <v>1.8731599999999999</v>
      </c>
      <c r="EK59" t="s">
        <v>286</v>
      </c>
      <c r="EL59" t="s">
        <v>19</v>
      </c>
      <c r="EM59" t="s">
        <v>19</v>
      </c>
      <c r="EN59" t="s">
        <v>19</v>
      </c>
      <c r="EO59" t="s">
        <v>287</v>
      </c>
      <c r="EP59" t="s">
        <v>288</v>
      </c>
      <c r="EQ59" t="s">
        <v>289</v>
      </c>
      <c r="ER59" t="s">
        <v>289</v>
      </c>
      <c r="ES59" t="s">
        <v>289</v>
      </c>
      <c r="ET59" t="s">
        <v>289</v>
      </c>
      <c r="EU59">
        <v>0</v>
      </c>
      <c r="EV59">
        <v>100</v>
      </c>
      <c r="EW59">
        <v>100</v>
      </c>
      <c r="EX59">
        <v>1.853</v>
      </c>
      <c r="EY59">
        <v>-0.13</v>
      </c>
      <c r="EZ59">
        <v>2</v>
      </c>
      <c r="FA59">
        <v>393.30099999999999</v>
      </c>
      <c r="FB59">
        <v>622.37300000000005</v>
      </c>
      <c r="FC59">
        <v>25.0001</v>
      </c>
      <c r="FD59">
        <v>28.592400000000001</v>
      </c>
      <c r="FE59">
        <v>30.000299999999999</v>
      </c>
      <c r="FF59">
        <v>28.607700000000001</v>
      </c>
      <c r="FG59">
        <v>28.6113</v>
      </c>
      <c r="FH59">
        <v>13.587</v>
      </c>
      <c r="FI59">
        <v>30.821200000000001</v>
      </c>
      <c r="FJ59">
        <v>36.436399999999999</v>
      </c>
      <c r="FK59">
        <v>25</v>
      </c>
      <c r="FL59">
        <v>250</v>
      </c>
      <c r="FM59">
        <v>13.9223</v>
      </c>
      <c r="FN59">
        <v>109.193</v>
      </c>
      <c r="FO59">
        <v>108.051</v>
      </c>
    </row>
    <row r="60" spans="1:171" x14ac:dyDescent="0.2">
      <c r="A60">
        <v>44</v>
      </c>
      <c r="B60">
        <v>1535035763.4000001</v>
      </c>
      <c r="C60">
        <v>5934.6000001430502</v>
      </c>
      <c r="D60" t="s">
        <v>502</v>
      </c>
      <c r="E60" t="s">
        <v>503</v>
      </c>
      <c r="F60" t="s">
        <v>489</v>
      </c>
      <c r="G60">
        <v>1535035755.4000001</v>
      </c>
      <c r="H60">
        <f t="shared" si="43"/>
        <v>7.0984455174086586E-3</v>
      </c>
      <c r="I60">
        <f t="shared" si="44"/>
        <v>11.351650605000062</v>
      </c>
      <c r="J60">
        <f t="shared" si="45"/>
        <v>156.304741935484</v>
      </c>
      <c r="K60">
        <f t="shared" si="46"/>
        <v>124.47535590444637</v>
      </c>
      <c r="L60">
        <f t="shared" si="47"/>
        <v>12.415881502218202</v>
      </c>
      <c r="M60">
        <f t="shared" si="48"/>
        <v>15.590725891119494</v>
      </c>
      <c r="N60">
        <f t="shared" si="49"/>
        <v>0.71306950153011373</v>
      </c>
      <c r="O60">
        <f t="shared" si="50"/>
        <v>2.2554307720885398</v>
      </c>
      <c r="P60">
        <f t="shared" si="51"/>
        <v>0.60765443628255422</v>
      </c>
      <c r="Q60">
        <f t="shared" si="52"/>
        <v>0.38794973005146027</v>
      </c>
      <c r="R60">
        <f t="shared" si="53"/>
        <v>280.86232191076192</v>
      </c>
      <c r="S60">
        <f t="shared" si="54"/>
        <v>27.698754536436375</v>
      </c>
      <c r="T60">
        <f t="shared" si="55"/>
        <v>26.9902451612903</v>
      </c>
      <c r="U60">
        <f t="shared" si="56"/>
        <v>3.5771096124619617</v>
      </c>
      <c r="V60">
        <f t="shared" si="57"/>
        <v>64.710486762667728</v>
      </c>
      <c r="W60">
        <f t="shared" si="58"/>
        <v>2.4470953636653792</v>
      </c>
      <c r="X60">
        <f t="shared" si="59"/>
        <v>3.7816055574428753</v>
      </c>
      <c r="Y60">
        <f t="shared" si="60"/>
        <v>1.1300142487965825</v>
      </c>
      <c r="Z60">
        <f t="shared" si="61"/>
        <v>-313.04144731772186</v>
      </c>
      <c r="AA60">
        <f t="shared" si="62"/>
        <v>115.49582477493618</v>
      </c>
      <c r="AB60">
        <f t="shared" si="63"/>
        <v>11.102773146775444</v>
      </c>
      <c r="AC60">
        <f t="shared" si="64"/>
        <v>94.419472514751703</v>
      </c>
      <c r="AD60">
        <v>-4.1330111428324802E-2</v>
      </c>
      <c r="AE60">
        <v>4.6396670794915502E-2</v>
      </c>
      <c r="AF60">
        <v>3.4649347587387398</v>
      </c>
      <c r="AG60">
        <v>0</v>
      </c>
      <c r="AH60">
        <v>0</v>
      </c>
      <c r="AI60">
        <f t="shared" si="65"/>
        <v>1</v>
      </c>
      <c r="AJ60">
        <f t="shared" si="66"/>
        <v>0</v>
      </c>
      <c r="AK60">
        <f t="shared" si="67"/>
        <v>52537.302235412273</v>
      </c>
      <c r="AL60">
        <v>0</v>
      </c>
      <c r="AM60">
        <v>0</v>
      </c>
      <c r="AN60">
        <v>0</v>
      </c>
      <c r="AO60">
        <f t="shared" si="68"/>
        <v>0</v>
      </c>
      <c r="AP60" t="e">
        <f t="shared" si="69"/>
        <v>#DIV/0!</v>
      </c>
      <c r="AQ60">
        <v>-1</v>
      </c>
      <c r="AR60" t="s">
        <v>504</v>
      </c>
      <c r="AS60">
        <v>941.83105882352902</v>
      </c>
      <c r="AT60">
        <v>1320.12</v>
      </c>
      <c r="AU60">
        <f t="shared" si="70"/>
        <v>0.28655648060515027</v>
      </c>
      <c r="AV60">
        <v>0.5</v>
      </c>
      <c r="AW60">
        <f t="shared" si="71"/>
        <v>1433.0975310316094</v>
      </c>
      <c r="AX60">
        <f t="shared" si="72"/>
        <v>11.351650605000062</v>
      </c>
      <c r="AY60">
        <f t="shared" si="73"/>
        <v>205.33169242817405</v>
      </c>
      <c r="AZ60">
        <f t="shared" si="74"/>
        <v>0.53260309668817984</v>
      </c>
      <c r="BA60">
        <f t="shared" si="75"/>
        <v>8.6188485693006363E-3</v>
      </c>
      <c r="BB60">
        <f t="shared" si="76"/>
        <v>-1</v>
      </c>
      <c r="BC60" t="s">
        <v>505</v>
      </c>
      <c r="BD60">
        <v>617.02</v>
      </c>
      <c r="BE60">
        <f t="shared" si="77"/>
        <v>703.09999999999991</v>
      </c>
      <c r="BF60">
        <f t="shared" si="78"/>
        <v>0.53803006852008384</v>
      </c>
      <c r="BG60">
        <f t="shared" si="79"/>
        <v>2.1395092541570775</v>
      </c>
      <c r="BH60">
        <f t="shared" si="80"/>
        <v>0.28655648060515021</v>
      </c>
      <c r="BI60" t="e">
        <f t="shared" si="81"/>
        <v>#DIV/0!</v>
      </c>
      <c r="BJ60">
        <v>6789</v>
      </c>
      <c r="BK60">
        <v>300</v>
      </c>
      <c r="BL60">
        <v>300</v>
      </c>
      <c r="BM60">
        <v>300</v>
      </c>
      <c r="BN60">
        <v>10269.9</v>
      </c>
      <c r="BO60">
        <v>1244.27</v>
      </c>
      <c r="BP60">
        <v>-7.1239700000000003E-3</v>
      </c>
      <c r="BQ60">
        <v>7.9274899999999997</v>
      </c>
      <c r="BR60">
        <f t="shared" si="82"/>
        <v>1700.01451612903</v>
      </c>
      <c r="BS60">
        <f t="shared" si="83"/>
        <v>1433.0975310316094</v>
      </c>
      <c r="BT60">
        <f t="shared" si="84"/>
        <v>0.84299134944729981</v>
      </c>
      <c r="BU60">
        <f t="shared" si="85"/>
        <v>0.19598269889459954</v>
      </c>
      <c r="BV60">
        <v>6</v>
      </c>
      <c r="BW60">
        <v>0.5</v>
      </c>
      <c r="BX60" t="s">
        <v>283</v>
      </c>
      <c r="BY60">
        <v>1535035755.4000001</v>
      </c>
      <c r="BZ60">
        <v>156.304741935484</v>
      </c>
      <c r="CA60">
        <v>174.99535483871</v>
      </c>
      <c r="CB60">
        <v>24.5333419354839</v>
      </c>
      <c r="CC60">
        <v>14.1475322580645</v>
      </c>
      <c r="CD60">
        <v>400.02448387096803</v>
      </c>
      <c r="CE60">
        <v>99.645687096774196</v>
      </c>
      <c r="CF60">
        <v>0.100012861290323</v>
      </c>
      <c r="CG60">
        <v>27.940087096774199</v>
      </c>
      <c r="CH60">
        <v>26.9902451612903</v>
      </c>
      <c r="CI60">
        <v>999.9</v>
      </c>
      <c r="CJ60">
        <v>10002.397096774201</v>
      </c>
      <c r="CK60">
        <v>0</v>
      </c>
      <c r="CL60">
        <v>9.0263025806451598</v>
      </c>
      <c r="CM60">
        <v>1700.01451612903</v>
      </c>
      <c r="CN60">
        <v>0.89999312903225803</v>
      </c>
      <c r="CO60">
        <v>0.100006883870968</v>
      </c>
      <c r="CP60">
        <v>0</v>
      </c>
      <c r="CQ60">
        <v>943.09248387096795</v>
      </c>
      <c r="CR60">
        <v>5.0004099999999996</v>
      </c>
      <c r="CS60">
        <v>16122.058064516101</v>
      </c>
      <c r="CT60">
        <v>15389.341935483901</v>
      </c>
      <c r="CU60">
        <v>44.686999999999998</v>
      </c>
      <c r="CV60">
        <v>45.8546774193548</v>
      </c>
      <c r="CW60">
        <v>45.649000000000001</v>
      </c>
      <c r="CX60">
        <v>45.625</v>
      </c>
      <c r="CY60">
        <v>46.52</v>
      </c>
      <c r="CZ60">
        <v>1525.50322580645</v>
      </c>
      <c r="DA60">
        <v>169.511290322581</v>
      </c>
      <c r="DB60">
        <v>0</v>
      </c>
      <c r="DC60">
        <v>68.400000095367403</v>
      </c>
      <c r="DD60">
        <v>941.83105882352902</v>
      </c>
      <c r="DE60">
        <v>-21.318382298532601</v>
      </c>
      <c r="DF60">
        <v>-824.19117330091694</v>
      </c>
      <c r="DG60">
        <v>16089.129411764699</v>
      </c>
      <c r="DH60">
        <v>10</v>
      </c>
      <c r="DI60">
        <v>1535035803.9000001</v>
      </c>
      <c r="DJ60" t="s">
        <v>506</v>
      </c>
      <c r="DK60">
        <v>39</v>
      </c>
      <c r="DL60">
        <v>1.4970000000000001</v>
      </c>
      <c r="DM60">
        <v>-0.13</v>
      </c>
      <c r="DN60">
        <v>175</v>
      </c>
      <c r="DO60">
        <v>13</v>
      </c>
      <c r="DP60">
        <v>0.16</v>
      </c>
      <c r="DQ60">
        <v>0.01</v>
      </c>
      <c r="DR60">
        <v>11.03579696788</v>
      </c>
      <c r="DS60">
        <v>0.87066822716861503</v>
      </c>
      <c r="DT60">
        <v>0.114037635692412</v>
      </c>
      <c r="DU60">
        <v>1</v>
      </c>
      <c r="DV60">
        <v>125.772824831416</v>
      </c>
      <c r="DW60">
        <v>-3.8474037818892901</v>
      </c>
      <c r="DX60">
        <v>0.49645106753441698</v>
      </c>
      <c r="DY60">
        <v>1</v>
      </c>
      <c r="DZ60">
        <v>2</v>
      </c>
      <c r="EA60">
        <v>2</v>
      </c>
      <c r="EB60" t="s">
        <v>295</v>
      </c>
      <c r="EC60">
        <v>1.86497</v>
      </c>
      <c r="ED60">
        <v>1.86598</v>
      </c>
      <c r="EE60">
        <v>1.86846</v>
      </c>
      <c r="EF60">
        <v>1.86805</v>
      </c>
      <c r="EG60">
        <v>1.87012</v>
      </c>
      <c r="EH60">
        <v>1.86798</v>
      </c>
      <c r="EI60">
        <v>1.8687100000000001</v>
      </c>
      <c r="EJ60">
        <v>1.87317</v>
      </c>
      <c r="EK60" t="s">
        <v>286</v>
      </c>
      <c r="EL60" t="s">
        <v>19</v>
      </c>
      <c r="EM60" t="s">
        <v>19</v>
      </c>
      <c r="EN60" t="s">
        <v>19</v>
      </c>
      <c r="EO60" t="s">
        <v>287</v>
      </c>
      <c r="EP60" t="s">
        <v>288</v>
      </c>
      <c r="EQ60" t="s">
        <v>289</v>
      </c>
      <c r="ER60" t="s">
        <v>289</v>
      </c>
      <c r="ES60" t="s">
        <v>289</v>
      </c>
      <c r="ET60" t="s">
        <v>289</v>
      </c>
      <c r="EU60">
        <v>0</v>
      </c>
      <c r="EV60">
        <v>100</v>
      </c>
      <c r="EW60">
        <v>100</v>
      </c>
      <c r="EX60">
        <v>1.4970000000000001</v>
      </c>
      <c r="EY60">
        <v>-0.13</v>
      </c>
      <c r="EZ60">
        <v>2</v>
      </c>
      <c r="FA60">
        <v>393.22699999999998</v>
      </c>
      <c r="FB60">
        <v>622.30100000000004</v>
      </c>
      <c r="FC60">
        <v>25.0002</v>
      </c>
      <c r="FD60">
        <v>28.622699999999998</v>
      </c>
      <c r="FE60">
        <v>30.0002</v>
      </c>
      <c r="FF60">
        <v>28.642399999999999</v>
      </c>
      <c r="FG60">
        <v>28.648399999999999</v>
      </c>
      <c r="FH60">
        <v>10.364000000000001</v>
      </c>
      <c r="FI60">
        <v>28.3565</v>
      </c>
      <c r="FJ60">
        <v>34.563600000000001</v>
      </c>
      <c r="FK60">
        <v>25</v>
      </c>
      <c r="FL60">
        <v>175</v>
      </c>
      <c r="FM60">
        <v>14.226800000000001</v>
      </c>
      <c r="FN60">
        <v>109.188</v>
      </c>
      <c r="FO60">
        <v>108.045</v>
      </c>
    </row>
    <row r="61" spans="1:171" x14ac:dyDescent="0.2">
      <c r="A61">
        <v>45</v>
      </c>
      <c r="B61">
        <v>1535035872.9000001</v>
      </c>
      <c r="C61">
        <v>6044.1000001430502</v>
      </c>
      <c r="D61" t="s">
        <v>507</v>
      </c>
      <c r="E61" t="s">
        <v>508</v>
      </c>
      <c r="F61" t="s">
        <v>489</v>
      </c>
      <c r="G61">
        <v>1535035864.9000001</v>
      </c>
      <c r="H61">
        <f t="shared" si="43"/>
        <v>7.0879807596378828E-3</v>
      </c>
      <c r="I61">
        <f t="shared" si="44"/>
        <v>4.51942000659285</v>
      </c>
      <c r="J61">
        <f t="shared" si="45"/>
        <v>92.218316129032203</v>
      </c>
      <c r="K61">
        <f t="shared" si="46"/>
        <v>79.127183313218126</v>
      </c>
      <c r="L61">
        <f t="shared" si="47"/>
        <v>7.892741798390392</v>
      </c>
      <c r="M61">
        <f t="shared" si="48"/>
        <v>9.1985500786453969</v>
      </c>
      <c r="N61">
        <f t="shared" si="49"/>
        <v>0.72086669940762471</v>
      </c>
      <c r="O61">
        <f t="shared" si="50"/>
        <v>2.2541433738278274</v>
      </c>
      <c r="P61">
        <f t="shared" si="51"/>
        <v>0.61326678774778909</v>
      </c>
      <c r="Q61">
        <f t="shared" si="52"/>
        <v>0.39161368846922473</v>
      </c>
      <c r="R61">
        <f t="shared" si="53"/>
        <v>280.85948618550407</v>
      </c>
      <c r="S61">
        <f t="shared" si="54"/>
        <v>27.705913177709263</v>
      </c>
      <c r="T61">
        <f t="shared" si="55"/>
        <v>27.009161290322599</v>
      </c>
      <c r="U61">
        <f t="shared" si="56"/>
        <v>3.5810859665876511</v>
      </c>
      <c r="V61">
        <f t="shared" si="57"/>
        <v>65.120659325277927</v>
      </c>
      <c r="W61">
        <f t="shared" si="58"/>
        <v>2.4631583258489802</v>
      </c>
      <c r="X61">
        <f t="shared" si="59"/>
        <v>3.7824529901417234</v>
      </c>
      <c r="Y61">
        <f t="shared" si="60"/>
        <v>1.1179276407386709</v>
      </c>
      <c r="Z61">
        <f t="shared" si="61"/>
        <v>-312.57995150003063</v>
      </c>
      <c r="AA61">
        <f t="shared" si="62"/>
        <v>113.59800277878674</v>
      </c>
      <c r="AB61">
        <f t="shared" si="63"/>
        <v>10.927810373714816</v>
      </c>
      <c r="AC61">
        <f t="shared" si="64"/>
        <v>92.805347837974978</v>
      </c>
      <c r="AD61">
        <v>-4.12953859418572E-2</v>
      </c>
      <c r="AE61">
        <v>4.6357688394235999E-2</v>
      </c>
      <c r="AF61">
        <v>3.4626311373692702</v>
      </c>
      <c r="AG61">
        <v>0</v>
      </c>
      <c r="AH61">
        <v>0</v>
      </c>
      <c r="AI61">
        <f t="shared" si="65"/>
        <v>1</v>
      </c>
      <c r="AJ61">
        <f t="shared" si="66"/>
        <v>0</v>
      </c>
      <c r="AK61">
        <f t="shared" si="67"/>
        <v>52494.329864200226</v>
      </c>
      <c r="AL61">
        <v>0</v>
      </c>
      <c r="AM61">
        <v>0</v>
      </c>
      <c r="AN61">
        <v>0</v>
      </c>
      <c r="AO61">
        <f t="shared" si="68"/>
        <v>0</v>
      </c>
      <c r="AP61" t="e">
        <f t="shared" si="69"/>
        <v>#DIV/0!</v>
      </c>
      <c r="AQ61">
        <v>-1</v>
      </c>
      <c r="AR61" t="s">
        <v>509</v>
      </c>
      <c r="AS61">
        <v>931.26376470588195</v>
      </c>
      <c r="AT61">
        <v>1245.6500000000001</v>
      </c>
      <c r="AU61">
        <f t="shared" si="70"/>
        <v>0.25238729602546306</v>
      </c>
      <c r="AV61">
        <v>0.5</v>
      </c>
      <c r="AW61">
        <f t="shared" si="71"/>
        <v>1433.0840871381681</v>
      </c>
      <c r="AX61">
        <f t="shared" si="72"/>
        <v>4.51942000659285</v>
      </c>
      <c r="AY61">
        <f t="shared" si="73"/>
        <v>180.84610886496066</v>
      </c>
      <c r="AZ61">
        <f t="shared" si="74"/>
        <v>0.50231605988841166</v>
      </c>
      <c r="BA61">
        <f t="shared" si="75"/>
        <v>3.851427879305386E-3</v>
      </c>
      <c r="BB61">
        <f t="shared" si="76"/>
        <v>-1</v>
      </c>
      <c r="BC61" t="s">
        <v>510</v>
      </c>
      <c r="BD61">
        <v>619.94000000000005</v>
      </c>
      <c r="BE61">
        <f t="shared" si="77"/>
        <v>625.71</v>
      </c>
      <c r="BF61">
        <f t="shared" si="78"/>
        <v>0.50244719645541569</v>
      </c>
      <c r="BG61">
        <f t="shared" si="79"/>
        <v>2.0093073523244183</v>
      </c>
      <c r="BH61">
        <f t="shared" si="80"/>
        <v>0.25238729602546311</v>
      </c>
      <c r="BI61" t="e">
        <f t="shared" si="81"/>
        <v>#DIV/0!</v>
      </c>
      <c r="BJ61">
        <v>6791</v>
      </c>
      <c r="BK61">
        <v>300</v>
      </c>
      <c r="BL61">
        <v>300</v>
      </c>
      <c r="BM61">
        <v>300</v>
      </c>
      <c r="BN61">
        <v>10270</v>
      </c>
      <c r="BO61">
        <v>1186.33</v>
      </c>
      <c r="BP61">
        <v>-7.1237599999999998E-3</v>
      </c>
      <c r="BQ61">
        <v>6.8599899999999998</v>
      </c>
      <c r="BR61">
        <f t="shared" si="82"/>
        <v>1699.99870967742</v>
      </c>
      <c r="BS61">
        <f t="shared" si="83"/>
        <v>1433.0840871381681</v>
      </c>
      <c r="BT61">
        <f t="shared" si="84"/>
        <v>0.84299127933461793</v>
      </c>
      <c r="BU61">
        <f t="shared" si="85"/>
        <v>0.19598255866923567</v>
      </c>
      <c r="BV61">
        <v>6</v>
      </c>
      <c r="BW61">
        <v>0.5</v>
      </c>
      <c r="BX61" t="s">
        <v>283</v>
      </c>
      <c r="BY61">
        <v>1535035864.9000001</v>
      </c>
      <c r="BZ61">
        <v>92.218316129032203</v>
      </c>
      <c r="CA61">
        <v>99.977003225806499</v>
      </c>
      <c r="CB61">
        <v>24.693925806451599</v>
      </c>
      <c r="CC61">
        <v>14.3257096774194</v>
      </c>
      <c r="CD61">
        <v>400.04667741935498</v>
      </c>
      <c r="CE61">
        <v>99.647458064516101</v>
      </c>
      <c r="CF61">
        <v>0.100080870967742</v>
      </c>
      <c r="CG61">
        <v>27.943929032258101</v>
      </c>
      <c r="CH61">
        <v>27.009161290322599</v>
      </c>
      <c r="CI61">
        <v>999.9</v>
      </c>
      <c r="CJ61">
        <v>9993.8154838709706</v>
      </c>
      <c r="CK61">
        <v>0</v>
      </c>
      <c r="CL61">
        <v>8.8278783870967708</v>
      </c>
      <c r="CM61">
        <v>1699.99870967742</v>
      </c>
      <c r="CN61">
        <v>0.89999554838709706</v>
      </c>
      <c r="CO61">
        <v>0.100004438709677</v>
      </c>
      <c r="CP61">
        <v>0</v>
      </c>
      <c r="CQ61">
        <v>931.94819354838705</v>
      </c>
      <c r="CR61">
        <v>5.0004099999999996</v>
      </c>
      <c r="CS61">
        <v>15936.896774193599</v>
      </c>
      <c r="CT61">
        <v>15389.2193548387</v>
      </c>
      <c r="CU61">
        <v>44.652999999999999</v>
      </c>
      <c r="CV61">
        <v>45.875</v>
      </c>
      <c r="CW61">
        <v>45.645000000000003</v>
      </c>
      <c r="CX61">
        <v>45.625</v>
      </c>
      <c r="CY61">
        <v>46.506</v>
      </c>
      <c r="CZ61">
        <v>1525.4906451612901</v>
      </c>
      <c r="DA61">
        <v>169.50548387096799</v>
      </c>
      <c r="DB61">
        <v>0</v>
      </c>
      <c r="DC61">
        <v>108.69999980926499</v>
      </c>
      <c r="DD61">
        <v>931.26376470588195</v>
      </c>
      <c r="DE61">
        <v>-12.4610294344306</v>
      </c>
      <c r="DF61">
        <v>-404.19117580142102</v>
      </c>
      <c r="DG61">
        <v>15925.917647058801</v>
      </c>
      <c r="DH61">
        <v>10</v>
      </c>
      <c r="DI61">
        <v>1535035908.9000001</v>
      </c>
      <c r="DJ61" t="s">
        <v>511</v>
      </c>
      <c r="DK61">
        <v>40</v>
      </c>
      <c r="DL61">
        <v>1.2829999999999999</v>
      </c>
      <c r="DM61">
        <v>-0.13</v>
      </c>
      <c r="DN61">
        <v>100</v>
      </c>
      <c r="DO61">
        <v>14</v>
      </c>
      <c r="DP61">
        <v>0.32</v>
      </c>
      <c r="DQ61">
        <v>0.01</v>
      </c>
      <c r="DR61">
        <v>4.2942787999623802</v>
      </c>
      <c r="DS61">
        <v>0.97586318389590099</v>
      </c>
      <c r="DT61">
        <v>0.12461138275157101</v>
      </c>
      <c r="DU61">
        <v>1</v>
      </c>
      <c r="DV61">
        <v>80.014871871213003</v>
      </c>
      <c r="DW61">
        <v>-3.8749471363916199</v>
      </c>
      <c r="DX61">
        <v>0.48887615193302802</v>
      </c>
      <c r="DY61">
        <v>1</v>
      </c>
      <c r="DZ61">
        <v>2</v>
      </c>
      <c r="EA61">
        <v>2</v>
      </c>
      <c r="EB61" t="s">
        <v>295</v>
      </c>
      <c r="EC61">
        <v>1.865</v>
      </c>
      <c r="ED61">
        <v>1.8659699999999999</v>
      </c>
      <c r="EE61">
        <v>1.8684400000000001</v>
      </c>
      <c r="EF61">
        <v>1.8680300000000001</v>
      </c>
      <c r="EG61">
        <v>1.8701300000000001</v>
      </c>
      <c r="EH61">
        <v>1.86798</v>
      </c>
      <c r="EI61">
        <v>1.86873</v>
      </c>
      <c r="EJ61">
        <v>1.87317</v>
      </c>
      <c r="EK61" t="s">
        <v>286</v>
      </c>
      <c r="EL61" t="s">
        <v>19</v>
      </c>
      <c r="EM61" t="s">
        <v>19</v>
      </c>
      <c r="EN61" t="s">
        <v>19</v>
      </c>
      <c r="EO61" t="s">
        <v>287</v>
      </c>
      <c r="EP61" t="s">
        <v>288</v>
      </c>
      <c r="EQ61" t="s">
        <v>289</v>
      </c>
      <c r="ER61" t="s">
        <v>289</v>
      </c>
      <c r="ES61" t="s">
        <v>289</v>
      </c>
      <c r="ET61" t="s">
        <v>289</v>
      </c>
      <c r="EU61">
        <v>0</v>
      </c>
      <c r="EV61">
        <v>100</v>
      </c>
      <c r="EW61">
        <v>100</v>
      </c>
      <c r="EX61">
        <v>1.2829999999999999</v>
      </c>
      <c r="EY61">
        <v>-0.13</v>
      </c>
      <c r="EZ61">
        <v>2</v>
      </c>
      <c r="FA61">
        <v>393.35599999999999</v>
      </c>
      <c r="FB61">
        <v>621.524</v>
      </c>
      <c r="FC61">
        <v>24.999300000000002</v>
      </c>
      <c r="FD61">
        <v>28.673200000000001</v>
      </c>
      <c r="FE61">
        <v>30.000299999999999</v>
      </c>
      <c r="FF61">
        <v>28.700099999999999</v>
      </c>
      <c r="FG61">
        <v>28.703099999999999</v>
      </c>
      <c r="FH61">
        <v>7.0675699999999999</v>
      </c>
      <c r="FI61">
        <v>28.209</v>
      </c>
      <c r="FJ61">
        <v>33.128700000000002</v>
      </c>
      <c r="FK61">
        <v>25</v>
      </c>
      <c r="FL61">
        <v>100</v>
      </c>
      <c r="FM61">
        <v>14.299099999999999</v>
      </c>
      <c r="FN61">
        <v>109.176</v>
      </c>
      <c r="FO61">
        <v>108.035</v>
      </c>
    </row>
    <row r="62" spans="1:171" x14ac:dyDescent="0.2">
      <c r="A62">
        <v>46</v>
      </c>
      <c r="B62">
        <v>1535035975.9000001</v>
      </c>
      <c r="C62">
        <v>6147.1000001430502</v>
      </c>
      <c r="D62" t="s">
        <v>512</v>
      </c>
      <c r="E62" t="s">
        <v>513</v>
      </c>
      <c r="F62" t="s">
        <v>489</v>
      </c>
      <c r="G62">
        <v>1535035967.9129</v>
      </c>
      <c r="H62">
        <f t="shared" si="43"/>
        <v>7.2129790887270609E-3</v>
      </c>
      <c r="I62">
        <f t="shared" si="44"/>
        <v>-0.17788904714514067</v>
      </c>
      <c r="J62">
        <f t="shared" si="45"/>
        <v>49.707877419354801</v>
      </c>
      <c r="K62">
        <f t="shared" si="46"/>
        <v>49.265841013131265</v>
      </c>
      <c r="L62">
        <f t="shared" si="47"/>
        <v>4.9141940526731211</v>
      </c>
      <c r="M62">
        <f t="shared" si="48"/>
        <v>4.9582865239241389</v>
      </c>
      <c r="N62">
        <f t="shared" si="49"/>
        <v>0.74944494344126988</v>
      </c>
      <c r="O62">
        <f t="shared" si="50"/>
        <v>2.2548418184981345</v>
      </c>
      <c r="P62">
        <f t="shared" si="51"/>
        <v>0.63390113372533807</v>
      </c>
      <c r="Q62">
        <f t="shared" si="52"/>
        <v>0.40507666569403533</v>
      </c>
      <c r="R62">
        <f t="shared" si="53"/>
        <v>280.8613614939282</v>
      </c>
      <c r="S62">
        <f t="shared" si="54"/>
        <v>27.632296793541407</v>
      </c>
      <c r="T62">
        <f t="shared" si="55"/>
        <v>26.948609677419402</v>
      </c>
      <c r="U62">
        <f t="shared" si="56"/>
        <v>3.5683710044346202</v>
      </c>
      <c r="V62">
        <f t="shared" si="57"/>
        <v>65.363980791575543</v>
      </c>
      <c r="W62">
        <f t="shared" si="58"/>
        <v>2.46770275182821</v>
      </c>
      <c r="X62">
        <f t="shared" si="59"/>
        <v>3.7753250673286107</v>
      </c>
      <c r="Y62">
        <f t="shared" si="60"/>
        <v>1.1006682526064102</v>
      </c>
      <c r="Z62">
        <f t="shared" si="61"/>
        <v>-318.09237781286339</v>
      </c>
      <c r="AA62">
        <f t="shared" si="62"/>
        <v>117.06284709759449</v>
      </c>
      <c r="AB62">
        <f t="shared" si="63"/>
        <v>11.252412696535568</v>
      </c>
      <c r="AC62">
        <f t="shared" si="64"/>
        <v>91.084243475194839</v>
      </c>
      <c r="AD62">
        <v>-4.1314223119394401E-2</v>
      </c>
      <c r="AE62">
        <v>4.6378834776248802E-2</v>
      </c>
      <c r="AF62">
        <v>3.4638808421388401</v>
      </c>
      <c r="AG62">
        <v>0</v>
      </c>
      <c r="AH62">
        <v>0</v>
      </c>
      <c r="AI62">
        <f t="shared" si="65"/>
        <v>1</v>
      </c>
      <c r="AJ62">
        <f t="shared" si="66"/>
        <v>0</v>
      </c>
      <c r="AK62">
        <f t="shared" si="67"/>
        <v>52522.965940377682</v>
      </c>
      <c r="AL62">
        <v>0</v>
      </c>
      <c r="AM62">
        <v>0</v>
      </c>
      <c r="AN62">
        <v>0</v>
      </c>
      <c r="AO62">
        <f t="shared" si="68"/>
        <v>0</v>
      </c>
      <c r="AP62" t="e">
        <f t="shared" si="69"/>
        <v>#DIV/0!</v>
      </c>
      <c r="AQ62">
        <v>-1</v>
      </c>
      <c r="AR62" t="s">
        <v>514</v>
      </c>
      <c r="AS62">
        <v>931.95535294117599</v>
      </c>
      <c r="AT62">
        <v>1204.71</v>
      </c>
      <c r="AU62">
        <f t="shared" si="70"/>
        <v>0.22640689216394327</v>
      </c>
      <c r="AV62">
        <v>0.5</v>
      </c>
      <c r="AW62">
        <f t="shared" si="71"/>
        <v>1433.0958026331643</v>
      </c>
      <c r="AX62">
        <f t="shared" si="72"/>
        <v>-0.17788904714514067</v>
      </c>
      <c r="AY62">
        <f t="shared" si="73"/>
        <v>162.2313834236833</v>
      </c>
      <c r="AZ62">
        <f t="shared" si="74"/>
        <v>0.48113653908409493</v>
      </c>
      <c r="BA62">
        <f t="shared" si="75"/>
        <v>5.7366084761696742E-4</v>
      </c>
      <c r="BB62">
        <f t="shared" si="76"/>
        <v>-1</v>
      </c>
      <c r="BC62" t="s">
        <v>515</v>
      </c>
      <c r="BD62">
        <v>625.08000000000004</v>
      </c>
      <c r="BE62">
        <f t="shared" si="77"/>
        <v>579.63</v>
      </c>
      <c r="BF62">
        <f t="shared" si="78"/>
        <v>0.47056682203961847</v>
      </c>
      <c r="BG62">
        <f t="shared" si="79"/>
        <v>1.927289306968708</v>
      </c>
      <c r="BH62">
        <f t="shared" si="80"/>
        <v>0.22640689216394322</v>
      </c>
      <c r="BI62" t="e">
        <f t="shared" si="81"/>
        <v>#DIV/0!</v>
      </c>
      <c r="BJ62">
        <v>6793</v>
      </c>
      <c r="BK62">
        <v>300</v>
      </c>
      <c r="BL62">
        <v>300</v>
      </c>
      <c r="BM62">
        <v>300</v>
      </c>
      <c r="BN62">
        <v>10270.1</v>
      </c>
      <c r="BO62">
        <v>1153.75</v>
      </c>
      <c r="BP62">
        <v>-7.1238200000000003E-3</v>
      </c>
      <c r="BQ62">
        <v>5.3897700000000004</v>
      </c>
      <c r="BR62">
        <f t="shared" si="82"/>
        <v>1700.0129032258101</v>
      </c>
      <c r="BS62">
        <f t="shared" si="83"/>
        <v>1433.0958026331643</v>
      </c>
      <c r="BT62">
        <f t="shared" si="84"/>
        <v>0.84299113254601488</v>
      </c>
      <c r="BU62">
        <f t="shared" si="85"/>
        <v>0.1959822650920299</v>
      </c>
      <c r="BV62">
        <v>6</v>
      </c>
      <c r="BW62">
        <v>0.5</v>
      </c>
      <c r="BX62" t="s">
        <v>283</v>
      </c>
      <c r="BY62">
        <v>1535035967.9129</v>
      </c>
      <c r="BZ62">
        <v>49.707877419354801</v>
      </c>
      <c r="CA62">
        <v>49.978848387096797</v>
      </c>
      <c r="CB62">
        <v>24.739245161290299</v>
      </c>
      <c r="CC62">
        <v>14.187764516129</v>
      </c>
      <c r="CD62">
        <v>400.01222580645202</v>
      </c>
      <c r="CE62">
        <v>99.648532258064506</v>
      </c>
      <c r="CF62">
        <v>9.9974041935483898E-2</v>
      </c>
      <c r="CG62">
        <v>27.9115903225807</v>
      </c>
      <c r="CH62">
        <v>26.948609677419402</v>
      </c>
      <c r="CI62">
        <v>999.9</v>
      </c>
      <c r="CJ62">
        <v>9998.2664516129098</v>
      </c>
      <c r="CK62">
        <v>0</v>
      </c>
      <c r="CL62">
        <v>9.4840441935483799</v>
      </c>
      <c r="CM62">
        <v>1700.0129032258101</v>
      </c>
      <c r="CN62">
        <v>0.90000241935483904</v>
      </c>
      <c r="CO62">
        <v>9.9997580645161302E-2</v>
      </c>
      <c r="CP62">
        <v>0</v>
      </c>
      <c r="CQ62">
        <v>932.18487096774197</v>
      </c>
      <c r="CR62">
        <v>5.0004099999999996</v>
      </c>
      <c r="CS62">
        <v>16019.8096774194</v>
      </c>
      <c r="CT62">
        <v>15389.3806451613</v>
      </c>
      <c r="CU62">
        <v>44.662999999999997</v>
      </c>
      <c r="CV62">
        <v>45.875</v>
      </c>
      <c r="CW62">
        <v>45.649000000000001</v>
      </c>
      <c r="CX62">
        <v>45.625</v>
      </c>
      <c r="CY62">
        <v>46.5</v>
      </c>
      <c r="CZ62">
        <v>1525.5129032258101</v>
      </c>
      <c r="DA62">
        <v>169.49870967741899</v>
      </c>
      <c r="DB62">
        <v>0</v>
      </c>
      <c r="DC62">
        <v>102.299999952316</v>
      </c>
      <c r="DD62">
        <v>931.95535294117599</v>
      </c>
      <c r="DE62">
        <v>-4.6438725594808004</v>
      </c>
      <c r="DF62">
        <v>-310.41666825094097</v>
      </c>
      <c r="DG62">
        <v>16011.5058823529</v>
      </c>
      <c r="DH62">
        <v>10</v>
      </c>
      <c r="DI62">
        <v>1535036009.4000001</v>
      </c>
      <c r="DJ62" t="s">
        <v>516</v>
      </c>
      <c r="DK62">
        <v>41</v>
      </c>
      <c r="DL62">
        <v>1.169</v>
      </c>
      <c r="DM62">
        <v>-0.13</v>
      </c>
      <c r="DN62">
        <v>50</v>
      </c>
      <c r="DO62">
        <v>14</v>
      </c>
      <c r="DP62">
        <v>0.62</v>
      </c>
      <c r="DQ62">
        <v>0.01</v>
      </c>
      <c r="DR62">
        <v>-0.34046290456665201</v>
      </c>
      <c r="DS62">
        <v>0.98447456932280497</v>
      </c>
      <c r="DT62">
        <v>0.12545134616538001</v>
      </c>
      <c r="DU62">
        <v>1</v>
      </c>
      <c r="DV62">
        <v>49.895622407749997</v>
      </c>
      <c r="DW62">
        <v>-3.79176865063011</v>
      </c>
      <c r="DX62">
        <v>0.48500708025550499</v>
      </c>
      <c r="DY62">
        <v>1</v>
      </c>
      <c r="DZ62">
        <v>2</v>
      </c>
      <c r="EA62">
        <v>2</v>
      </c>
      <c r="EB62" t="s">
        <v>295</v>
      </c>
      <c r="EC62">
        <v>1.8649899999999999</v>
      </c>
      <c r="ED62">
        <v>1.86598</v>
      </c>
      <c r="EE62">
        <v>1.8684700000000001</v>
      </c>
      <c r="EF62">
        <v>1.8680300000000001</v>
      </c>
      <c r="EG62">
        <v>1.87012</v>
      </c>
      <c r="EH62">
        <v>1.8679699999999999</v>
      </c>
      <c r="EI62">
        <v>1.8687100000000001</v>
      </c>
      <c r="EJ62">
        <v>1.87317</v>
      </c>
      <c r="EK62" t="s">
        <v>286</v>
      </c>
      <c r="EL62" t="s">
        <v>19</v>
      </c>
      <c r="EM62" t="s">
        <v>19</v>
      </c>
      <c r="EN62" t="s">
        <v>19</v>
      </c>
      <c r="EO62" t="s">
        <v>287</v>
      </c>
      <c r="EP62" t="s">
        <v>288</v>
      </c>
      <c r="EQ62" t="s">
        <v>289</v>
      </c>
      <c r="ER62" t="s">
        <v>289</v>
      </c>
      <c r="ES62" t="s">
        <v>289</v>
      </c>
      <c r="ET62" t="s">
        <v>289</v>
      </c>
      <c r="EU62">
        <v>0</v>
      </c>
      <c r="EV62">
        <v>100</v>
      </c>
      <c r="EW62">
        <v>100</v>
      </c>
      <c r="EX62">
        <v>1.169</v>
      </c>
      <c r="EY62">
        <v>-0.13</v>
      </c>
      <c r="EZ62">
        <v>2</v>
      </c>
      <c r="FA62">
        <v>393.45499999999998</v>
      </c>
      <c r="FB62">
        <v>620.79399999999998</v>
      </c>
      <c r="FC62">
        <v>24.999600000000001</v>
      </c>
      <c r="FD62">
        <v>28.687899999999999</v>
      </c>
      <c r="FE62">
        <v>30.0002</v>
      </c>
      <c r="FF62">
        <v>28.731300000000001</v>
      </c>
      <c r="FG62">
        <v>28.7349</v>
      </c>
      <c r="FH62">
        <v>4.8778800000000002</v>
      </c>
      <c r="FI62">
        <v>28.950900000000001</v>
      </c>
      <c r="FJ62">
        <v>31.686800000000002</v>
      </c>
      <c r="FK62">
        <v>25</v>
      </c>
      <c r="FL62">
        <v>50</v>
      </c>
      <c r="FM62">
        <v>14.09</v>
      </c>
      <c r="FN62">
        <v>109.17100000000001</v>
      </c>
      <c r="FO62">
        <v>108.03400000000001</v>
      </c>
    </row>
    <row r="63" spans="1:171" x14ac:dyDescent="0.2">
      <c r="A63">
        <v>47</v>
      </c>
      <c r="B63">
        <v>1535036095.4000001</v>
      </c>
      <c r="C63">
        <v>6266.6000001430502</v>
      </c>
      <c r="D63" t="s">
        <v>517</v>
      </c>
      <c r="E63" t="s">
        <v>518</v>
      </c>
      <c r="F63" t="s">
        <v>489</v>
      </c>
      <c r="G63">
        <v>1535036087.40323</v>
      </c>
      <c r="H63">
        <f t="shared" si="43"/>
        <v>7.4374889358123867E-3</v>
      </c>
      <c r="I63">
        <f t="shared" si="44"/>
        <v>29.014015061064438</v>
      </c>
      <c r="J63">
        <f t="shared" si="45"/>
        <v>352.54648387096802</v>
      </c>
      <c r="K63">
        <f t="shared" si="46"/>
        <v>278.54856148582354</v>
      </c>
      <c r="L63">
        <f t="shared" si="47"/>
        <v>27.78436821128178</v>
      </c>
      <c r="M63">
        <f t="shared" si="48"/>
        <v>35.165434950423219</v>
      </c>
      <c r="N63">
        <f t="shared" si="49"/>
        <v>0.78965017973946028</v>
      </c>
      <c r="O63">
        <f t="shared" si="50"/>
        <v>2.2564088963210165</v>
      </c>
      <c r="P63">
        <f t="shared" si="51"/>
        <v>0.66256680754956676</v>
      </c>
      <c r="Q63">
        <f t="shared" si="52"/>
        <v>0.42380779431185656</v>
      </c>
      <c r="R63">
        <f t="shared" si="53"/>
        <v>280.86163299305952</v>
      </c>
      <c r="S63">
        <f t="shared" si="54"/>
        <v>27.536694869623503</v>
      </c>
      <c r="T63">
        <f t="shared" si="55"/>
        <v>26.846109677419399</v>
      </c>
      <c r="U63">
        <f t="shared" si="56"/>
        <v>3.5469372940773032</v>
      </c>
      <c r="V63">
        <f t="shared" si="57"/>
        <v>65.267681345367265</v>
      </c>
      <c r="W63">
        <f t="shared" si="58"/>
        <v>2.4609714431620473</v>
      </c>
      <c r="X63">
        <f t="shared" si="59"/>
        <v>3.7705819977573456</v>
      </c>
      <c r="Y63">
        <f t="shared" si="60"/>
        <v>1.0859658509152559</v>
      </c>
      <c r="Z63">
        <f t="shared" si="61"/>
        <v>-327.99326206932625</v>
      </c>
      <c r="AA63">
        <f t="shared" si="62"/>
        <v>126.99176650266</v>
      </c>
      <c r="AB63">
        <f t="shared" si="63"/>
        <v>12.190782912041152</v>
      </c>
      <c r="AC63">
        <f t="shared" si="64"/>
        <v>92.050920338434395</v>
      </c>
      <c r="AD63">
        <v>-4.1356506812385598E-2</v>
      </c>
      <c r="AE63">
        <v>4.6426301925886398E-2</v>
      </c>
      <c r="AF63">
        <v>3.4666853300115799</v>
      </c>
      <c r="AG63">
        <v>0</v>
      </c>
      <c r="AH63">
        <v>0</v>
      </c>
      <c r="AI63">
        <f t="shared" si="65"/>
        <v>1</v>
      </c>
      <c r="AJ63">
        <f t="shared" si="66"/>
        <v>0</v>
      </c>
      <c r="AK63">
        <f t="shared" si="67"/>
        <v>52578.251167950992</v>
      </c>
      <c r="AL63">
        <v>0</v>
      </c>
      <c r="AM63">
        <v>0</v>
      </c>
      <c r="AN63">
        <v>0</v>
      </c>
      <c r="AO63">
        <f t="shared" si="68"/>
        <v>0</v>
      </c>
      <c r="AP63" t="e">
        <f t="shared" si="69"/>
        <v>#DIV/0!</v>
      </c>
      <c r="AQ63">
        <v>-1</v>
      </c>
      <c r="AR63" t="s">
        <v>519</v>
      </c>
      <c r="AS63">
        <v>904.66376470588204</v>
      </c>
      <c r="AT63">
        <v>1371.31</v>
      </c>
      <c r="AU63">
        <f t="shared" si="70"/>
        <v>0.34029230100715224</v>
      </c>
      <c r="AV63">
        <v>0.5</v>
      </c>
      <c r="AW63">
        <f t="shared" si="71"/>
        <v>1433.096921354276</v>
      </c>
      <c r="AX63">
        <f t="shared" si="72"/>
        <v>29.014015061064438</v>
      </c>
      <c r="AY63">
        <f t="shared" si="73"/>
        <v>243.83592446695624</v>
      </c>
      <c r="AZ63">
        <f t="shared" si="74"/>
        <v>0.57891359357111083</v>
      </c>
      <c r="BA63">
        <f t="shared" si="75"/>
        <v>2.0943464893289427E-2</v>
      </c>
      <c r="BB63">
        <f t="shared" si="76"/>
        <v>-1</v>
      </c>
      <c r="BC63" t="s">
        <v>520</v>
      </c>
      <c r="BD63">
        <v>577.44000000000005</v>
      </c>
      <c r="BE63">
        <f t="shared" si="77"/>
        <v>793.86999999999989</v>
      </c>
      <c r="BF63">
        <f t="shared" si="78"/>
        <v>0.58781190282302886</v>
      </c>
      <c r="BG63">
        <f t="shared" si="79"/>
        <v>2.3748095040177333</v>
      </c>
      <c r="BH63">
        <f t="shared" si="80"/>
        <v>0.34029230100715224</v>
      </c>
      <c r="BI63" t="e">
        <f t="shared" si="81"/>
        <v>#DIV/0!</v>
      </c>
      <c r="BJ63">
        <v>6795</v>
      </c>
      <c r="BK63">
        <v>300</v>
      </c>
      <c r="BL63">
        <v>300</v>
      </c>
      <c r="BM63">
        <v>300</v>
      </c>
      <c r="BN63">
        <v>10271</v>
      </c>
      <c r="BO63">
        <v>1255.6600000000001</v>
      </c>
      <c r="BP63">
        <v>-7.1250300000000001E-3</v>
      </c>
      <c r="BQ63">
        <v>-7.7026399999999995E-2</v>
      </c>
      <c r="BR63">
        <f t="shared" si="82"/>
        <v>1700.01419354839</v>
      </c>
      <c r="BS63">
        <f t="shared" si="83"/>
        <v>1433.096921354276</v>
      </c>
      <c r="BT63">
        <f t="shared" si="84"/>
        <v>0.84299115077563824</v>
      </c>
      <c r="BU63">
        <f t="shared" si="85"/>
        <v>0.19598230155127638</v>
      </c>
      <c r="BV63">
        <v>6</v>
      </c>
      <c r="BW63">
        <v>0.5</v>
      </c>
      <c r="BX63" t="s">
        <v>283</v>
      </c>
      <c r="BY63">
        <v>1535036087.40323</v>
      </c>
      <c r="BZ63">
        <v>352.54648387096802</v>
      </c>
      <c r="CA63">
        <v>399.99835483870999</v>
      </c>
      <c r="CB63">
        <v>24.672148387096801</v>
      </c>
      <c r="CC63">
        <v>13.7916774193548</v>
      </c>
      <c r="CD63">
        <v>400.01890322580601</v>
      </c>
      <c r="CE63">
        <v>99.647019354838704</v>
      </c>
      <c r="CF63">
        <v>9.9926251612903194E-2</v>
      </c>
      <c r="CG63">
        <v>27.8900419354839</v>
      </c>
      <c r="CH63">
        <v>26.846109677419399</v>
      </c>
      <c r="CI63">
        <v>999.9</v>
      </c>
      <c r="CJ63">
        <v>10008.651290322599</v>
      </c>
      <c r="CK63">
        <v>0</v>
      </c>
      <c r="CL63">
        <v>9.4096600000000006</v>
      </c>
      <c r="CM63">
        <v>1700.01419354839</v>
      </c>
      <c r="CN63">
        <v>0.90000067741935497</v>
      </c>
      <c r="CO63">
        <v>9.99993225806452E-2</v>
      </c>
      <c r="CP63">
        <v>0</v>
      </c>
      <c r="CQ63">
        <v>904.47064516129001</v>
      </c>
      <c r="CR63">
        <v>5.0004099999999996</v>
      </c>
      <c r="CS63">
        <v>15533.874193548399</v>
      </c>
      <c r="CT63">
        <v>15389.3774193548</v>
      </c>
      <c r="CU63">
        <v>44.625</v>
      </c>
      <c r="CV63">
        <v>45.875</v>
      </c>
      <c r="CW63">
        <v>45.625</v>
      </c>
      <c r="CX63">
        <v>45.616870967741903</v>
      </c>
      <c r="CY63">
        <v>46.5</v>
      </c>
      <c r="CZ63">
        <v>1525.51419354839</v>
      </c>
      <c r="DA63">
        <v>169.5</v>
      </c>
      <c r="DB63">
        <v>0</v>
      </c>
      <c r="DC63">
        <v>118.799999952316</v>
      </c>
      <c r="DD63">
        <v>904.66376470588204</v>
      </c>
      <c r="DE63">
        <v>1.2674019478994401</v>
      </c>
      <c r="DF63">
        <v>21.838235153649901</v>
      </c>
      <c r="DG63">
        <v>15542.8352941176</v>
      </c>
      <c r="DH63">
        <v>10</v>
      </c>
      <c r="DI63">
        <v>1535036133.5</v>
      </c>
      <c r="DJ63" t="s">
        <v>521</v>
      </c>
      <c r="DK63">
        <v>42</v>
      </c>
      <c r="DL63">
        <v>2.206</v>
      </c>
      <c r="DM63">
        <v>-0.126</v>
      </c>
      <c r="DN63">
        <v>400</v>
      </c>
      <c r="DO63">
        <v>14</v>
      </c>
      <c r="DP63">
        <v>0.04</v>
      </c>
      <c r="DQ63">
        <v>0.01</v>
      </c>
      <c r="DR63">
        <v>29.7930999716488</v>
      </c>
      <c r="DS63">
        <v>-0.94126666076808396</v>
      </c>
      <c r="DT63">
        <v>0.11368118821628199</v>
      </c>
      <c r="DU63">
        <v>1</v>
      </c>
      <c r="DV63">
        <v>275.50916646977998</v>
      </c>
      <c r="DW63">
        <v>4.1299846745064404</v>
      </c>
      <c r="DX63">
        <v>0.49167640721170502</v>
      </c>
      <c r="DY63">
        <v>1</v>
      </c>
      <c r="DZ63">
        <v>2</v>
      </c>
      <c r="EA63">
        <v>2</v>
      </c>
      <c r="EB63" t="s">
        <v>295</v>
      </c>
      <c r="EC63">
        <v>1.8649899999999999</v>
      </c>
      <c r="ED63">
        <v>1.86598</v>
      </c>
      <c r="EE63">
        <v>1.86846</v>
      </c>
      <c r="EF63">
        <v>1.86808</v>
      </c>
      <c r="EG63">
        <v>1.87012</v>
      </c>
      <c r="EH63">
        <v>1.86798</v>
      </c>
      <c r="EI63">
        <v>1.8687199999999999</v>
      </c>
      <c r="EJ63">
        <v>1.8731500000000001</v>
      </c>
      <c r="EK63" t="s">
        <v>286</v>
      </c>
      <c r="EL63" t="s">
        <v>19</v>
      </c>
      <c r="EM63" t="s">
        <v>19</v>
      </c>
      <c r="EN63" t="s">
        <v>19</v>
      </c>
      <c r="EO63" t="s">
        <v>287</v>
      </c>
      <c r="EP63" t="s">
        <v>288</v>
      </c>
      <c r="EQ63" t="s">
        <v>289</v>
      </c>
      <c r="ER63" t="s">
        <v>289</v>
      </c>
      <c r="ES63" t="s">
        <v>289</v>
      </c>
      <c r="ET63" t="s">
        <v>289</v>
      </c>
      <c r="EU63">
        <v>0</v>
      </c>
      <c r="EV63">
        <v>100</v>
      </c>
      <c r="EW63">
        <v>100</v>
      </c>
      <c r="EX63">
        <v>2.206</v>
      </c>
      <c r="EY63">
        <v>-0.126</v>
      </c>
      <c r="EZ63">
        <v>2</v>
      </c>
      <c r="FA63">
        <v>393.709</v>
      </c>
      <c r="FB63">
        <v>620.61</v>
      </c>
      <c r="FC63">
        <v>25.000499999999999</v>
      </c>
      <c r="FD63">
        <v>28.687899999999999</v>
      </c>
      <c r="FE63">
        <v>30.0002</v>
      </c>
      <c r="FF63">
        <v>28.746700000000001</v>
      </c>
      <c r="FG63">
        <v>28.7545</v>
      </c>
      <c r="FH63">
        <v>19.770900000000001</v>
      </c>
      <c r="FI63">
        <v>30.641300000000001</v>
      </c>
      <c r="FJ63">
        <v>29.824200000000001</v>
      </c>
      <c r="FK63">
        <v>25</v>
      </c>
      <c r="FL63">
        <v>400</v>
      </c>
      <c r="FM63">
        <v>13.678800000000001</v>
      </c>
      <c r="FN63">
        <v>109.172</v>
      </c>
      <c r="FO63">
        <v>108.036</v>
      </c>
    </row>
    <row r="64" spans="1:171" x14ac:dyDescent="0.2">
      <c r="A64">
        <v>48</v>
      </c>
      <c r="B64">
        <v>1535036255</v>
      </c>
      <c r="C64">
        <v>6426.2000000476801</v>
      </c>
      <c r="D64" t="s">
        <v>522</v>
      </c>
      <c r="E64" t="s">
        <v>523</v>
      </c>
      <c r="F64" t="s">
        <v>489</v>
      </c>
      <c r="G64">
        <v>1535036246.9677401</v>
      </c>
      <c r="H64">
        <f t="shared" si="43"/>
        <v>7.4898367995028213E-3</v>
      </c>
      <c r="I64">
        <f t="shared" si="44"/>
        <v>34.992150988179283</v>
      </c>
      <c r="J64">
        <f t="shared" si="45"/>
        <v>541.57141935483901</v>
      </c>
      <c r="K64">
        <f t="shared" si="46"/>
        <v>452.0934114004711</v>
      </c>
      <c r="L64">
        <f t="shared" si="47"/>
        <v>45.096008397800105</v>
      </c>
      <c r="M64">
        <f t="shared" si="48"/>
        <v>54.021378457117883</v>
      </c>
      <c r="N64">
        <f t="shared" si="49"/>
        <v>0.80905114881276396</v>
      </c>
      <c r="O64">
        <f t="shared" si="50"/>
        <v>2.2536052491908514</v>
      </c>
      <c r="P64">
        <f t="shared" si="51"/>
        <v>0.67606750419476935</v>
      </c>
      <c r="Q64">
        <f t="shared" si="52"/>
        <v>0.43265765053468497</v>
      </c>
      <c r="R64">
        <f t="shared" si="53"/>
        <v>280.86003206999925</v>
      </c>
      <c r="S64">
        <f t="shared" si="54"/>
        <v>27.507280397101269</v>
      </c>
      <c r="T64">
        <f t="shared" si="55"/>
        <v>26.804500000000001</v>
      </c>
      <c r="U64">
        <f t="shared" si="56"/>
        <v>3.5382684469298087</v>
      </c>
      <c r="V64">
        <f t="shared" si="57"/>
        <v>65.457644637903584</v>
      </c>
      <c r="W64">
        <f t="shared" si="58"/>
        <v>2.466454027635494</v>
      </c>
      <c r="X64">
        <f t="shared" si="59"/>
        <v>3.7680152429549554</v>
      </c>
      <c r="Y64">
        <f t="shared" si="60"/>
        <v>1.0718144192943146</v>
      </c>
      <c r="Z64">
        <f t="shared" si="61"/>
        <v>-330.30180285807444</v>
      </c>
      <c r="AA64">
        <f t="shared" si="62"/>
        <v>130.47142034228011</v>
      </c>
      <c r="AB64">
        <f t="shared" si="63"/>
        <v>12.537065561206816</v>
      </c>
      <c r="AC64">
        <f t="shared" si="64"/>
        <v>93.566715115411739</v>
      </c>
      <c r="AD64">
        <v>-4.1280876242118202E-2</v>
      </c>
      <c r="AE64">
        <v>4.6341399985159397E-2</v>
      </c>
      <c r="AF64">
        <v>3.4616683939961499</v>
      </c>
      <c r="AG64">
        <v>0</v>
      </c>
      <c r="AH64">
        <v>0</v>
      </c>
      <c r="AI64">
        <f t="shared" si="65"/>
        <v>1</v>
      </c>
      <c r="AJ64">
        <f t="shared" si="66"/>
        <v>0</v>
      </c>
      <c r="AK64">
        <f t="shared" si="67"/>
        <v>52488.109199532417</v>
      </c>
      <c r="AL64">
        <v>0</v>
      </c>
      <c r="AM64">
        <v>0</v>
      </c>
      <c r="AN64">
        <v>0</v>
      </c>
      <c r="AO64">
        <f t="shared" si="68"/>
        <v>0</v>
      </c>
      <c r="AP64" t="e">
        <f t="shared" si="69"/>
        <v>#DIV/0!</v>
      </c>
      <c r="AQ64">
        <v>-1</v>
      </c>
      <c r="AR64" t="s">
        <v>524</v>
      </c>
      <c r="AS64">
        <v>913.76552941176499</v>
      </c>
      <c r="AT64">
        <v>1370.63</v>
      </c>
      <c r="AU64">
        <f t="shared" si="70"/>
        <v>0.33332443517815535</v>
      </c>
      <c r="AV64">
        <v>0.5</v>
      </c>
      <c r="AW64">
        <f t="shared" si="71"/>
        <v>1433.0877878001911</v>
      </c>
      <c r="AX64">
        <f t="shared" si="72"/>
        <v>34.992150988179283</v>
      </c>
      <c r="AY64">
        <f t="shared" si="73"/>
        <v>238.84158871460542</v>
      </c>
      <c r="AZ64">
        <f t="shared" si="74"/>
        <v>0.58560661885410359</v>
      </c>
      <c r="BA64">
        <f t="shared" si="75"/>
        <v>2.5115105504756072E-2</v>
      </c>
      <c r="BB64">
        <f t="shared" si="76"/>
        <v>-1</v>
      </c>
      <c r="BC64" t="s">
        <v>525</v>
      </c>
      <c r="BD64">
        <v>567.98</v>
      </c>
      <c r="BE64">
        <f t="shared" si="77"/>
        <v>802.65000000000009</v>
      </c>
      <c r="BF64">
        <f t="shared" si="78"/>
        <v>0.5691951293692582</v>
      </c>
      <c r="BG64">
        <f t="shared" si="79"/>
        <v>2.4131659565477657</v>
      </c>
      <c r="BH64">
        <f t="shared" si="80"/>
        <v>0.33332443517815535</v>
      </c>
      <c r="BI64" t="e">
        <f t="shared" si="81"/>
        <v>#DIV/0!</v>
      </c>
      <c r="BJ64">
        <v>6797</v>
      </c>
      <c r="BK64">
        <v>300</v>
      </c>
      <c r="BL64">
        <v>300</v>
      </c>
      <c r="BM64">
        <v>300</v>
      </c>
      <c r="BN64">
        <v>10271.799999999999</v>
      </c>
      <c r="BO64">
        <v>1261.42</v>
      </c>
      <c r="BP64">
        <v>-7.1256000000000002E-3</v>
      </c>
      <c r="BQ64">
        <v>-0.61840799999999996</v>
      </c>
      <c r="BR64">
        <f t="shared" si="82"/>
        <v>1700.00322580645</v>
      </c>
      <c r="BS64">
        <f t="shared" si="83"/>
        <v>1433.0877878001911</v>
      </c>
      <c r="BT64">
        <f t="shared" si="84"/>
        <v>0.8429912167492275</v>
      </c>
      <c r="BU64">
        <f t="shared" si="85"/>
        <v>0.19598243349845521</v>
      </c>
      <c r="BV64">
        <v>6</v>
      </c>
      <c r="BW64">
        <v>0.5</v>
      </c>
      <c r="BX64" t="s">
        <v>283</v>
      </c>
      <c r="BY64">
        <v>1535036246.9677401</v>
      </c>
      <c r="BZ64">
        <v>541.57141935483901</v>
      </c>
      <c r="CA64">
        <v>600.14032258064503</v>
      </c>
      <c r="CB64">
        <v>24.726525806451601</v>
      </c>
      <c r="CC64">
        <v>13.7702677419355</v>
      </c>
      <c r="CD64">
        <v>400.02558064516103</v>
      </c>
      <c r="CE64">
        <v>99.649309677419396</v>
      </c>
      <c r="CF64">
        <v>0.10000597419354799</v>
      </c>
      <c r="CG64">
        <v>27.878370967741901</v>
      </c>
      <c r="CH64">
        <v>26.804500000000001</v>
      </c>
      <c r="CI64">
        <v>999.9</v>
      </c>
      <c r="CJ64">
        <v>9990.1183870967798</v>
      </c>
      <c r="CK64">
        <v>0</v>
      </c>
      <c r="CL64">
        <v>9.2545635483871003</v>
      </c>
      <c r="CM64">
        <v>1700.00322580645</v>
      </c>
      <c r="CN64">
        <v>0.89999777419354898</v>
      </c>
      <c r="CO64">
        <v>0.100002070967742</v>
      </c>
      <c r="CP64">
        <v>0</v>
      </c>
      <c r="CQ64">
        <v>914.24074193548404</v>
      </c>
      <c r="CR64">
        <v>5.0004099999999996</v>
      </c>
      <c r="CS64">
        <v>15680.4967741935</v>
      </c>
      <c r="CT64">
        <v>15389.264516129</v>
      </c>
      <c r="CU64">
        <v>44.561999999999998</v>
      </c>
      <c r="CV64">
        <v>45.846548387096803</v>
      </c>
      <c r="CW64">
        <v>45.566064516129003</v>
      </c>
      <c r="CX64">
        <v>45.5741935483871</v>
      </c>
      <c r="CY64">
        <v>46.436999999999998</v>
      </c>
      <c r="CZ64">
        <v>1525.5</v>
      </c>
      <c r="DA64">
        <v>169.502580645161</v>
      </c>
      <c r="DB64">
        <v>0</v>
      </c>
      <c r="DC64">
        <v>159</v>
      </c>
      <c r="DD64">
        <v>913.76552941176499</v>
      </c>
      <c r="DE64">
        <v>-8.9752450941169002</v>
      </c>
      <c r="DF64">
        <v>-120.784313927017</v>
      </c>
      <c r="DG64">
        <v>15678.464705882399</v>
      </c>
      <c r="DH64">
        <v>10</v>
      </c>
      <c r="DI64">
        <v>1535036217.9000001</v>
      </c>
      <c r="DJ64" t="s">
        <v>526</v>
      </c>
      <c r="DK64">
        <v>43</v>
      </c>
      <c r="DL64">
        <v>2.7029999999999998</v>
      </c>
      <c r="DM64">
        <v>-0.127</v>
      </c>
      <c r="DN64">
        <v>600</v>
      </c>
      <c r="DO64">
        <v>14</v>
      </c>
      <c r="DP64">
        <v>7.0000000000000007E-2</v>
      </c>
      <c r="DQ64">
        <v>0.01</v>
      </c>
      <c r="DR64">
        <v>35.123982826213002</v>
      </c>
      <c r="DS64">
        <v>-1.86461600522144</v>
      </c>
      <c r="DT64">
        <v>0.21691176755525701</v>
      </c>
      <c r="DU64">
        <v>0</v>
      </c>
      <c r="DV64">
        <v>451.29821555897598</v>
      </c>
      <c r="DW64">
        <v>9.8353319490290296</v>
      </c>
      <c r="DX64">
        <v>1.2538453206570901</v>
      </c>
      <c r="DY64">
        <v>0</v>
      </c>
      <c r="DZ64">
        <v>0</v>
      </c>
      <c r="EA64">
        <v>2</v>
      </c>
      <c r="EB64" t="s">
        <v>527</v>
      </c>
      <c r="EC64">
        <v>1.865</v>
      </c>
      <c r="ED64">
        <v>1.86598</v>
      </c>
      <c r="EE64">
        <v>1.8684799999999999</v>
      </c>
      <c r="EF64">
        <v>1.8680600000000001</v>
      </c>
      <c r="EG64">
        <v>1.87012</v>
      </c>
      <c r="EH64">
        <v>1.86798</v>
      </c>
      <c r="EI64">
        <v>1.8687199999999999</v>
      </c>
      <c r="EJ64">
        <v>1.8731599999999999</v>
      </c>
      <c r="EK64" t="s">
        <v>286</v>
      </c>
      <c r="EL64" t="s">
        <v>19</v>
      </c>
      <c r="EM64" t="s">
        <v>19</v>
      </c>
      <c r="EN64" t="s">
        <v>19</v>
      </c>
      <c r="EO64" t="s">
        <v>287</v>
      </c>
      <c r="EP64" t="s">
        <v>288</v>
      </c>
      <c r="EQ64" t="s">
        <v>289</v>
      </c>
      <c r="ER64" t="s">
        <v>289</v>
      </c>
      <c r="ES64" t="s">
        <v>289</v>
      </c>
      <c r="ET64" t="s">
        <v>289</v>
      </c>
      <c r="EU64">
        <v>0</v>
      </c>
      <c r="EV64">
        <v>100</v>
      </c>
      <c r="EW64">
        <v>100</v>
      </c>
      <c r="EX64">
        <v>2.7029999999999998</v>
      </c>
      <c r="EY64">
        <v>-0.127</v>
      </c>
      <c r="EZ64">
        <v>2</v>
      </c>
      <c r="FA64">
        <v>393.73099999999999</v>
      </c>
      <c r="FB64">
        <v>619.53200000000004</v>
      </c>
      <c r="FC64">
        <v>25.001000000000001</v>
      </c>
      <c r="FD64">
        <v>28.717300000000002</v>
      </c>
      <c r="FE64">
        <v>30.0002</v>
      </c>
      <c r="FF64">
        <v>28.7835</v>
      </c>
      <c r="FG64">
        <v>28.787400000000002</v>
      </c>
      <c r="FH64">
        <v>27.459499999999998</v>
      </c>
      <c r="FI64">
        <v>30.171800000000001</v>
      </c>
      <c r="FJ64">
        <v>27.7181</v>
      </c>
      <c r="FK64">
        <v>25</v>
      </c>
      <c r="FL64">
        <v>600</v>
      </c>
      <c r="FM64">
        <v>13.6319</v>
      </c>
      <c r="FN64">
        <v>109.167</v>
      </c>
      <c r="FO64">
        <v>108.032</v>
      </c>
    </row>
    <row r="65" spans="1:171" x14ac:dyDescent="0.2">
      <c r="A65">
        <v>49</v>
      </c>
      <c r="B65">
        <v>1535036352.9000001</v>
      </c>
      <c r="C65">
        <v>6524.1000001430502</v>
      </c>
      <c r="D65" t="s">
        <v>528</v>
      </c>
      <c r="E65" t="s">
        <v>529</v>
      </c>
      <c r="F65" t="s">
        <v>489</v>
      </c>
      <c r="G65">
        <v>1535036344.9419401</v>
      </c>
      <c r="H65">
        <f t="shared" si="43"/>
        <v>7.2269231800710385E-3</v>
      </c>
      <c r="I65">
        <f t="shared" si="44"/>
        <v>35.744532715293502</v>
      </c>
      <c r="J65">
        <f t="shared" si="45"/>
        <v>738.34258064516098</v>
      </c>
      <c r="K65">
        <f t="shared" si="46"/>
        <v>637.08135556597892</v>
      </c>
      <c r="L65">
        <f t="shared" si="47"/>
        <v>63.551498805165032</v>
      </c>
      <c r="M65">
        <f t="shared" si="48"/>
        <v>73.652724603732153</v>
      </c>
      <c r="N65">
        <f t="shared" si="49"/>
        <v>0.74300632994047233</v>
      </c>
      <c r="O65">
        <f t="shared" si="50"/>
        <v>2.2555079819702124</v>
      </c>
      <c r="P65">
        <f t="shared" si="51"/>
        <v>0.62930740275952224</v>
      </c>
      <c r="Q65">
        <f t="shared" si="52"/>
        <v>0.40207467613561676</v>
      </c>
      <c r="R65">
        <f t="shared" si="53"/>
        <v>280.86284301093565</v>
      </c>
      <c r="S65">
        <f t="shared" si="54"/>
        <v>27.619272467125821</v>
      </c>
      <c r="T65">
        <f t="shared" si="55"/>
        <v>26.844254838709698</v>
      </c>
      <c r="U65">
        <f t="shared" si="56"/>
        <v>3.5465504675497077</v>
      </c>
      <c r="V65">
        <f t="shared" si="57"/>
        <v>64.538442284428882</v>
      </c>
      <c r="W65">
        <f t="shared" si="58"/>
        <v>2.4353285608496549</v>
      </c>
      <c r="X65">
        <f t="shared" si="59"/>
        <v>3.7734541997726896</v>
      </c>
      <c r="Y65">
        <f t="shared" si="60"/>
        <v>1.1112219067000528</v>
      </c>
      <c r="Z65">
        <f t="shared" si="61"/>
        <v>-318.7073122411328</v>
      </c>
      <c r="AA65">
        <f t="shared" si="62"/>
        <v>128.75367142381273</v>
      </c>
      <c r="AB65">
        <f t="shared" si="63"/>
        <v>12.365549239737224</v>
      </c>
      <c r="AC65">
        <f t="shared" si="64"/>
        <v>103.2747514333528</v>
      </c>
      <c r="AD65">
        <v>-4.1332194613453797E-2</v>
      </c>
      <c r="AE65">
        <v>4.63990093527199E-2</v>
      </c>
      <c r="AF65">
        <v>3.4650729319382298</v>
      </c>
      <c r="AG65">
        <v>0</v>
      </c>
      <c r="AH65">
        <v>0</v>
      </c>
      <c r="AI65">
        <f t="shared" si="65"/>
        <v>1</v>
      </c>
      <c r="AJ65">
        <f t="shared" si="66"/>
        <v>0</v>
      </c>
      <c r="AK65">
        <f t="shared" si="67"/>
        <v>52546.484213828429</v>
      </c>
      <c r="AL65">
        <v>0</v>
      </c>
      <c r="AM65">
        <v>0</v>
      </c>
      <c r="AN65">
        <v>0</v>
      </c>
      <c r="AO65">
        <f t="shared" si="68"/>
        <v>0</v>
      </c>
      <c r="AP65" t="e">
        <f t="shared" si="69"/>
        <v>#DIV/0!</v>
      </c>
      <c r="AQ65">
        <v>-1</v>
      </c>
      <c r="AR65" t="s">
        <v>530</v>
      </c>
      <c r="AS65">
        <v>917.71394117647003</v>
      </c>
      <c r="AT65">
        <v>1335.95</v>
      </c>
      <c r="AU65">
        <f t="shared" si="70"/>
        <v>0.31306265865004679</v>
      </c>
      <c r="AV65">
        <v>0.5</v>
      </c>
      <c r="AW65">
        <f t="shared" si="71"/>
        <v>1433.0997568380476</v>
      </c>
      <c r="AX65">
        <f t="shared" si="72"/>
        <v>35.744532715293502</v>
      </c>
      <c r="AY65">
        <f t="shared" si="73"/>
        <v>224.32500999322738</v>
      </c>
      <c r="AZ65">
        <f t="shared" si="74"/>
        <v>0.57501403495639813</v>
      </c>
      <c r="BA65">
        <f t="shared" si="75"/>
        <v>2.5639898785807934E-2</v>
      </c>
      <c r="BB65">
        <f t="shared" si="76"/>
        <v>-1</v>
      </c>
      <c r="BC65" t="s">
        <v>531</v>
      </c>
      <c r="BD65">
        <v>567.76</v>
      </c>
      <c r="BE65">
        <f t="shared" si="77"/>
        <v>768.19</v>
      </c>
      <c r="BF65">
        <f t="shared" si="78"/>
        <v>0.54444350853764045</v>
      </c>
      <c r="BG65">
        <f t="shared" si="79"/>
        <v>2.353018881217416</v>
      </c>
      <c r="BH65">
        <f t="shared" si="80"/>
        <v>0.31306265865004679</v>
      </c>
      <c r="BI65" t="e">
        <f t="shared" si="81"/>
        <v>#DIV/0!</v>
      </c>
      <c r="BJ65">
        <v>6799</v>
      </c>
      <c r="BK65">
        <v>300</v>
      </c>
      <c r="BL65">
        <v>300</v>
      </c>
      <c r="BM65">
        <v>300</v>
      </c>
      <c r="BN65">
        <v>10272</v>
      </c>
      <c r="BO65">
        <v>1235.73</v>
      </c>
      <c r="BP65">
        <v>-7.1255299999999997E-3</v>
      </c>
      <c r="BQ65">
        <v>-1.48804</v>
      </c>
      <c r="BR65">
        <f t="shared" si="82"/>
        <v>1700.0170967741899</v>
      </c>
      <c r="BS65">
        <f t="shared" si="83"/>
        <v>1433.0997568380476</v>
      </c>
      <c r="BT65">
        <f t="shared" si="84"/>
        <v>0.84299137906164456</v>
      </c>
      <c r="BU65">
        <f t="shared" si="85"/>
        <v>0.19598275812328919</v>
      </c>
      <c r="BV65">
        <v>6</v>
      </c>
      <c r="BW65">
        <v>0.5</v>
      </c>
      <c r="BX65" t="s">
        <v>283</v>
      </c>
      <c r="BY65">
        <v>1535036344.9419401</v>
      </c>
      <c r="BZ65">
        <v>738.34258064516098</v>
      </c>
      <c r="CA65">
        <v>799.95970967741903</v>
      </c>
      <c r="CB65">
        <v>24.413309677419399</v>
      </c>
      <c r="CC65">
        <v>13.8381903225806</v>
      </c>
      <c r="CD65">
        <v>400.02329032258098</v>
      </c>
      <c r="CE65">
        <v>99.654164516129001</v>
      </c>
      <c r="CF65">
        <v>9.9969316129032204E-2</v>
      </c>
      <c r="CG65">
        <v>27.903093548387101</v>
      </c>
      <c r="CH65">
        <v>26.844254838709698</v>
      </c>
      <c r="CI65">
        <v>999.9</v>
      </c>
      <c r="CJ65">
        <v>10002.050322580601</v>
      </c>
      <c r="CK65">
        <v>0</v>
      </c>
      <c r="CL65">
        <v>9.2934900000000003</v>
      </c>
      <c r="CM65">
        <v>1700.0170967741899</v>
      </c>
      <c r="CN65">
        <v>0.89999258064516197</v>
      </c>
      <c r="CO65">
        <v>0.10000737419354799</v>
      </c>
      <c r="CP65">
        <v>0</v>
      </c>
      <c r="CQ65">
        <v>918.84341935483906</v>
      </c>
      <c r="CR65">
        <v>5.0004099999999996</v>
      </c>
      <c r="CS65">
        <v>15766.1935483871</v>
      </c>
      <c r="CT65">
        <v>15389.370967741899</v>
      </c>
      <c r="CU65">
        <v>44.561999999999998</v>
      </c>
      <c r="CV65">
        <v>45.875</v>
      </c>
      <c r="CW65">
        <v>45.561999999999998</v>
      </c>
      <c r="CX65">
        <v>45.600612903225802</v>
      </c>
      <c r="CY65">
        <v>46.436999999999998</v>
      </c>
      <c r="CZ65">
        <v>1525.5038709677401</v>
      </c>
      <c r="DA65">
        <v>169.513225806452</v>
      </c>
      <c r="DB65">
        <v>0</v>
      </c>
      <c r="DC65">
        <v>97.200000047683702</v>
      </c>
      <c r="DD65">
        <v>917.71394117647003</v>
      </c>
      <c r="DE65">
        <v>-20.091421547002302</v>
      </c>
      <c r="DF65">
        <v>-345.53921527148498</v>
      </c>
      <c r="DG65">
        <v>15748.7</v>
      </c>
      <c r="DH65">
        <v>10</v>
      </c>
      <c r="DI65">
        <v>1535036388.9000001</v>
      </c>
      <c r="DJ65" t="s">
        <v>532</v>
      </c>
      <c r="DK65">
        <v>44</v>
      </c>
      <c r="DL65">
        <v>2.8039999999999998</v>
      </c>
      <c r="DM65">
        <v>-0.126</v>
      </c>
      <c r="DN65">
        <v>800</v>
      </c>
      <c r="DO65">
        <v>14</v>
      </c>
      <c r="DP65">
        <v>0.06</v>
      </c>
      <c r="DQ65">
        <v>0.01</v>
      </c>
      <c r="DR65">
        <v>35.886383500792498</v>
      </c>
      <c r="DS65">
        <v>-0.87139637560637095</v>
      </c>
      <c r="DT65">
        <v>0.114168711410098</v>
      </c>
      <c r="DU65">
        <v>1</v>
      </c>
      <c r="DV65">
        <v>636.95966754307801</v>
      </c>
      <c r="DW65">
        <v>-2.6440769928166401</v>
      </c>
      <c r="DX65">
        <v>0.44208453825399502</v>
      </c>
      <c r="DY65">
        <v>1</v>
      </c>
      <c r="DZ65">
        <v>2</v>
      </c>
      <c r="EA65">
        <v>2</v>
      </c>
      <c r="EB65" t="s">
        <v>295</v>
      </c>
      <c r="EC65">
        <v>1.865</v>
      </c>
      <c r="ED65">
        <v>1.8660000000000001</v>
      </c>
      <c r="EE65">
        <v>1.8685499999999999</v>
      </c>
      <c r="EF65">
        <v>1.86808</v>
      </c>
      <c r="EG65">
        <v>1.87012</v>
      </c>
      <c r="EH65">
        <v>1.86798</v>
      </c>
      <c r="EI65">
        <v>1.8687400000000001</v>
      </c>
      <c r="EJ65">
        <v>1.87317</v>
      </c>
      <c r="EK65" t="s">
        <v>286</v>
      </c>
      <c r="EL65" t="s">
        <v>19</v>
      </c>
      <c r="EM65" t="s">
        <v>19</v>
      </c>
      <c r="EN65" t="s">
        <v>19</v>
      </c>
      <c r="EO65" t="s">
        <v>287</v>
      </c>
      <c r="EP65" t="s">
        <v>288</v>
      </c>
      <c r="EQ65" t="s">
        <v>289</v>
      </c>
      <c r="ER65" t="s">
        <v>289</v>
      </c>
      <c r="ES65" t="s">
        <v>289</v>
      </c>
      <c r="ET65" t="s">
        <v>289</v>
      </c>
      <c r="EU65">
        <v>0</v>
      </c>
      <c r="EV65">
        <v>100</v>
      </c>
      <c r="EW65">
        <v>100</v>
      </c>
      <c r="EX65">
        <v>2.8039999999999998</v>
      </c>
      <c r="EY65">
        <v>-0.126</v>
      </c>
      <c r="EZ65">
        <v>2</v>
      </c>
      <c r="FA65">
        <v>393.637</v>
      </c>
      <c r="FB65">
        <v>619.94399999999996</v>
      </c>
      <c r="FC65">
        <v>25.000499999999999</v>
      </c>
      <c r="FD65">
        <v>28.7608</v>
      </c>
      <c r="FE65">
        <v>30.000299999999999</v>
      </c>
      <c r="FF65">
        <v>28.813099999999999</v>
      </c>
      <c r="FG65">
        <v>28.8232</v>
      </c>
      <c r="FH65">
        <v>34.762799999999999</v>
      </c>
      <c r="FI65">
        <v>25.8293</v>
      </c>
      <c r="FJ65">
        <v>25.4634</v>
      </c>
      <c r="FK65">
        <v>25</v>
      </c>
      <c r="FL65">
        <v>800</v>
      </c>
      <c r="FM65">
        <v>13.9899</v>
      </c>
      <c r="FN65">
        <v>109.15900000000001</v>
      </c>
      <c r="FO65">
        <v>108.023</v>
      </c>
    </row>
    <row r="66" spans="1:171" x14ac:dyDescent="0.2">
      <c r="A66">
        <v>50</v>
      </c>
      <c r="B66">
        <v>1535036503.5</v>
      </c>
      <c r="C66">
        <v>6674.7000000476801</v>
      </c>
      <c r="D66" t="s">
        <v>533</v>
      </c>
      <c r="E66" t="s">
        <v>534</v>
      </c>
      <c r="F66" t="s">
        <v>489</v>
      </c>
      <c r="G66">
        <v>1535036495.5</v>
      </c>
      <c r="H66">
        <f t="shared" si="43"/>
        <v>6.4377645963887365E-3</v>
      </c>
      <c r="I66">
        <f t="shared" si="44"/>
        <v>35.58628563591612</v>
      </c>
      <c r="J66">
        <f t="shared" si="45"/>
        <v>937.63690322580703</v>
      </c>
      <c r="K66">
        <f t="shared" si="46"/>
        <v>819.21803954843301</v>
      </c>
      <c r="L66">
        <f t="shared" si="47"/>
        <v>81.726492464319335</v>
      </c>
      <c r="M66">
        <f t="shared" si="48"/>
        <v>93.540146342469797</v>
      </c>
      <c r="N66">
        <f t="shared" si="49"/>
        <v>0.63064563400761398</v>
      </c>
      <c r="O66">
        <f t="shared" si="50"/>
        <v>2.2549869728158036</v>
      </c>
      <c r="P66">
        <f t="shared" si="51"/>
        <v>0.5466511039611498</v>
      </c>
      <c r="Q66">
        <f t="shared" si="52"/>
        <v>0.3482671056873794</v>
      </c>
      <c r="R66">
        <f t="shared" si="53"/>
        <v>280.86249866201922</v>
      </c>
      <c r="S66">
        <f t="shared" si="54"/>
        <v>27.965340512861733</v>
      </c>
      <c r="T66">
        <f t="shared" si="55"/>
        <v>27.045612903225798</v>
      </c>
      <c r="U66">
        <f t="shared" si="56"/>
        <v>3.5887593325787188</v>
      </c>
      <c r="V66">
        <f t="shared" si="57"/>
        <v>64.591385890917479</v>
      </c>
      <c r="W66">
        <f t="shared" si="58"/>
        <v>2.4494488422804932</v>
      </c>
      <c r="X66">
        <f t="shared" si="59"/>
        <v>3.7922221492772183</v>
      </c>
      <c r="Y66">
        <f t="shared" si="60"/>
        <v>1.1393104902982256</v>
      </c>
      <c r="Z66">
        <f t="shared" si="61"/>
        <v>-283.90541870074327</v>
      </c>
      <c r="AA66">
        <f t="shared" si="62"/>
        <v>114.58680798684451</v>
      </c>
      <c r="AB66">
        <f t="shared" si="63"/>
        <v>11.023246314083728</v>
      </c>
      <c r="AC66">
        <f t="shared" si="64"/>
        <v>122.56713426220419</v>
      </c>
      <c r="AD66">
        <v>-4.1318138623402702E-2</v>
      </c>
      <c r="AE66">
        <v>4.6383230272515098E-2</v>
      </c>
      <c r="AF66">
        <v>3.46414058162321</v>
      </c>
      <c r="AG66">
        <v>0</v>
      </c>
      <c r="AH66">
        <v>0</v>
      </c>
      <c r="AI66">
        <f t="shared" si="65"/>
        <v>1</v>
      </c>
      <c r="AJ66">
        <f t="shared" si="66"/>
        <v>0</v>
      </c>
      <c r="AK66">
        <f t="shared" si="67"/>
        <v>52514.6589993378</v>
      </c>
      <c r="AL66">
        <v>0</v>
      </c>
      <c r="AM66">
        <v>0</v>
      </c>
      <c r="AN66">
        <v>0</v>
      </c>
      <c r="AO66">
        <f t="shared" si="68"/>
        <v>0</v>
      </c>
      <c r="AP66" t="e">
        <f t="shared" si="69"/>
        <v>#DIV/0!</v>
      </c>
      <c r="AQ66">
        <v>-1</v>
      </c>
      <c r="AR66" t="s">
        <v>535</v>
      </c>
      <c r="AS66">
        <v>900.84217647058802</v>
      </c>
      <c r="AT66">
        <v>1288.3</v>
      </c>
      <c r="AU66">
        <f t="shared" si="70"/>
        <v>0.3007512408052565</v>
      </c>
      <c r="AV66">
        <v>0.5</v>
      </c>
      <c r="AW66">
        <f t="shared" si="71"/>
        <v>1433.0985994075334</v>
      </c>
      <c r="AX66">
        <f t="shared" si="72"/>
        <v>35.58628563591612</v>
      </c>
      <c r="AY66">
        <f t="shared" si="73"/>
        <v>215.50309098404546</v>
      </c>
      <c r="AZ66">
        <f t="shared" si="74"/>
        <v>0.56086315299231548</v>
      </c>
      <c r="BA66">
        <f t="shared" si="75"/>
        <v>2.5529496470823077E-2</v>
      </c>
      <c r="BB66">
        <f t="shared" si="76"/>
        <v>-1</v>
      </c>
      <c r="BC66" t="s">
        <v>536</v>
      </c>
      <c r="BD66">
        <v>565.74</v>
      </c>
      <c r="BE66">
        <f t="shared" si="77"/>
        <v>722.56</v>
      </c>
      <c r="BF66">
        <f t="shared" si="78"/>
        <v>0.53622927304225532</v>
      </c>
      <c r="BG66">
        <f t="shared" si="79"/>
        <v>2.2771944709583907</v>
      </c>
      <c r="BH66">
        <f t="shared" si="80"/>
        <v>0.3007512408052565</v>
      </c>
      <c r="BI66" t="e">
        <f t="shared" si="81"/>
        <v>#DIV/0!</v>
      </c>
      <c r="BJ66">
        <v>6801</v>
      </c>
      <c r="BK66">
        <v>300</v>
      </c>
      <c r="BL66">
        <v>300</v>
      </c>
      <c r="BM66">
        <v>300</v>
      </c>
      <c r="BN66">
        <v>10271.799999999999</v>
      </c>
      <c r="BO66">
        <v>1195.08</v>
      </c>
      <c r="BP66">
        <v>-7.1252700000000004E-3</v>
      </c>
      <c r="BQ66">
        <v>-0.55310099999999995</v>
      </c>
      <c r="BR66">
        <f t="shared" si="82"/>
        <v>1700.0158064516099</v>
      </c>
      <c r="BS66">
        <f t="shared" si="83"/>
        <v>1433.0985994075334</v>
      </c>
      <c r="BT66">
        <f t="shared" si="84"/>
        <v>0.84299133806220039</v>
      </c>
      <c r="BU66">
        <f t="shared" si="85"/>
        <v>0.19598267612440096</v>
      </c>
      <c r="BV66">
        <v>6</v>
      </c>
      <c r="BW66">
        <v>0.5</v>
      </c>
      <c r="BX66" t="s">
        <v>283</v>
      </c>
      <c r="BY66">
        <v>1535036495.5</v>
      </c>
      <c r="BZ66">
        <v>937.63690322580703</v>
      </c>
      <c r="CA66">
        <v>1000.0680967741901</v>
      </c>
      <c r="CB66">
        <v>24.5530258064516</v>
      </c>
      <c r="CC66">
        <v>15.1338806451613</v>
      </c>
      <c r="CD66">
        <v>400.01706451612898</v>
      </c>
      <c r="CE66">
        <v>99.6616419354839</v>
      </c>
      <c r="CF66">
        <v>9.9945967741935496E-2</v>
      </c>
      <c r="CG66">
        <v>27.988164516129</v>
      </c>
      <c r="CH66">
        <v>27.045612903225798</v>
      </c>
      <c r="CI66">
        <v>999.9</v>
      </c>
      <c r="CJ66">
        <v>9997.8987096774199</v>
      </c>
      <c r="CK66">
        <v>0</v>
      </c>
      <c r="CL66">
        <v>9.4293006451612893</v>
      </c>
      <c r="CM66">
        <v>1700.0158064516099</v>
      </c>
      <c r="CN66">
        <v>0.899994903225807</v>
      </c>
      <c r="CO66">
        <v>0.100005038709677</v>
      </c>
      <c r="CP66">
        <v>0</v>
      </c>
      <c r="CQ66">
        <v>901.37554838709696</v>
      </c>
      <c r="CR66">
        <v>5.0004099999999996</v>
      </c>
      <c r="CS66">
        <v>15524.490322580599</v>
      </c>
      <c r="CT66">
        <v>15389.367741935501</v>
      </c>
      <c r="CU66">
        <v>44.580290322580602</v>
      </c>
      <c r="CV66">
        <v>45.936999999999998</v>
      </c>
      <c r="CW66">
        <v>45.612806451612897</v>
      </c>
      <c r="CX66">
        <v>45.686999999999998</v>
      </c>
      <c r="CY66">
        <v>46.4695161290323</v>
      </c>
      <c r="CZ66">
        <v>1525.5038709677401</v>
      </c>
      <c r="DA66">
        <v>169.51064516129</v>
      </c>
      <c r="DB66">
        <v>0</v>
      </c>
      <c r="DC66">
        <v>149.700000047684</v>
      </c>
      <c r="DD66">
        <v>900.84217647058802</v>
      </c>
      <c r="DE66">
        <v>-9.3477940959932209</v>
      </c>
      <c r="DF66">
        <v>-1074.11764621624</v>
      </c>
      <c r="DG66">
        <v>15491.6176470588</v>
      </c>
      <c r="DH66">
        <v>10</v>
      </c>
      <c r="DI66">
        <v>1535036465.5</v>
      </c>
      <c r="DJ66" t="s">
        <v>537</v>
      </c>
      <c r="DK66">
        <v>45</v>
      </c>
      <c r="DL66">
        <v>3.0329999999999999</v>
      </c>
      <c r="DM66">
        <v>-0.13100000000000001</v>
      </c>
      <c r="DN66">
        <v>1000</v>
      </c>
      <c r="DO66">
        <v>15</v>
      </c>
      <c r="DP66">
        <v>7.0000000000000007E-2</v>
      </c>
      <c r="DQ66">
        <v>0.01</v>
      </c>
      <c r="DR66">
        <v>35.677598780381601</v>
      </c>
      <c r="DS66">
        <v>-0.96427305482135905</v>
      </c>
      <c r="DT66">
        <v>0.12847747578701901</v>
      </c>
      <c r="DU66">
        <v>1</v>
      </c>
      <c r="DV66">
        <v>818.69923871281196</v>
      </c>
      <c r="DW66">
        <v>5.3942170393990203</v>
      </c>
      <c r="DX66">
        <v>0.815316279089355</v>
      </c>
      <c r="DY66">
        <v>1</v>
      </c>
      <c r="DZ66">
        <v>2</v>
      </c>
      <c r="EA66">
        <v>2</v>
      </c>
      <c r="EB66" t="s">
        <v>295</v>
      </c>
      <c r="EC66">
        <v>1.8650199999999999</v>
      </c>
      <c r="ED66">
        <v>1.8660000000000001</v>
      </c>
      <c r="EE66">
        <v>1.8685099999999999</v>
      </c>
      <c r="EF66">
        <v>1.86808</v>
      </c>
      <c r="EG66">
        <v>1.87012</v>
      </c>
      <c r="EH66">
        <v>1.86798</v>
      </c>
      <c r="EI66">
        <v>1.8687400000000001</v>
      </c>
      <c r="EJ66">
        <v>1.87317</v>
      </c>
      <c r="EK66" t="s">
        <v>286</v>
      </c>
      <c r="EL66" t="s">
        <v>19</v>
      </c>
      <c r="EM66" t="s">
        <v>19</v>
      </c>
      <c r="EN66" t="s">
        <v>19</v>
      </c>
      <c r="EO66" t="s">
        <v>287</v>
      </c>
      <c r="EP66" t="s">
        <v>288</v>
      </c>
      <c r="EQ66" t="s">
        <v>289</v>
      </c>
      <c r="ER66" t="s">
        <v>289</v>
      </c>
      <c r="ES66" t="s">
        <v>289</v>
      </c>
      <c r="ET66" t="s">
        <v>289</v>
      </c>
      <c r="EU66">
        <v>0</v>
      </c>
      <c r="EV66">
        <v>100</v>
      </c>
      <c r="EW66">
        <v>100</v>
      </c>
      <c r="EX66">
        <v>3.0329999999999999</v>
      </c>
      <c r="EY66">
        <v>-0.13100000000000001</v>
      </c>
      <c r="EZ66">
        <v>2</v>
      </c>
      <c r="FA66">
        <v>393.01600000000002</v>
      </c>
      <c r="FB66">
        <v>620.80600000000004</v>
      </c>
      <c r="FC66">
        <v>25.000699999999998</v>
      </c>
      <c r="FD66">
        <v>28.858499999999999</v>
      </c>
      <c r="FE66">
        <v>30.000299999999999</v>
      </c>
      <c r="FF66">
        <v>28.8995</v>
      </c>
      <c r="FG66">
        <v>28.9039</v>
      </c>
      <c r="FH66">
        <v>41.773499999999999</v>
      </c>
      <c r="FI66">
        <v>17.958500000000001</v>
      </c>
      <c r="FJ66">
        <v>24.7485</v>
      </c>
      <c r="FK66">
        <v>25</v>
      </c>
      <c r="FL66">
        <v>1000</v>
      </c>
      <c r="FM66">
        <v>15.188499999999999</v>
      </c>
      <c r="FN66">
        <v>109.14</v>
      </c>
      <c r="FO66">
        <v>108.004</v>
      </c>
    </row>
    <row r="67" spans="1:171" x14ac:dyDescent="0.2">
      <c r="A67">
        <v>51</v>
      </c>
      <c r="B67">
        <v>1535036896</v>
      </c>
      <c r="C67">
        <v>7067.2000000476801</v>
      </c>
      <c r="D67" t="s">
        <v>538</v>
      </c>
      <c r="E67" t="s">
        <v>539</v>
      </c>
      <c r="F67" t="s">
        <v>540</v>
      </c>
      <c r="G67">
        <v>1535036888</v>
      </c>
      <c r="H67">
        <f t="shared" si="43"/>
        <v>5.7345656935643861E-3</v>
      </c>
      <c r="I67">
        <f t="shared" si="44"/>
        <v>23.397716897577926</v>
      </c>
      <c r="J67">
        <f t="shared" si="45"/>
        <v>361.96467741935498</v>
      </c>
      <c r="K67">
        <f t="shared" si="46"/>
        <v>277.77857499345299</v>
      </c>
      <c r="L67">
        <f t="shared" si="47"/>
        <v>27.712547338788934</v>
      </c>
      <c r="M67">
        <f t="shared" si="48"/>
        <v>36.111364089868204</v>
      </c>
      <c r="N67">
        <f t="shared" si="49"/>
        <v>0.53298118243888759</v>
      </c>
      <c r="O67">
        <f t="shared" si="50"/>
        <v>2.2566462911727831</v>
      </c>
      <c r="P67">
        <f t="shared" si="51"/>
        <v>0.47167886978049339</v>
      </c>
      <c r="Q67">
        <f t="shared" si="52"/>
        <v>0.2997174239509931</v>
      </c>
      <c r="R67">
        <f t="shared" si="53"/>
        <v>280.86261814099646</v>
      </c>
      <c r="S67">
        <f t="shared" si="54"/>
        <v>28.249357011114132</v>
      </c>
      <c r="T67">
        <f t="shared" si="55"/>
        <v>27.336099999999998</v>
      </c>
      <c r="U67">
        <f t="shared" si="56"/>
        <v>3.6504239347546639</v>
      </c>
      <c r="V67">
        <f t="shared" si="57"/>
        <v>65.062441707332482</v>
      </c>
      <c r="W67">
        <f t="shared" si="58"/>
        <v>2.4747390727281777</v>
      </c>
      <c r="X67">
        <f t="shared" si="59"/>
        <v>3.8036369490407194</v>
      </c>
      <c r="Y67">
        <f t="shared" si="60"/>
        <v>1.1756848620264861</v>
      </c>
      <c r="Z67">
        <f t="shared" si="61"/>
        <v>-252.89434708618944</v>
      </c>
      <c r="AA67">
        <f t="shared" si="62"/>
        <v>85.603337149280861</v>
      </c>
      <c r="AB67">
        <f t="shared" si="63"/>
        <v>8.2430306938375075</v>
      </c>
      <c r="AC67">
        <f t="shared" si="64"/>
        <v>121.81463889792539</v>
      </c>
      <c r="AD67">
        <v>-4.13629146553465E-2</v>
      </c>
      <c r="AE67">
        <v>4.6433495290967797E-2</v>
      </c>
      <c r="AF67">
        <v>3.4671102470194501</v>
      </c>
      <c r="AG67">
        <v>0</v>
      </c>
      <c r="AH67">
        <v>0</v>
      </c>
      <c r="AI67">
        <f t="shared" si="65"/>
        <v>1</v>
      </c>
      <c r="AJ67">
        <f t="shared" si="66"/>
        <v>0</v>
      </c>
      <c r="AK67">
        <f t="shared" si="67"/>
        <v>52560.304003790778</v>
      </c>
      <c r="AL67">
        <v>0</v>
      </c>
      <c r="AM67">
        <v>0</v>
      </c>
      <c r="AN67">
        <v>0</v>
      </c>
      <c r="AO67">
        <f t="shared" si="68"/>
        <v>0</v>
      </c>
      <c r="AP67" t="e">
        <f t="shared" si="69"/>
        <v>#DIV/0!</v>
      </c>
      <c r="AQ67">
        <v>-1</v>
      </c>
      <c r="AR67" t="s">
        <v>541</v>
      </c>
      <c r="AS67">
        <v>795.03205882352904</v>
      </c>
      <c r="AT67">
        <v>1234.3900000000001</v>
      </c>
      <c r="AU67">
        <f t="shared" si="70"/>
        <v>0.35593122204203775</v>
      </c>
      <c r="AV67">
        <v>0.5</v>
      </c>
      <c r="AW67">
        <f t="shared" si="71"/>
        <v>1433.1001245800253</v>
      </c>
      <c r="AX67">
        <f t="shared" si="72"/>
        <v>23.397716897577926</v>
      </c>
      <c r="AY67">
        <f t="shared" si="73"/>
        <v>255.04253932518247</v>
      </c>
      <c r="AZ67">
        <f t="shared" si="74"/>
        <v>0.55934510162914475</v>
      </c>
      <c r="BA67">
        <f t="shared" si="75"/>
        <v>1.7024432891405795E-2</v>
      </c>
      <c r="BB67">
        <f t="shared" si="76"/>
        <v>-1</v>
      </c>
      <c r="BC67" t="s">
        <v>542</v>
      </c>
      <c r="BD67">
        <v>543.94000000000005</v>
      </c>
      <c r="BE67">
        <f t="shared" si="77"/>
        <v>690.45</v>
      </c>
      <c r="BF67">
        <f t="shared" si="78"/>
        <v>0.63633563788322256</v>
      </c>
      <c r="BG67">
        <f t="shared" si="79"/>
        <v>2.269349560613303</v>
      </c>
      <c r="BH67">
        <f t="shared" si="80"/>
        <v>0.35593122204203781</v>
      </c>
      <c r="BI67" t="e">
        <f t="shared" si="81"/>
        <v>#DIV/0!</v>
      </c>
      <c r="BJ67">
        <v>6803</v>
      </c>
      <c r="BK67">
        <v>300</v>
      </c>
      <c r="BL67">
        <v>300</v>
      </c>
      <c r="BM67">
        <v>300</v>
      </c>
      <c r="BN67">
        <v>10266.9</v>
      </c>
      <c r="BO67">
        <v>1132.29</v>
      </c>
      <c r="BP67">
        <v>-7.12197E-3</v>
      </c>
      <c r="BQ67">
        <v>3.51294</v>
      </c>
      <c r="BR67">
        <f t="shared" si="82"/>
        <v>1700.01774193548</v>
      </c>
      <c r="BS67">
        <f t="shared" si="83"/>
        <v>1433.1001245800253</v>
      </c>
      <c r="BT67">
        <f t="shared" si="84"/>
        <v>0.8429912754607094</v>
      </c>
      <c r="BU67">
        <f t="shared" si="85"/>
        <v>0.19598255092141884</v>
      </c>
      <c r="BV67">
        <v>6</v>
      </c>
      <c r="BW67">
        <v>0.5</v>
      </c>
      <c r="BX67" t="s">
        <v>283</v>
      </c>
      <c r="BY67">
        <v>1535036888</v>
      </c>
      <c r="BZ67">
        <v>361.96467741935498</v>
      </c>
      <c r="CA67">
        <v>400.17348387096803</v>
      </c>
      <c r="CB67">
        <v>24.8057129032258</v>
      </c>
      <c r="CC67">
        <v>16.417532258064501</v>
      </c>
      <c r="CD67">
        <v>400.01396774193603</v>
      </c>
      <c r="CE67">
        <v>99.664925806451606</v>
      </c>
      <c r="CF67">
        <v>9.9958290322580606E-2</v>
      </c>
      <c r="CG67">
        <v>28.0397258064516</v>
      </c>
      <c r="CH67">
        <v>27.336099999999998</v>
      </c>
      <c r="CI67">
        <v>999.9</v>
      </c>
      <c r="CJ67">
        <v>10008.403548387099</v>
      </c>
      <c r="CK67">
        <v>0</v>
      </c>
      <c r="CL67">
        <v>9.5981954838709704</v>
      </c>
      <c r="CM67">
        <v>1700.01774193548</v>
      </c>
      <c r="CN67">
        <v>0.89999648387096798</v>
      </c>
      <c r="CO67">
        <v>0.100003670967742</v>
      </c>
      <c r="CP67">
        <v>0</v>
      </c>
      <c r="CQ67">
        <v>795.05103225806397</v>
      </c>
      <c r="CR67">
        <v>5.0004099999999996</v>
      </c>
      <c r="CS67">
        <v>13715.864516129001</v>
      </c>
      <c r="CT67">
        <v>15389.3774193548</v>
      </c>
      <c r="CU67">
        <v>44.695129032258002</v>
      </c>
      <c r="CV67">
        <v>46.061999999999998</v>
      </c>
      <c r="CW67">
        <v>45.721548387096803</v>
      </c>
      <c r="CX67">
        <v>45.846548387096803</v>
      </c>
      <c r="CY67">
        <v>46.566064516129003</v>
      </c>
      <c r="CZ67">
        <v>1525.5103225806499</v>
      </c>
      <c r="DA67">
        <v>169.50741935483899</v>
      </c>
      <c r="DB67">
        <v>0</v>
      </c>
      <c r="DC67">
        <v>391.799999952316</v>
      </c>
      <c r="DD67">
        <v>795.03205882352904</v>
      </c>
      <c r="DE67">
        <v>0.21593134444481499</v>
      </c>
      <c r="DF67">
        <v>-257.377451665254</v>
      </c>
      <c r="DG67">
        <v>13706.0411764706</v>
      </c>
      <c r="DH67">
        <v>10</v>
      </c>
      <c r="DI67">
        <v>1535036850</v>
      </c>
      <c r="DJ67" t="s">
        <v>543</v>
      </c>
      <c r="DK67">
        <v>46</v>
      </c>
      <c r="DL67">
        <v>2.1640000000000001</v>
      </c>
      <c r="DM67">
        <v>-0.129</v>
      </c>
      <c r="DN67">
        <v>400</v>
      </c>
      <c r="DO67">
        <v>16</v>
      </c>
      <c r="DP67">
        <v>0.05</v>
      </c>
      <c r="DQ67">
        <v>0.01</v>
      </c>
      <c r="DR67">
        <v>23.481234779035301</v>
      </c>
      <c r="DS67">
        <v>-0.96006081156461898</v>
      </c>
      <c r="DT67">
        <v>0.118974513215823</v>
      </c>
      <c r="DU67">
        <v>1</v>
      </c>
      <c r="DV67">
        <v>277.58302463704803</v>
      </c>
      <c r="DW67">
        <v>1.8953489145670099</v>
      </c>
      <c r="DX67">
        <v>0.56855912735295699</v>
      </c>
      <c r="DY67">
        <v>1</v>
      </c>
      <c r="DZ67">
        <v>2</v>
      </c>
      <c r="EA67">
        <v>2</v>
      </c>
      <c r="EB67" t="s">
        <v>295</v>
      </c>
      <c r="EC67">
        <v>1.86507</v>
      </c>
      <c r="ED67">
        <v>1.8660000000000001</v>
      </c>
      <c r="EE67">
        <v>1.86859</v>
      </c>
      <c r="EF67">
        <v>1.8681099999999999</v>
      </c>
      <c r="EG67">
        <v>1.8701700000000001</v>
      </c>
      <c r="EH67">
        <v>1.86798</v>
      </c>
      <c r="EI67">
        <v>1.8687400000000001</v>
      </c>
      <c r="EJ67">
        <v>1.87317</v>
      </c>
      <c r="EK67" t="s">
        <v>286</v>
      </c>
      <c r="EL67" t="s">
        <v>19</v>
      </c>
      <c r="EM67" t="s">
        <v>19</v>
      </c>
      <c r="EN67" t="s">
        <v>19</v>
      </c>
      <c r="EO67" t="s">
        <v>287</v>
      </c>
      <c r="EP67" t="s">
        <v>288</v>
      </c>
      <c r="EQ67" t="s">
        <v>289</v>
      </c>
      <c r="ER67" t="s">
        <v>289</v>
      </c>
      <c r="ES67" t="s">
        <v>289</v>
      </c>
      <c r="ET67" t="s">
        <v>289</v>
      </c>
      <c r="EU67">
        <v>0</v>
      </c>
      <c r="EV67">
        <v>100</v>
      </c>
      <c r="EW67">
        <v>100</v>
      </c>
      <c r="EX67">
        <v>2.1640000000000001</v>
      </c>
      <c r="EY67">
        <v>-0.129</v>
      </c>
      <c r="EZ67">
        <v>2</v>
      </c>
      <c r="FA67">
        <v>388.209</v>
      </c>
      <c r="FB67">
        <v>618.31500000000005</v>
      </c>
      <c r="FC67">
        <v>24.9999</v>
      </c>
      <c r="FD67">
        <v>29.147099999999998</v>
      </c>
      <c r="FE67">
        <v>30.0001</v>
      </c>
      <c r="FF67">
        <v>29.168700000000001</v>
      </c>
      <c r="FG67">
        <v>29.1723</v>
      </c>
      <c r="FH67">
        <v>19.832100000000001</v>
      </c>
      <c r="FI67">
        <v>10.8817</v>
      </c>
      <c r="FJ67">
        <v>24.852599999999999</v>
      </c>
      <c r="FK67">
        <v>25</v>
      </c>
      <c r="FL67">
        <v>400</v>
      </c>
      <c r="FM67">
        <v>16.322600000000001</v>
      </c>
      <c r="FN67">
        <v>109.081</v>
      </c>
      <c r="FO67">
        <v>107.952</v>
      </c>
    </row>
    <row r="68" spans="1:171" x14ac:dyDescent="0.2">
      <c r="A68">
        <v>52</v>
      </c>
      <c r="B68">
        <v>1535037016.5</v>
      </c>
      <c r="C68">
        <v>7187.7000000476801</v>
      </c>
      <c r="D68" t="s">
        <v>544</v>
      </c>
      <c r="E68" t="s">
        <v>545</v>
      </c>
      <c r="F68" t="s">
        <v>540</v>
      </c>
      <c r="G68">
        <v>1535037008.5</v>
      </c>
      <c r="H68">
        <f t="shared" si="43"/>
        <v>5.5021512485095535E-3</v>
      </c>
      <c r="I68">
        <f t="shared" si="44"/>
        <v>17.159794484262928</v>
      </c>
      <c r="J68">
        <f t="shared" si="45"/>
        <v>272.274967741936</v>
      </c>
      <c r="K68">
        <f t="shared" si="46"/>
        <v>207.05353144314216</v>
      </c>
      <c r="L68">
        <f t="shared" si="47"/>
        <v>20.657538387179375</v>
      </c>
      <c r="M68">
        <f t="shared" si="48"/>
        <v>27.164620466961658</v>
      </c>
      <c r="N68">
        <f t="shared" si="49"/>
        <v>0.50078894004466878</v>
      </c>
      <c r="O68">
        <f t="shared" si="50"/>
        <v>2.2567519058913845</v>
      </c>
      <c r="P68">
        <f t="shared" si="51"/>
        <v>0.44626637980541878</v>
      </c>
      <c r="Q68">
        <f t="shared" si="52"/>
        <v>0.28331886697078679</v>
      </c>
      <c r="R68">
        <f t="shared" si="53"/>
        <v>280.85578586190661</v>
      </c>
      <c r="S68">
        <f t="shared" si="54"/>
        <v>28.351968273253171</v>
      </c>
      <c r="T68">
        <f t="shared" si="55"/>
        <v>27.461809677419399</v>
      </c>
      <c r="U68">
        <f t="shared" si="56"/>
        <v>3.6773949698639803</v>
      </c>
      <c r="V68">
        <f t="shared" si="57"/>
        <v>65.241796428909666</v>
      </c>
      <c r="W68">
        <f t="shared" si="58"/>
        <v>2.4853032250991141</v>
      </c>
      <c r="X68">
        <f t="shared" si="59"/>
        <v>3.8093727658269034</v>
      </c>
      <c r="Y68">
        <f t="shared" si="60"/>
        <v>1.1920917447648662</v>
      </c>
      <c r="Z68">
        <f t="shared" si="61"/>
        <v>-242.64487005927131</v>
      </c>
      <c r="AA68">
        <f t="shared" si="62"/>
        <v>73.458796315523102</v>
      </c>
      <c r="AB68">
        <f t="shared" si="63"/>
        <v>7.078608249866682</v>
      </c>
      <c r="AC68">
        <f t="shared" si="64"/>
        <v>118.74832036802511</v>
      </c>
      <c r="AD68">
        <v>-4.1365765641457199E-2</v>
      </c>
      <c r="AE68">
        <v>4.6436695772637301E-2</v>
      </c>
      <c r="AF68">
        <v>3.4672992943480199</v>
      </c>
      <c r="AG68">
        <v>0</v>
      </c>
      <c r="AH68">
        <v>0</v>
      </c>
      <c r="AI68">
        <f t="shared" si="65"/>
        <v>1</v>
      </c>
      <c r="AJ68">
        <f t="shared" si="66"/>
        <v>0</v>
      </c>
      <c r="AK68">
        <f t="shared" si="67"/>
        <v>52559.354250598532</v>
      </c>
      <c r="AL68">
        <v>0</v>
      </c>
      <c r="AM68">
        <v>0</v>
      </c>
      <c r="AN68">
        <v>0</v>
      </c>
      <c r="AO68">
        <f t="shared" si="68"/>
        <v>0</v>
      </c>
      <c r="AP68" t="e">
        <f t="shared" si="69"/>
        <v>#DIV/0!</v>
      </c>
      <c r="AQ68">
        <v>-1</v>
      </c>
      <c r="AR68" t="s">
        <v>546</v>
      </c>
      <c r="AS68">
        <v>772.839352941176</v>
      </c>
      <c r="AT68">
        <v>1168.73</v>
      </c>
      <c r="AU68">
        <f t="shared" si="70"/>
        <v>0.3387357619457223</v>
      </c>
      <c r="AV68">
        <v>0.5</v>
      </c>
      <c r="AW68">
        <f t="shared" si="71"/>
        <v>1433.065798773589</v>
      </c>
      <c r="AX68">
        <f t="shared" si="72"/>
        <v>17.159794484262928</v>
      </c>
      <c r="AY68">
        <f t="shared" si="73"/>
        <v>242.71531763296341</v>
      </c>
      <c r="AZ68">
        <f t="shared" si="74"/>
        <v>0.5393803530327792</v>
      </c>
      <c r="BA68">
        <f t="shared" si="75"/>
        <v>1.2671989311170495E-2</v>
      </c>
      <c r="BB68">
        <f t="shared" si="76"/>
        <v>-1</v>
      </c>
      <c r="BC68" t="s">
        <v>547</v>
      </c>
      <c r="BD68">
        <v>538.34</v>
      </c>
      <c r="BE68">
        <f t="shared" si="77"/>
        <v>630.39</v>
      </c>
      <c r="BF68">
        <f t="shared" si="78"/>
        <v>0.62800908494554808</v>
      </c>
      <c r="BG68">
        <f t="shared" si="79"/>
        <v>2.1709885945684881</v>
      </c>
      <c r="BH68">
        <f t="shared" si="80"/>
        <v>0.3387357619457223</v>
      </c>
      <c r="BI68" t="e">
        <f t="shared" si="81"/>
        <v>#DIV/0!</v>
      </c>
      <c r="BJ68">
        <v>6805</v>
      </c>
      <c r="BK68">
        <v>300</v>
      </c>
      <c r="BL68">
        <v>300</v>
      </c>
      <c r="BM68">
        <v>300</v>
      </c>
      <c r="BN68">
        <v>10266.1</v>
      </c>
      <c r="BO68">
        <v>1080.0899999999999</v>
      </c>
      <c r="BP68">
        <v>-7.1213600000000002E-3</v>
      </c>
      <c r="BQ68">
        <v>4.9216300000000004</v>
      </c>
      <c r="BR68">
        <f t="shared" si="82"/>
        <v>1699.9770967741899</v>
      </c>
      <c r="BS68">
        <f t="shared" si="83"/>
        <v>1433.065798773589</v>
      </c>
      <c r="BT68">
        <f t="shared" si="84"/>
        <v>0.84299123881899263</v>
      </c>
      <c r="BU68">
        <f t="shared" si="85"/>
        <v>0.19598247763798543</v>
      </c>
      <c r="BV68">
        <v>6</v>
      </c>
      <c r="BW68">
        <v>0.5</v>
      </c>
      <c r="BX68" t="s">
        <v>283</v>
      </c>
      <c r="BY68">
        <v>1535037008.5</v>
      </c>
      <c r="BZ68">
        <v>272.274967741936</v>
      </c>
      <c r="CA68">
        <v>300.26016129032303</v>
      </c>
      <c r="CB68">
        <v>24.910558064516099</v>
      </c>
      <c r="CC68">
        <v>16.8633967741935</v>
      </c>
      <c r="CD68">
        <v>400.02351612903198</v>
      </c>
      <c r="CE68">
        <v>99.669122580645194</v>
      </c>
      <c r="CF68">
        <v>9.9947974193548395E-2</v>
      </c>
      <c r="CG68">
        <v>28.0655838709677</v>
      </c>
      <c r="CH68">
        <v>27.461809677419399</v>
      </c>
      <c r="CI68">
        <v>999.9</v>
      </c>
      <c r="CJ68">
        <v>10008.671935483901</v>
      </c>
      <c r="CK68">
        <v>0</v>
      </c>
      <c r="CL68">
        <v>9.5839099999999995</v>
      </c>
      <c r="CM68">
        <v>1699.9770967741899</v>
      </c>
      <c r="CN68">
        <v>0.89999793548387097</v>
      </c>
      <c r="CO68">
        <v>0.100002051612903</v>
      </c>
      <c r="CP68">
        <v>0</v>
      </c>
      <c r="CQ68">
        <v>772.892612903226</v>
      </c>
      <c r="CR68">
        <v>5.0004099999999996</v>
      </c>
      <c r="CS68">
        <v>13340.3580645161</v>
      </c>
      <c r="CT68">
        <v>15389.0225806452</v>
      </c>
      <c r="CU68">
        <v>44.777999999999999</v>
      </c>
      <c r="CV68">
        <v>46.100612903225802</v>
      </c>
      <c r="CW68">
        <v>45.753999999999998</v>
      </c>
      <c r="CX68">
        <v>45.878999999999998</v>
      </c>
      <c r="CY68">
        <v>46.625</v>
      </c>
      <c r="CZ68">
        <v>1525.47580645161</v>
      </c>
      <c r="DA68">
        <v>169.50129032258101</v>
      </c>
      <c r="DB68">
        <v>0</v>
      </c>
      <c r="DC68">
        <v>119.90000009536701</v>
      </c>
      <c r="DD68">
        <v>772.839352941176</v>
      </c>
      <c r="DE68">
        <v>-0.61029409052369699</v>
      </c>
      <c r="DF68">
        <v>-24.0931374761394</v>
      </c>
      <c r="DG68">
        <v>13338.8941176471</v>
      </c>
      <c r="DH68">
        <v>10</v>
      </c>
      <c r="DI68">
        <v>1535036979</v>
      </c>
      <c r="DJ68" t="s">
        <v>548</v>
      </c>
      <c r="DK68">
        <v>47</v>
      </c>
      <c r="DL68">
        <v>1.8320000000000001</v>
      </c>
      <c r="DM68">
        <v>-0.13</v>
      </c>
      <c r="DN68">
        <v>300</v>
      </c>
      <c r="DO68">
        <v>16</v>
      </c>
      <c r="DP68">
        <v>7.0000000000000007E-2</v>
      </c>
      <c r="DQ68">
        <v>0.01</v>
      </c>
      <c r="DR68">
        <v>17.246707988950298</v>
      </c>
      <c r="DS68">
        <v>-1.1790958366822699</v>
      </c>
      <c r="DT68">
        <v>0.142019943200861</v>
      </c>
      <c r="DU68">
        <v>0</v>
      </c>
      <c r="DV68">
        <v>205.92784500801201</v>
      </c>
      <c r="DW68">
        <v>14.478800021635999</v>
      </c>
      <c r="DX68">
        <v>1.7080096280666099</v>
      </c>
      <c r="DY68">
        <v>0</v>
      </c>
      <c r="DZ68">
        <v>0</v>
      </c>
      <c r="EA68">
        <v>2</v>
      </c>
      <c r="EB68" t="s">
        <v>527</v>
      </c>
      <c r="EC68">
        <v>1.86507</v>
      </c>
      <c r="ED68">
        <v>1.8660000000000001</v>
      </c>
      <c r="EE68">
        <v>1.86859</v>
      </c>
      <c r="EF68">
        <v>1.86812</v>
      </c>
      <c r="EG68">
        <v>1.8701700000000001</v>
      </c>
      <c r="EH68">
        <v>1.86798</v>
      </c>
      <c r="EI68">
        <v>1.8687400000000001</v>
      </c>
      <c r="EJ68">
        <v>1.87317</v>
      </c>
      <c r="EK68" t="s">
        <v>286</v>
      </c>
      <c r="EL68" t="s">
        <v>19</v>
      </c>
      <c r="EM68" t="s">
        <v>19</v>
      </c>
      <c r="EN68" t="s">
        <v>19</v>
      </c>
      <c r="EO68" t="s">
        <v>287</v>
      </c>
      <c r="EP68" t="s">
        <v>288</v>
      </c>
      <c r="EQ68" t="s">
        <v>289</v>
      </c>
      <c r="ER68" t="s">
        <v>289</v>
      </c>
      <c r="ES68" t="s">
        <v>289</v>
      </c>
      <c r="ET68" t="s">
        <v>289</v>
      </c>
      <c r="EU68">
        <v>0</v>
      </c>
      <c r="EV68">
        <v>100</v>
      </c>
      <c r="EW68">
        <v>100</v>
      </c>
      <c r="EX68">
        <v>1.8320000000000001</v>
      </c>
      <c r="EY68">
        <v>-0.13</v>
      </c>
      <c r="EZ68">
        <v>2</v>
      </c>
      <c r="FA68">
        <v>388.36900000000003</v>
      </c>
      <c r="FB68">
        <v>618.14800000000002</v>
      </c>
      <c r="FC68">
        <v>25.000800000000002</v>
      </c>
      <c r="FD68">
        <v>29.210599999999999</v>
      </c>
      <c r="FE68">
        <v>30.0001</v>
      </c>
      <c r="FF68">
        <v>29.239599999999999</v>
      </c>
      <c r="FG68">
        <v>29.241599999999998</v>
      </c>
      <c r="FH68">
        <v>15.7783</v>
      </c>
      <c r="FI68">
        <v>8.3687400000000007</v>
      </c>
      <c r="FJ68">
        <v>24.96</v>
      </c>
      <c r="FK68">
        <v>25</v>
      </c>
      <c r="FL68">
        <v>300</v>
      </c>
      <c r="FM68">
        <v>16.621099999999998</v>
      </c>
      <c r="FN68">
        <v>109.068</v>
      </c>
      <c r="FO68">
        <v>107.94199999999999</v>
      </c>
    </row>
    <row r="69" spans="1:171" x14ac:dyDescent="0.2">
      <c r="A69">
        <v>53</v>
      </c>
      <c r="B69">
        <v>1535037086.5</v>
      </c>
      <c r="C69">
        <v>7257.7000000476801</v>
      </c>
      <c r="D69" t="s">
        <v>549</v>
      </c>
      <c r="E69" t="s">
        <v>550</v>
      </c>
      <c r="F69" t="s">
        <v>540</v>
      </c>
      <c r="G69">
        <v>1535037078.5</v>
      </c>
      <c r="H69">
        <f t="shared" si="43"/>
        <v>5.5173442969058909E-3</v>
      </c>
      <c r="I69">
        <f t="shared" si="44"/>
        <v>13.542719708099439</v>
      </c>
      <c r="J69">
        <f t="shared" si="45"/>
        <v>227.72016129032301</v>
      </c>
      <c r="K69">
        <f t="shared" si="46"/>
        <v>175.10149755358191</v>
      </c>
      <c r="L69">
        <f t="shared" si="47"/>
        <v>17.470324321116443</v>
      </c>
      <c r="M69">
        <f t="shared" si="48"/>
        <v>22.720223000842676</v>
      </c>
      <c r="N69">
        <f t="shared" si="49"/>
        <v>0.49139751695103595</v>
      </c>
      <c r="O69">
        <f t="shared" si="50"/>
        <v>2.2564426790936771</v>
      </c>
      <c r="P69">
        <f t="shared" si="51"/>
        <v>0.43877966845703625</v>
      </c>
      <c r="Q69">
        <f t="shared" si="52"/>
        <v>0.27849381870398127</v>
      </c>
      <c r="R69">
        <f t="shared" si="53"/>
        <v>280.85757570196637</v>
      </c>
      <c r="S69">
        <f t="shared" si="54"/>
        <v>28.394360918597989</v>
      </c>
      <c r="T69">
        <f t="shared" si="55"/>
        <v>27.510322580645202</v>
      </c>
      <c r="U69">
        <f t="shared" si="56"/>
        <v>3.6878498337118275</v>
      </c>
      <c r="V69">
        <f t="shared" si="57"/>
        <v>64.713927843491263</v>
      </c>
      <c r="W69">
        <f t="shared" si="58"/>
        <v>2.4720083464277005</v>
      </c>
      <c r="X69">
        <f t="shared" si="59"/>
        <v>3.8199015711211044</v>
      </c>
      <c r="Y69">
        <f t="shared" si="60"/>
        <v>1.215841487284127</v>
      </c>
      <c r="Z69">
        <f t="shared" si="61"/>
        <v>-243.31488349354979</v>
      </c>
      <c r="AA69">
        <f t="shared" si="62"/>
        <v>73.31059991385726</v>
      </c>
      <c r="AB69">
        <f t="shared" si="63"/>
        <v>7.0686752886591968</v>
      </c>
      <c r="AC69">
        <f t="shared" si="64"/>
        <v>117.92196741093306</v>
      </c>
      <c r="AD69">
        <v>-4.1357418651026601E-2</v>
      </c>
      <c r="AE69">
        <v>4.6427325544642399E-2</v>
      </c>
      <c r="AF69">
        <v>3.4667457972627802</v>
      </c>
      <c r="AG69">
        <v>0</v>
      </c>
      <c r="AH69">
        <v>0</v>
      </c>
      <c r="AI69">
        <f t="shared" si="65"/>
        <v>1</v>
      </c>
      <c r="AJ69">
        <f t="shared" si="66"/>
        <v>0</v>
      </c>
      <c r="AK69">
        <f t="shared" si="67"/>
        <v>52540.990677820628</v>
      </c>
      <c r="AL69">
        <v>0</v>
      </c>
      <c r="AM69">
        <v>0</v>
      </c>
      <c r="AN69">
        <v>0</v>
      </c>
      <c r="AO69">
        <f t="shared" si="68"/>
        <v>0</v>
      </c>
      <c r="AP69" t="e">
        <f t="shared" si="69"/>
        <v>#DIV/0!</v>
      </c>
      <c r="AQ69">
        <v>-1</v>
      </c>
      <c r="AR69" t="s">
        <v>551</v>
      </c>
      <c r="AS69">
        <v>763.01288235294101</v>
      </c>
      <c r="AT69">
        <v>1126.93</v>
      </c>
      <c r="AU69">
        <f t="shared" si="70"/>
        <v>0.3229278816315645</v>
      </c>
      <c r="AV69">
        <v>0.5</v>
      </c>
      <c r="AW69">
        <f t="shared" si="71"/>
        <v>1433.0747890961654</v>
      </c>
      <c r="AX69">
        <f t="shared" si="72"/>
        <v>13.542719708099439</v>
      </c>
      <c r="AY69">
        <f t="shared" si="73"/>
        <v>231.38990293121287</v>
      </c>
      <c r="AZ69">
        <f t="shared" si="74"/>
        <v>0.52252580018279748</v>
      </c>
      <c r="BA69">
        <f t="shared" si="75"/>
        <v>1.0147913994964263E-2</v>
      </c>
      <c r="BB69">
        <f t="shared" si="76"/>
        <v>-1</v>
      </c>
      <c r="BC69" t="s">
        <v>552</v>
      </c>
      <c r="BD69">
        <v>538.08000000000004</v>
      </c>
      <c r="BE69">
        <f t="shared" si="77"/>
        <v>588.85</v>
      </c>
      <c r="BF69">
        <f t="shared" si="78"/>
        <v>0.61801327612644819</v>
      </c>
      <c r="BG69">
        <f t="shared" si="79"/>
        <v>2.0943539994052927</v>
      </c>
      <c r="BH69">
        <f t="shared" si="80"/>
        <v>0.32292788163156455</v>
      </c>
      <c r="BI69" t="e">
        <f t="shared" si="81"/>
        <v>#DIV/0!</v>
      </c>
      <c r="BJ69">
        <v>6807</v>
      </c>
      <c r="BK69">
        <v>300</v>
      </c>
      <c r="BL69">
        <v>300</v>
      </c>
      <c r="BM69">
        <v>300</v>
      </c>
      <c r="BN69">
        <v>10265.4</v>
      </c>
      <c r="BO69">
        <v>1051.78</v>
      </c>
      <c r="BP69">
        <v>-7.1207900000000001E-3</v>
      </c>
      <c r="BQ69">
        <v>6.3748800000000001</v>
      </c>
      <c r="BR69">
        <f t="shared" si="82"/>
        <v>1699.98774193548</v>
      </c>
      <c r="BS69">
        <f t="shared" si="83"/>
        <v>1433.0747890961654</v>
      </c>
      <c r="BT69">
        <f t="shared" si="84"/>
        <v>0.84299124855134111</v>
      </c>
      <c r="BU69">
        <f t="shared" si="85"/>
        <v>0.19598249710268234</v>
      </c>
      <c r="BV69">
        <v>6</v>
      </c>
      <c r="BW69">
        <v>0.5</v>
      </c>
      <c r="BX69" t="s">
        <v>283</v>
      </c>
      <c r="BY69">
        <v>1535037078.5</v>
      </c>
      <c r="BZ69">
        <v>227.72016129032301</v>
      </c>
      <c r="CA69">
        <v>249.91729032258101</v>
      </c>
      <c r="CB69">
        <v>24.776435483871001</v>
      </c>
      <c r="CC69">
        <v>16.706038709677401</v>
      </c>
      <c r="CD69">
        <v>400.02822580645199</v>
      </c>
      <c r="CE69">
        <v>99.672583870967699</v>
      </c>
      <c r="CF69">
        <v>9.9974132258064494E-2</v>
      </c>
      <c r="CG69">
        <v>28.112961290322598</v>
      </c>
      <c r="CH69">
        <v>27.510322580645202</v>
      </c>
      <c r="CI69">
        <v>999.9</v>
      </c>
      <c r="CJ69">
        <v>10006.304838709701</v>
      </c>
      <c r="CK69">
        <v>0</v>
      </c>
      <c r="CL69">
        <v>9.6419999999999995</v>
      </c>
      <c r="CM69">
        <v>1699.98774193548</v>
      </c>
      <c r="CN69">
        <v>0.89999596774193602</v>
      </c>
      <c r="CO69">
        <v>0.100003774193548</v>
      </c>
      <c r="CP69">
        <v>0</v>
      </c>
      <c r="CQ69">
        <v>763.40590322580704</v>
      </c>
      <c r="CR69">
        <v>5.0004099999999996</v>
      </c>
      <c r="CS69">
        <v>13182.4741935484</v>
      </c>
      <c r="CT69">
        <v>15389.1161290323</v>
      </c>
      <c r="CU69">
        <v>44.875</v>
      </c>
      <c r="CV69">
        <v>46.151000000000003</v>
      </c>
      <c r="CW69">
        <v>45.8546774193548</v>
      </c>
      <c r="CX69">
        <v>45.936999999999998</v>
      </c>
      <c r="CY69">
        <v>46.713419354838699</v>
      </c>
      <c r="CZ69">
        <v>1525.4848387096799</v>
      </c>
      <c r="DA69">
        <v>169.50290322580599</v>
      </c>
      <c r="DB69">
        <v>0</v>
      </c>
      <c r="DC69">
        <v>69.599999904632597</v>
      </c>
      <c r="DD69">
        <v>763.01288235294101</v>
      </c>
      <c r="DE69">
        <v>-6.4443627410293196</v>
      </c>
      <c r="DF69">
        <v>-133.67647043687199</v>
      </c>
      <c r="DG69">
        <v>13175.423529411801</v>
      </c>
      <c r="DH69">
        <v>10</v>
      </c>
      <c r="DI69">
        <v>1535036979</v>
      </c>
      <c r="DJ69" t="s">
        <v>548</v>
      </c>
      <c r="DK69">
        <v>47</v>
      </c>
      <c r="DL69">
        <v>1.8320000000000001</v>
      </c>
      <c r="DM69">
        <v>-0.13</v>
      </c>
      <c r="DN69">
        <v>300</v>
      </c>
      <c r="DO69">
        <v>16</v>
      </c>
      <c r="DP69">
        <v>7.0000000000000007E-2</v>
      </c>
      <c r="DQ69">
        <v>0.01</v>
      </c>
      <c r="DR69">
        <v>13.457493361335599</v>
      </c>
      <c r="DS69">
        <v>0.95702049381904097</v>
      </c>
      <c r="DT69">
        <v>0.118870033185222</v>
      </c>
      <c r="DU69">
        <v>1</v>
      </c>
      <c r="DV69">
        <v>175.53360225683801</v>
      </c>
      <c r="DW69">
        <v>-4.8942599657512504</v>
      </c>
      <c r="DX69">
        <v>0.61090009818463997</v>
      </c>
      <c r="DY69">
        <v>1</v>
      </c>
      <c r="DZ69">
        <v>2</v>
      </c>
      <c r="EA69">
        <v>2</v>
      </c>
      <c r="EB69" t="s">
        <v>295</v>
      </c>
      <c r="EC69">
        <v>1.8650800000000001</v>
      </c>
      <c r="ED69">
        <v>1.8660000000000001</v>
      </c>
      <c r="EE69">
        <v>1.8685799999999999</v>
      </c>
      <c r="EF69">
        <v>1.8681099999999999</v>
      </c>
      <c r="EG69">
        <v>1.8701700000000001</v>
      </c>
      <c r="EH69">
        <v>1.86798</v>
      </c>
      <c r="EI69">
        <v>1.8687400000000001</v>
      </c>
      <c r="EJ69">
        <v>1.87317</v>
      </c>
      <c r="EK69" t="s">
        <v>286</v>
      </c>
      <c r="EL69" t="s">
        <v>19</v>
      </c>
      <c r="EM69" t="s">
        <v>19</v>
      </c>
      <c r="EN69" t="s">
        <v>19</v>
      </c>
      <c r="EO69" t="s">
        <v>287</v>
      </c>
      <c r="EP69" t="s">
        <v>288</v>
      </c>
      <c r="EQ69" t="s">
        <v>289</v>
      </c>
      <c r="ER69" t="s">
        <v>289</v>
      </c>
      <c r="ES69" t="s">
        <v>289</v>
      </c>
      <c r="ET69" t="s">
        <v>289</v>
      </c>
      <c r="EU69">
        <v>0</v>
      </c>
      <c r="EV69">
        <v>100</v>
      </c>
      <c r="EW69">
        <v>100</v>
      </c>
      <c r="EX69">
        <v>1.8320000000000001</v>
      </c>
      <c r="EY69">
        <v>-0.13</v>
      </c>
      <c r="EZ69">
        <v>2</v>
      </c>
      <c r="FA69">
        <v>388.529</v>
      </c>
      <c r="FB69">
        <v>617.577</v>
      </c>
      <c r="FC69">
        <v>25.000299999999999</v>
      </c>
      <c r="FD69">
        <v>29.251300000000001</v>
      </c>
      <c r="FE69">
        <v>30.0002</v>
      </c>
      <c r="FF69">
        <v>29.276599999999998</v>
      </c>
      <c r="FG69">
        <v>29.282900000000001</v>
      </c>
      <c r="FH69">
        <v>13.640700000000001</v>
      </c>
      <c r="FI69">
        <v>8.3276699999999995</v>
      </c>
      <c r="FJ69">
        <v>24.96</v>
      </c>
      <c r="FK69">
        <v>25</v>
      </c>
      <c r="FL69">
        <v>250</v>
      </c>
      <c r="FM69">
        <v>16.790600000000001</v>
      </c>
      <c r="FN69">
        <v>109.056</v>
      </c>
      <c r="FO69">
        <v>107.934</v>
      </c>
    </row>
    <row r="70" spans="1:171" x14ac:dyDescent="0.2">
      <c r="A70">
        <v>54</v>
      </c>
      <c r="B70">
        <v>1535037188</v>
      </c>
      <c r="C70">
        <v>7359.2000000476801</v>
      </c>
      <c r="D70" t="s">
        <v>553</v>
      </c>
      <c r="E70" t="s">
        <v>554</v>
      </c>
      <c r="F70" t="s">
        <v>540</v>
      </c>
      <c r="G70">
        <v>1535037180</v>
      </c>
      <c r="H70">
        <f t="shared" si="43"/>
        <v>5.4678182964919796E-3</v>
      </c>
      <c r="I70">
        <f t="shared" si="44"/>
        <v>8.7178662517091592</v>
      </c>
      <c r="J70">
        <f t="shared" si="45"/>
        <v>160.87325806451599</v>
      </c>
      <c r="K70">
        <f t="shared" si="46"/>
        <v>126.77477541087794</v>
      </c>
      <c r="L70">
        <f t="shared" si="47"/>
        <v>12.648599052064538</v>
      </c>
      <c r="M70">
        <f t="shared" si="48"/>
        <v>16.050679899550211</v>
      </c>
      <c r="N70">
        <f t="shared" si="49"/>
        <v>0.49185804326880128</v>
      </c>
      <c r="O70">
        <f t="shared" si="50"/>
        <v>2.2563861949563426</v>
      </c>
      <c r="P70">
        <f t="shared" si="51"/>
        <v>0.4391460032127234</v>
      </c>
      <c r="Q70">
        <f t="shared" si="52"/>
        <v>0.27872999330920317</v>
      </c>
      <c r="R70">
        <f t="shared" si="53"/>
        <v>280.85686772023689</v>
      </c>
      <c r="S70">
        <f t="shared" si="54"/>
        <v>28.470272466264014</v>
      </c>
      <c r="T70">
        <f t="shared" si="55"/>
        <v>27.618564516128998</v>
      </c>
      <c r="U70">
        <f t="shared" si="56"/>
        <v>3.7112702633547405</v>
      </c>
      <c r="V70">
        <f t="shared" si="57"/>
        <v>65.421534487018164</v>
      </c>
      <c r="W70">
        <f t="shared" si="58"/>
        <v>2.5077203364677816</v>
      </c>
      <c r="X70">
        <f t="shared" si="59"/>
        <v>3.8331726030752122</v>
      </c>
      <c r="Y70">
        <f t="shared" si="60"/>
        <v>1.2035499268869589</v>
      </c>
      <c r="Z70">
        <f t="shared" si="61"/>
        <v>-241.13078687529631</v>
      </c>
      <c r="AA70">
        <f t="shared" si="62"/>
        <v>67.386159957617124</v>
      </c>
      <c r="AB70">
        <f t="shared" si="63"/>
        <v>6.5030351770119141</v>
      </c>
      <c r="AC70">
        <f t="shared" si="64"/>
        <v>113.6152759795696</v>
      </c>
      <c r="AD70">
        <v>-4.1355894081583799E-2</v>
      </c>
      <c r="AE70">
        <v>4.6425614081883199E-2</v>
      </c>
      <c r="AF70">
        <v>3.4666446974020602</v>
      </c>
      <c r="AG70">
        <v>0</v>
      </c>
      <c r="AH70">
        <v>0</v>
      </c>
      <c r="AI70">
        <f t="shared" si="65"/>
        <v>1</v>
      </c>
      <c r="AJ70">
        <f t="shared" si="66"/>
        <v>0</v>
      </c>
      <c r="AK70">
        <f t="shared" si="67"/>
        <v>52528.735386397049</v>
      </c>
      <c r="AL70">
        <v>0</v>
      </c>
      <c r="AM70">
        <v>0</v>
      </c>
      <c r="AN70">
        <v>0</v>
      </c>
      <c r="AO70">
        <f t="shared" si="68"/>
        <v>0</v>
      </c>
      <c r="AP70" t="e">
        <f t="shared" si="69"/>
        <v>#DIV/0!</v>
      </c>
      <c r="AQ70">
        <v>-1</v>
      </c>
      <c r="AR70" t="s">
        <v>555</v>
      </c>
      <c r="AS70">
        <v>751.14611764705899</v>
      </c>
      <c r="AT70">
        <v>1075.25</v>
      </c>
      <c r="AU70">
        <f t="shared" si="70"/>
        <v>0.30142188547123094</v>
      </c>
      <c r="AV70">
        <v>0.5</v>
      </c>
      <c r="AW70">
        <f t="shared" si="71"/>
        <v>1433.0710023022345</v>
      </c>
      <c r="AX70">
        <f t="shared" si="72"/>
        <v>8.7178662517091592</v>
      </c>
      <c r="AY70">
        <f t="shared" si="73"/>
        <v>215.97948176404313</v>
      </c>
      <c r="AZ70">
        <f t="shared" si="74"/>
        <v>0.50391071843757274</v>
      </c>
      <c r="BA70">
        <f t="shared" si="75"/>
        <v>6.7811477840926003E-3</v>
      </c>
      <c r="BB70">
        <f t="shared" si="76"/>
        <v>-1</v>
      </c>
      <c r="BC70" t="s">
        <v>556</v>
      </c>
      <c r="BD70">
        <v>533.41999999999996</v>
      </c>
      <c r="BE70">
        <f t="shared" si="77"/>
        <v>541.83000000000004</v>
      </c>
      <c r="BF70">
        <f t="shared" si="78"/>
        <v>0.59816525912729268</v>
      </c>
      <c r="BG70">
        <f t="shared" si="79"/>
        <v>2.0157661879944508</v>
      </c>
      <c r="BH70">
        <f t="shared" si="80"/>
        <v>0.30142188547123089</v>
      </c>
      <c r="BI70" t="e">
        <f t="shared" si="81"/>
        <v>#DIV/0!</v>
      </c>
      <c r="BJ70">
        <v>6809</v>
      </c>
      <c r="BK70">
        <v>300</v>
      </c>
      <c r="BL70">
        <v>300</v>
      </c>
      <c r="BM70">
        <v>300</v>
      </c>
      <c r="BN70">
        <v>10264.799999999999</v>
      </c>
      <c r="BO70">
        <v>1010.17</v>
      </c>
      <c r="BP70">
        <v>-7.1202100000000001E-3</v>
      </c>
      <c r="BQ70">
        <v>6.9329200000000002</v>
      </c>
      <c r="BR70">
        <f t="shared" si="82"/>
        <v>1699.98322580645</v>
      </c>
      <c r="BS70">
        <f t="shared" si="83"/>
        <v>1433.0710023022345</v>
      </c>
      <c r="BT70">
        <f t="shared" si="84"/>
        <v>0.84299126047105799</v>
      </c>
      <c r="BU70">
        <f t="shared" si="85"/>
        <v>0.19598252094211602</v>
      </c>
      <c r="BV70">
        <v>6</v>
      </c>
      <c r="BW70">
        <v>0.5</v>
      </c>
      <c r="BX70" t="s">
        <v>283</v>
      </c>
      <c r="BY70">
        <v>1535037180</v>
      </c>
      <c r="BZ70">
        <v>160.87325806451599</v>
      </c>
      <c r="CA70">
        <v>175.26819354838699</v>
      </c>
      <c r="CB70">
        <v>25.1344580645161</v>
      </c>
      <c r="CC70">
        <v>17.139600000000002</v>
      </c>
      <c r="CD70">
        <v>400.03619354838702</v>
      </c>
      <c r="CE70">
        <v>99.6721838709677</v>
      </c>
      <c r="CF70">
        <v>0.10002247741935499</v>
      </c>
      <c r="CG70">
        <v>28.172516129032299</v>
      </c>
      <c r="CH70">
        <v>27.618564516128998</v>
      </c>
      <c r="CI70">
        <v>999.9</v>
      </c>
      <c r="CJ70">
        <v>10005.9761290323</v>
      </c>
      <c r="CK70">
        <v>0</v>
      </c>
      <c r="CL70">
        <v>10.8028096774194</v>
      </c>
      <c r="CM70">
        <v>1699.98322580645</v>
      </c>
      <c r="CN70">
        <v>0.899996193548387</v>
      </c>
      <c r="CO70">
        <v>0.100003548387097</v>
      </c>
      <c r="CP70">
        <v>0</v>
      </c>
      <c r="CQ70">
        <v>751.38687096774197</v>
      </c>
      <c r="CR70">
        <v>5.0004099999999996</v>
      </c>
      <c r="CS70">
        <v>13070.316129032301</v>
      </c>
      <c r="CT70">
        <v>15389.0677419355</v>
      </c>
      <c r="CU70">
        <v>44.951225806451603</v>
      </c>
      <c r="CV70">
        <v>46.245935483871001</v>
      </c>
      <c r="CW70">
        <v>45.936999999999998</v>
      </c>
      <c r="CX70">
        <v>46.037999999999997</v>
      </c>
      <c r="CY70">
        <v>46.811999999999998</v>
      </c>
      <c r="CZ70">
        <v>1525.47806451613</v>
      </c>
      <c r="DA70">
        <v>169.50290322580599</v>
      </c>
      <c r="DB70">
        <v>0</v>
      </c>
      <c r="DC70">
        <v>100.799999952316</v>
      </c>
      <c r="DD70">
        <v>751.14611764705899</v>
      </c>
      <c r="DE70">
        <v>-5.4546568620734304</v>
      </c>
      <c r="DF70">
        <v>-73.970588489888499</v>
      </c>
      <c r="DG70">
        <v>13066.3882352941</v>
      </c>
      <c r="DH70">
        <v>10</v>
      </c>
      <c r="DI70">
        <v>1535037156</v>
      </c>
      <c r="DJ70" t="s">
        <v>557</v>
      </c>
      <c r="DK70">
        <v>48</v>
      </c>
      <c r="DL70">
        <v>1.4810000000000001</v>
      </c>
      <c r="DM70">
        <v>-0.13200000000000001</v>
      </c>
      <c r="DN70">
        <v>175</v>
      </c>
      <c r="DO70">
        <v>17</v>
      </c>
      <c r="DP70">
        <v>0.23</v>
      </c>
      <c r="DQ70">
        <v>0.02</v>
      </c>
      <c r="DR70">
        <v>8.6315840587823693</v>
      </c>
      <c r="DS70">
        <v>0.91186620387806505</v>
      </c>
      <c r="DT70">
        <v>0.210275648758838</v>
      </c>
      <c r="DU70">
        <v>1</v>
      </c>
      <c r="DV70">
        <v>126.34811840418401</v>
      </c>
      <c r="DW70">
        <v>5.4684523386356396</v>
      </c>
      <c r="DX70">
        <v>0.92516166169726699</v>
      </c>
      <c r="DY70">
        <v>1</v>
      </c>
      <c r="DZ70">
        <v>2</v>
      </c>
      <c r="EA70">
        <v>2</v>
      </c>
      <c r="EB70" t="s">
        <v>295</v>
      </c>
      <c r="EC70">
        <v>1.86507</v>
      </c>
      <c r="ED70">
        <v>1.8660000000000001</v>
      </c>
      <c r="EE70">
        <v>1.8685799999999999</v>
      </c>
      <c r="EF70">
        <v>1.8681300000000001</v>
      </c>
      <c r="EG70">
        <v>1.8701399999999999</v>
      </c>
      <c r="EH70">
        <v>1.86798</v>
      </c>
      <c r="EI70">
        <v>1.8687400000000001</v>
      </c>
      <c r="EJ70">
        <v>1.87317</v>
      </c>
      <c r="EK70" t="s">
        <v>286</v>
      </c>
      <c r="EL70" t="s">
        <v>19</v>
      </c>
      <c r="EM70" t="s">
        <v>19</v>
      </c>
      <c r="EN70" t="s">
        <v>19</v>
      </c>
      <c r="EO70" t="s">
        <v>287</v>
      </c>
      <c r="EP70" t="s">
        <v>288</v>
      </c>
      <c r="EQ70" t="s">
        <v>289</v>
      </c>
      <c r="ER70" t="s">
        <v>289</v>
      </c>
      <c r="ES70" t="s">
        <v>289</v>
      </c>
      <c r="ET70" t="s">
        <v>289</v>
      </c>
      <c r="EU70">
        <v>0</v>
      </c>
      <c r="EV70">
        <v>100</v>
      </c>
      <c r="EW70">
        <v>100</v>
      </c>
      <c r="EX70">
        <v>1.4810000000000001</v>
      </c>
      <c r="EY70">
        <v>-0.13200000000000001</v>
      </c>
      <c r="EZ70">
        <v>2</v>
      </c>
      <c r="FA70">
        <v>388.87200000000001</v>
      </c>
      <c r="FB70">
        <v>616.98099999999999</v>
      </c>
      <c r="FC70">
        <v>24.999500000000001</v>
      </c>
      <c r="FD70">
        <v>29.314599999999999</v>
      </c>
      <c r="FE70">
        <v>30.000299999999999</v>
      </c>
      <c r="FF70">
        <v>29.3431</v>
      </c>
      <c r="FG70">
        <v>29.344100000000001</v>
      </c>
      <c r="FH70">
        <v>10.4148</v>
      </c>
      <c r="FI70">
        <v>8.0459700000000005</v>
      </c>
      <c r="FJ70">
        <v>25.4602</v>
      </c>
      <c r="FK70">
        <v>25</v>
      </c>
      <c r="FL70">
        <v>175</v>
      </c>
      <c r="FM70">
        <v>16.7728</v>
      </c>
      <c r="FN70">
        <v>109.04</v>
      </c>
      <c r="FO70">
        <v>107.91800000000001</v>
      </c>
    </row>
    <row r="71" spans="1:171" x14ac:dyDescent="0.2">
      <c r="A71">
        <v>55</v>
      </c>
      <c r="B71">
        <v>1535037308.5</v>
      </c>
      <c r="C71">
        <v>7479.7000000476801</v>
      </c>
      <c r="D71" t="s">
        <v>558</v>
      </c>
      <c r="E71" t="s">
        <v>559</v>
      </c>
      <c r="F71" t="s">
        <v>540</v>
      </c>
      <c r="G71">
        <v>1535037300.5032301</v>
      </c>
      <c r="H71">
        <f t="shared" si="43"/>
        <v>5.6690018133550759E-3</v>
      </c>
      <c r="I71">
        <f t="shared" si="44"/>
        <v>3.2627316336610819</v>
      </c>
      <c r="J71">
        <f t="shared" si="45"/>
        <v>94.550283870967704</v>
      </c>
      <c r="K71">
        <f t="shared" si="46"/>
        <v>81.457059930379586</v>
      </c>
      <c r="L71">
        <f t="shared" si="47"/>
        <v>8.1272536014536989</v>
      </c>
      <c r="M71">
        <f t="shared" si="48"/>
        <v>9.4336099997417477</v>
      </c>
      <c r="N71">
        <f t="shared" si="49"/>
        <v>0.50861049074836673</v>
      </c>
      <c r="O71">
        <f t="shared" si="50"/>
        <v>2.2546122101570765</v>
      </c>
      <c r="P71">
        <f t="shared" si="51"/>
        <v>0.45242641077165691</v>
      </c>
      <c r="Q71">
        <f t="shared" si="52"/>
        <v>0.28729552219657084</v>
      </c>
      <c r="R71">
        <f t="shared" si="53"/>
        <v>280.85896802531977</v>
      </c>
      <c r="S71">
        <f t="shared" si="54"/>
        <v>28.473247276152737</v>
      </c>
      <c r="T71">
        <f t="shared" si="55"/>
        <v>27.6889161290323</v>
      </c>
      <c r="U71">
        <f t="shared" si="56"/>
        <v>3.7265618201232265</v>
      </c>
      <c r="V71">
        <f t="shared" si="57"/>
        <v>65.359911551695532</v>
      </c>
      <c r="W71">
        <f t="shared" si="58"/>
        <v>2.5154855307263593</v>
      </c>
      <c r="X71">
        <f t="shared" si="59"/>
        <v>3.8486672809169433</v>
      </c>
      <c r="Y71">
        <f t="shared" si="60"/>
        <v>1.2110762893968672</v>
      </c>
      <c r="Z71">
        <f t="shared" si="61"/>
        <v>-250.00297996895884</v>
      </c>
      <c r="AA71">
        <f t="shared" si="62"/>
        <v>67.206140503531898</v>
      </c>
      <c r="AB71">
        <f t="shared" si="63"/>
        <v>6.4952856312503275</v>
      </c>
      <c r="AC71">
        <f t="shared" si="64"/>
        <v>104.55741419114317</v>
      </c>
      <c r="AD71">
        <v>-4.1308029955904303E-2</v>
      </c>
      <c r="AE71">
        <v>4.6371882407680198E-2</v>
      </c>
      <c r="AF71">
        <v>3.4634699941235501</v>
      </c>
      <c r="AG71">
        <v>0</v>
      </c>
      <c r="AH71">
        <v>0</v>
      </c>
      <c r="AI71">
        <f t="shared" si="65"/>
        <v>1</v>
      </c>
      <c r="AJ71">
        <f t="shared" si="66"/>
        <v>0</v>
      </c>
      <c r="AK71">
        <f t="shared" si="67"/>
        <v>52458.378761137312</v>
      </c>
      <c r="AL71">
        <v>0</v>
      </c>
      <c r="AM71">
        <v>0</v>
      </c>
      <c r="AN71">
        <v>0</v>
      </c>
      <c r="AO71">
        <f t="shared" si="68"/>
        <v>0</v>
      </c>
      <c r="AP71" t="e">
        <f t="shared" si="69"/>
        <v>#DIV/0!</v>
      </c>
      <c r="AQ71">
        <v>-1</v>
      </c>
      <c r="AR71" t="s">
        <v>560</v>
      </c>
      <c r="AS71">
        <v>745.55582352941201</v>
      </c>
      <c r="AT71">
        <v>1029.23</v>
      </c>
      <c r="AU71">
        <f t="shared" si="70"/>
        <v>0.27561786624038165</v>
      </c>
      <c r="AV71">
        <v>0.5</v>
      </c>
      <c r="AW71">
        <f t="shared" si="71"/>
        <v>1433.0833245800807</v>
      </c>
      <c r="AX71">
        <f t="shared" si="72"/>
        <v>3.2627316336610819</v>
      </c>
      <c r="AY71">
        <f t="shared" si="73"/>
        <v>197.49168403271705</v>
      </c>
      <c r="AZ71">
        <f t="shared" si="74"/>
        <v>0.48013563537790394</v>
      </c>
      <c r="BA71">
        <f t="shared" si="75"/>
        <v>2.9745176435641931E-3</v>
      </c>
      <c r="BB71">
        <f t="shared" si="76"/>
        <v>-1</v>
      </c>
      <c r="BC71" t="s">
        <v>561</v>
      </c>
      <c r="BD71">
        <v>535.05999999999995</v>
      </c>
      <c r="BE71">
        <f t="shared" si="77"/>
        <v>494.17000000000007</v>
      </c>
      <c r="BF71">
        <f t="shared" si="78"/>
        <v>0.57404167891735225</v>
      </c>
      <c r="BG71">
        <f t="shared" si="79"/>
        <v>1.9235786640750572</v>
      </c>
      <c r="BH71">
        <f t="shared" si="80"/>
        <v>0.27561786624038165</v>
      </c>
      <c r="BI71" t="e">
        <f t="shared" si="81"/>
        <v>#DIV/0!</v>
      </c>
      <c r="BJ71">
        <v>6811</v>
      </c>
      <c r="BK71">
        <v>300</v>
      </c>
      <c r="BL71">
        <v>300</v>
      </c>
      <c r="BM71">
        <v>300</v>
      </c>
      <c r="BN71">
        <v>10263.799999999999</v>
      </c>
      <c r="BO71">
        <v>973.01199999999994</v>
      </c>
      <c r="BP71">
        <v>-7.1194400000000003E-3</v>
      </c>
      <c r="BQ71">
        <v>5.4112499999999999</v>
      </c>
      <c r="BR71">
        <f t="shared" si="82"/>
        <v>1699.9980645161299</v>
      </c>
      <c r="BS71">
        <f t="shared" si="83"/>
        <v>1433.0833245800807</v>
      </c>
      <c r="BT71">
        <f t="shared" si="84"/>
        <v>0.84299115069167962</v>
      </c>
      <c r="BU71">
        <f t="shared" si="85"/>
        <v>0.19598230138335923</v>
      </c>
      <c r="BV71">
        <v>6</v>
      </c>
      <c r="BW71">
        <v>0.5</v>
      </c>
      <c r="BX71" t="s">
        <v>283</v>
      </c>
      <c r="BY71">
        <v>1535037300.5032301</v>
      </c>
      <c r="BZ71">
        <v>94.550283870967704</v>
      </c>
      <c r="CA71">
        <v>100.247935483871</v>
      </c>
      <c r="CB71">
        <v>25.211967741935499</v>
      </c>
      <c r="CC71">
        <v>16.923516129032301</v>
      </c>
      <c r="CD71">
        <v>400.03190322580701</v>
      </c>
      <c r="CE71">
        <v>99.673429032258099</v>
      </c>
      <c r="CF71">
        <v>0.100041903225806</v>
      </c>
      <c r="CG71">
        <v>28.241822580645199</v>
      </c>
      <c r="CH71">
        <v>27.6889161290323</v>
      </c>
      <c r="CI71">
        <v>999.9</v>
      </c>
      <c r="CJ71">
        <v>9994.2706451612903</v>
      </c>
      <c r="CK71">
        <v>0</v>
      </c>
      <c r="CL71">
        <v>9.6429832258064501</v>
      </c>
      <c r="CM71">
        <v>1699.9980645161299</v>
      </c>
      <c r="CN71">
        <v>0.89999980645161304</v>
      </c>
      <c r="CO71">
        <v>9.9999974193548405E-2</v>
      </c>
      <c r="CP71">
        <v>0</v>
      </c>
      <c r="CQ71">
        <v>745.70522580645195</v>
      </c>
      <c r="CR71">
        <v>5.0004099999999996</v>
      </c>
      <c r="CS71">
        <v>12895.164516129</v>
      </c>
      <c r="CT71">
        <v>15389.229032258099</v>
      </c>
      <c r="CU71">
        <v>45.125</v>
      </c>
      <c r="CV71">
        <v>46.316064516129003</v>
      </c>
      <c r="CW71">
        <v>46.066064516129003</v>
      </c>
      <c r="CX71">
        <v>46.183</v>
      </c>
      <c r="CY71">
        <v>46.936999999999998</v>
      </c>
      <c r="CZ71">
        <v>1525.4996774193601</v>
      </c>
      <c r="DA71">
        <v>169.498387096774</v>
      </c>
      <c r="DB71">
        <v>0</v>
      </c>
      <c r="DC71">
        <v>119.90000009536701</v>
      </c>
      <c r="DD71">
        <v>745.55582352941201</v>
      </c>
      <c r="DE71">
        <v>-4.90539213461527</v>
      </c>
      <c r="DF71">
        <v>-62.156862533017502</v>
      </c>
      <c r="DG71">
        <v>12892</v>
      </c>
      <c r="DH71">
        <v>10</v>
      </c>
      <c r="DI71">
        <v>1535037261</v>
      </c>
      <c r="DJ71" t="s">
        <v>562</v>
      </c>
      <c r="DK71">
        <v>49</v>
      </c>
      <c r="DL71">
        <v>1.2689999999999999</v>
      </c>
      <c r="DM71">
        <v>-0.13600000000000001</v>
      </c>
      <c r="DN71">
        <v>100</v>
      </c>
      <c r="DO71">
        <v>17</v>
      </c>
      <c r="DP71">
        <v>0.45</v>
      </c>
      <c r="DQ71">
        <v>0.02</v>
      </c>
      <c r="DR71">
        <v>3.3466062804228698</v>
      </c>
      <c r="DS71">
        <v>-1.07853987416004</v>
      </c>
      <c r="DT71">
        <v>0.12986025699367701</v>
      </c>
      <c r="DU71">
        <v>0</v>
      </c>
      <c r="DV71">
        <v>81.058333046061094</v>
      </c>
      <c r="DW71">
        <v>4.9202997661221701</v>
      </c>
      <c r="DX71">
        <v>0.62165091436868702</v>
      </c>
      <c r="DY71">
        <v>1</v>
      </c>
      <c r="DZ71">
        <v>1</v>
      </c>
      <c r="EA71">
        <v>2</v>
      </c>
      <c r="EB71" t="s">
        <v>285</v>
      </c>
      <c r="EC71">
        <v>1.8650800000000001</v>
      </c>
      <c r="ED71">
        <v>1.8660000000000001</v>
      </c>
      <c r="EE71">
        <v>1.86859</v>
      </c>
      <c r="EF71">
        <v>1.8681300000000001</v>
      </c>
      <c r="EG71">
        <v>1.87018</v>
      </c>
      <c r="EH71">
        <v>1.86799</v>
      </c>
      <c r="EI71">
        <v>1.86877</v>
      </c>
      <c r="EJ71">
        <v>1.87317</v>
      </c>
      <c r="EK71" t="s">
        <v>286</v>
      </c>
      <c r="EL71" t="s">
        <v>19</v>
      </c>
      <c r="EM71" t="s">
        <v>19</v>
      </c>
      <c r="EN71" t="s">
        <v>19</v>
      </c>
      <c r="EO71" t="s">
        <v>287</v>
      </c>
      <c r="EP71" t="s">
        <v>288</v>
      </c>
      <c r="EQ71" t="s">
        <v>289</v>
      </c>
      <c r="ER71" t="s">
        <v>289</v>
      </c>
      <c r="ES71" t="s">
        <v>289</v>
      </c>
      <c r="ET71" t="s">
        <v>289</v>
      </c>
      <c r="EU71">
        <v>0</v>
      </c>
      <c r="EV71">
        <v>100</v>
      </c>
      <c r="EW71">
        <v>100</v>
      </c>
      <c r="EX71">
        <v>1.2689999999999999</v>
      </c>
      <c r="EY71">
        <v>-0.13600000000000001</v>
      </c>
      <c r="EZ71">
        <v>2</v>
      </c>
      <c r="FA71">
        <v>389.05700000000002</v>
      </c>
      <c r="FB71">
        <v>615.98299999999995</v>
      </c>
      <c r="FC71">
        <v>25</v>
      </c>
      <c r="FD71">
        <v>29.3874</v>
      </c>
      <c r="FE71">
        <v>30.0002</v>
      </c>
      <c r="FF71">
        <v>29.413599999999999</v>
      </c>
      <c r="FG71">
        <v>29.416</v>
      </c>
      <c r="FH71">
        <v>7.0721299999999996</v>
      </c>
      <c r="FI71">
        <v>10.924899999999999</v>
      </c>
      <c r="FJ71">
        <v>26.168600000000001</v>
      </c>
      <c r="FK71">
        <v>25</v>
      </c>
      <c r="FL71">
        <v>100</v>
      </c>
      <c r="FM71">
        <v>16.757899999999999</v>
      </c>
      <c r="FN71">
        <v>109.026</v>
      </c>
      <c r="FO71">
        <v>107.905</v>
      </c>
    </row>
    <row r="72" spans="1:171" x14ac:dyDescent="0.2">
      <c r="A72">
        <v>56</v>
      </c>
      <c r="B72">
        <v>1535037421</v>
      </c>
      <c r="C72">
        <v>7592.2000000476801</v>
      </c>
      <c r="D72" t="s">
        <v>563</v>
      </c>
      <c r="E72" t="s">
        <v>564</v>
      </c>
      <c r="F72" t="s">
        <v>540</v>
      </c>
      <c r="G72">
        <v>1535037413</v>
      </c>
      <c r="H72">
        <f t="shared" si="43"/>
        <v>5.7466329989738383E-3</v>
      </c>
      <c r="I72">
        <f t="shared" si="44"/>
        <v>-0.35881844928025736</v>
      </c>
      <c r="J72">
        <f t="shared" si="45"/>
        <v>50.286851612903199</v>
      </c>
      <c r="K72">
        <f t="shared" si="46"/>
        <v>50.522644023561504</v>
      </c>
      <c r="L72">
        <f t="shared" si="47"/>
        <v>5.040810524390456</v>
      </c>
      <c r="M72">
        <f t="shared" si="48"/>
        <v>5.0172847393055839</v>
      </c>
      <c r="N72">
        <f t="shared" si="49"/>
        <v>0.52041129603054515</v>
      </c>
      <c r="O72">
        <f t="shared" si="50"/>
        <v>2.254693815736613</v>
      </c>
      <c r="P72">
        <f t="shared" si="51"/>
        <v>0.46175211671145405</v>
      </c>
      <c r="Q72">
        <f t="shared" si="52"/>
        <v>0.29331250301890466</v>
      </c>
      <c r="R72">
        <f t="shared" si="53"/>
        <v>280.86227090506105</v>
      </c>
      <c r="S72">
        <f t="shared" si="54"/>
        <v>28.414255538547486</v>
      </c>
      <c r="T72">
        <f t="shared" si="55"/>
        <v>27.630567741935501</v>
      </c>
      <c r="U72">
        <f t="shared" si="56"/>
        <v>3.7138753918713818</v>
      </c>
      <c r="V72">
        <f t="shared" si="57"/>
        <v>65.367569899352944</v>
      </c>
      <c r="W72">
        <f t="shared" si="58"/>
        <v>2.510903683042883</v>
      </c>
      <c r="X72">
        <f t="shared" si="59"/>
        <v>3.8412070188764016</v>
      </c>
      <c r="Y72">
        <f t="shared" si="60"/>
        <v>1.2029717088284988</v>
      </c>
      <c r="Z72">
        <f t="shared" si="61"/>
        <v>-253.42651525474628</v>
      </c>
      <c r="AA72">
        <f t="shared" si="62"/>
        <v>70.248625690591979</v>
      </c>
      <c r="AB72">
        <f t="shared" si="63"/>
        <v>6.7859862184138624</v>
      </c>
      <c r="AC72">
        <f t="shared" si="64"/>
        <v>104.47036755932064</v>
      </c>
      <c r="AD72">
        <v>-4.1310231015354297E-2</v>
      </c>
      <c r="AE72">
        <v>4.6374353289736298E-2</v>
      </c>
      <c r="AF72">
        <v>3.4636160125509501</v>
      </c>
      <c r="AG72">
        <v>0</v>
      </c>
      <c r="AH72">
        <v>0</v>
      </c>
      <c r="AI72">
        <f t="shared" si="65"/>
        <v>1</v>
      </c>
      <c r="AJ72">
        <f t="shared" si="66"/>
        <v>0</v>
      </c>
      <c r="AK72">
        <f t="shared" si="67"/>
        <v>52466.863101753763</v>
      </c>
      <c r="AL72">
        <v>0</v>
      </c>
      <c r="AM72">
        <v>0</v>
      </c>
      <c r="AN72">
        <v>0</v>
      </c>
      <c r="AO72">
        <f t="shared" si="68"/>
        <v>0</v>
      </c>
      <c r="AP72" t="e">
        <f t="shared" si="69"/>
        <v>#DIV/0!</v>
      </c>
      <c r="AQ72">
        <v>-1</v>
      </c>
      <c r="AR72" t="s">
        <v>565</v>
      </c>
      <c r="AS72">
        <v>745.89070588235302</v>
      </c>
      <c r="AT72">
        <v>995.38300000000004</v>
      </c>
      <c r="AU72">
        <f t="shared" si="70"/>
        <v>0.25064954305794551</v>
      </c>
      <c r="AV72">
        <v>0.5</v>
      </c>
      <c r="AW72">
        <f t="shared" si="71"/>
        <v>1433.0975039292505</v>
      </c>
      <c r="AX72">
        <f t="shared" si="72"/>
        <v>-0.35881844928025736</v>
      </c>
      <c r="AY72">
        <f t="shared" si="73"/>
        <v>179.60261725867446</v>
      </c>
      <c r="AZ72">
        <f t="shared" si="74"/>
        <v>0.46736080483592757</v>
      </c>
      <c r="BA72">
        <f t="shared" si="75"/>
        <v>4.4740957887496029E-4</v>
      </c>
      <c r="BB72">
        <f t="shared" si="76"/>
        <v>-1</v>
      </c>
      <c r="BC72" t="s">
        <v>566</v>
      </c>
      <c r="BD72">
        <v>530.17999999999995</v>
      </c>
      <c r="BE72">
        <f t="shared" si="77"/>
        <v>465.20300000000009</v>
      </c>
      <c r="BF72">
        <f t="shared" si="78"/>
        <v>0.53630843764474212</v>
      </c>
      <c r="BG72">
        <f t="shared" si="79"/>
        <v>1.8774435097514055</v>
      </c>
      <c r="BH72">
        <f t="shared" si="80"/>
        <v>0.25064954305794557</v>
      </c>
      <c r="BI72" t="e">
        <f t="shared" si="81"/>
        <v>#DIV/0!</v>
      </c>
      <c r="BJ72">
        <v>6813</v>
      </c>
      <c r="BK72">
        <v>300</v>
      </c>
      <c r="BL72">
        <v>300</v>
      </c>
      <c r="BM72">
        <v>300</v>
      </c>
      <c r="BN72">
        <v>10263.4</v>
      </c>
      <c r="BO72">
        <v>948.19100000000003</v>
      </c>
      <c r="BP72">
        <v>-7.1189599999999997E-3</v>
      </c>
      <c r="BQ72">
        <v>5.2286400000000004</v>
      </c>
      <c r="BR72">
        <f t="shared" si="82"/>
        <v>1700.01451612903</v>
      </c>
      <c r="BS72">
        <f t="shared" si="83"/>
        <v>1433.0975039292505</v>
      </c>
      <c r="BT72">
        <f t="shared" si="84"/>
        <v>0.84299133350487188</v>
      </c>
      <c r="BU72">
        <f t="shared" si="85"/>
        <v>0.19598266700974362</v>
      </c>
      <c r="BV72">
        <v>6</v>
      </c>
      <c r="BW72">
        <v>0.5</v>
      </c>
      <c r="BX72" t="s">
        <v>283</v>
      </c>
      <c r="BY72">
        <v>1535037413</v>
      </c>
      <c r="BZ72">
        <v>50.286851612903199</v>
      </c>
      <c r="CA72">
        <v>50.1821032258065</v>
      </c>
      <c r="CB72">
        <v>25.166090322580601</v>
      </c>
      <c r="CC72">
        <v>16.763806451612901</v>
      </c>
      <c r="CD72">
        <v>400.03500000000003</v>
      </c>
      <c r="CE72">
        <v>99.673264516128995</v>
      </c>
      <c r="CF72">
        <v>0.10002767419354799</v>
      </c>
      <c r="CG72">
        <v>28.208483870967701</v>
      </c>
      <c r="CH72">
        <v>27.630567741935501</v>
      </c>
      <c r="CI72">
        <v>999.9</v>
      </c>
      <c r="CJ72">
        <v>9994.8196774193602</v>
      </c>
      <c r="CK72">
        <v>0</v>
      </c>
      <c r="CL72">
        <v>9.85985774193548</v>
      </c>
      <c r="CM72">
        <v>1700.01451612903</v>
      </c>
      <c r="CN72">
        <v>0.89999503225806499</v>
      </c>
      <c r="CO72">
        <v>0.100004832258065</v>
      </c>
      <c r="CP72">
        <v>0</v>
      </c>
      <c r="CQ72">
        <v>745.95329032258098</v>
      </c>
      <c r="CR72">
        <v>5.0004099999999996</v>
      </c>
      <c r="CS72">
        <v>12899.058064516101</v>
      </c>
      <c r="CT72">
        <v>15389.3516129032</v>
      </c>
      <c r="CU72">
        <v>45.186999999999998</v>
      </c>
      <c r="CV72">
        <v>46.375</v>
      </c>
      <c r="CW72">
        <v>46.186999999999998</v>
      </c>
      <c r="CX72">
        <v>46.195129032258002</v>
      </c>
      <c r="CY72">
        <v>47.037999999999997</v>
      </c>
      <c r="CZ72">
        <v>1525.5035483871</v>
      </c>
      <c r="DA72">
        <v>169.51032258064501</v>
      </c>
      <c r="DB72">
        <v>0</v>
      </c>
      <c r="DC72">
        <v>111.59999990463299</v>
      </c>
      <c r="DD72">
        <v>745.89070588235302</v>
      </c>
      <c r="DE72">
        <v>-2.1889705927613199</v>
      </c>
      <c r="DF72">
        <v>59.166666628885103</v>
      </c>
      <c r="DG72">
        <v>12900.9882352941</v>
      </c>
      <c r="DH72">
        <v>10</v>
      </c>
      <c r="DI72">
        <v>1535037374</v>
      </c>
      <c r="DJ72" t="s">
        <v>567</v>
      </c>
      <c r="DK72">
        <v>50</v>
      </c>
      <c r="DL72">
        <v>1.2</v>
      </c>
      <c r="DM72">
        <v>-0.14099999999999999</v>
      </c>
      <c r="DN72">
        <v>49</v>
      </c>
      <c r="DO72">
        <v>17</v>
      </c>
      <c r="DP72">
        <v>0.38</v>
      </c>
      <c r="DQ72">
        <v>0.01</v>
      </c>
      <c r="DR72">
        <v>-0.27965204080968797</v>
      </c>
      <c r="DS72">
        <v>-0.93972872645241701</v>
      </c>
      <c r="DT72">
        <v>0.12268725343907801</v>
      </c>
      <c r="DU72">
        <v>1</v>
      </c>
      <c r="DV72">
        <v>50.225063484886803</v>
      </c>
      <c r="DW72">
        <v>3.5025362831964002</v>
      </c>
      <c r="DX72">
        <v>0.47498471381236501</v>
      </c>
      <c r="DY72">
        <v>1</v>
      </c>
      <c r="DZ72">
        <v>2</v>
      </c>
      <c r="EA72">
        <v>2</v>
      </c>
      <c r="EB72" t="s">
        <v>295</v>
      </c>
      <c r="EC72">
        <v>1.8650800000000001</v>
      </c>
      <c r="ED72">
        <v>1.8660000000000001</v>
      </c>
      <c r="EE72">
        <v>1.8685799999999999</v>
      </c>
      <c r="EF72">
        <v>1.86812</v>
      </c>
      <c r="EG72">
        <v>1.8702000000000001</v>
      </c>
      <c r="EH72">
        <v>1.8680000000000001</v>
      </c>
      <c r="EI72">
        <v>1.8687499999999999</v>
      </c>
      <c r="EJ72">
        <v>1.87317</v>
      </c>
      <c r="EK72" t="s">
        <v>286</v>
      </c>
      <c r="EL72" t="s">
        <v>19</v>
      </c>
      <c r="EM72" t="s">
        <v>19</v>
      </c>
      <c r="EN72" t="s">
        <v>19</v>
      </c>
      <c r="EO72" t="s">
        <v>287</v>
      </c>
      <c r="EP72" t="s">
        <v>288</v>
      </c>
      <c r="EQ72" t="s">
        <v>289</v>
      </c>
      <c r="ER72" t="s">
        <v>289</v>
      </c>
      <c r="ES72" t="s">
        <v>289</v>
      </c>
      <c r="ET72" t="s">
        <v>289</v>
      </c>
      <c r="EU72">
        <v>0</v>
      </c>
      <c r="EV72">
        <v>100</v>
      </c>
      <c r="EW72">
        <v>100</v>
      </c>
      <c r="EX72">
        <v>1.2</v>
      </c>
      <c r="EY72">
        <v>-0.14099999999999999</v>
      </c>
      <c r="EZ72">
        <v>2</v>
      </c>
      <c r="FA72">
        <v>389.22899999999998</v>
      </c>
      <c r="FB72">
        <v>614.99</v>
      </c>
      <c r="FC72">
        <v>24.9998</v>
      </c>
      <c r="FD72">
        <v>29.4404</v>
      </c>
      <c r="FE72">
        <v>30.0002</v>
      </c>
      <c r="FF72">
        <v>29.4709</v>
      </c>
      <c r="FG72">
        <v>29.473800000000001</v>
      </c>
      <c r="FH72">
        <v>4.8869499999999997</v>
      </c>
      <c r="FI72">
        <v>12.684900000000001</v>
      </c>
      <c r="FJ72">
        <v>25.981200000000001</v>
      </c>
      <c r="FK72">
        <v>25</v>
      </c>
      <c r="FL72">
        <v>50</v>
      </c>
      <c r="FM72">
        <v>16.678999999999998</v>
      </c>
      <c r="FN72">
        <v>109.014</v>
      </c>
      <c r="FO72">
        <v>107.896</v>
      </c>
    </row>
    <row r="73" spans="1:171" x14ac:dyDescent="0.2">
      <c r="A73">
        <v>57</v>
      </c>
      <c r="B73">
        <v>1535037530.5</v>
      </c>
      <c r="C73">
        <v>7701.7000000476801</v>
      </c>
      <c r="D73" t="s">
        <v>568</v>
      </c>
      <c r="E73" t="s">
        <v>569</v>
      </c>
      <c r="F73" t="s">
        <v>540</v>
      </c>
      <c r="G73">
        <v>1535037522.5</v>
      </c>
      <c r="H73">
        <f t="shared" si="43"/>
        <v>5.6412761814563853E-3</v>
      </c>
      <c r="I73">
        <f t="shared" si="44"/>
        <v>24.25615597000758</v>
      </c>
      <c r="J73">
        <f t="shared" si="45"/>
        <v>360.67896774193503</v>
      </c>
      <c r="K73">
        <f t="shared" si="46"/>
        <v>272.25688857698321</v>
      </c>
      <c r="L73">
        <f t="shared" si="47"/>
        <v>27.164616989023685</v>
      </c>
      <c r="M73">
        <f t="shared" si="48"/>
        <v>35.986990323426468</v>
      </c>
      <c r="N73">
        <f t="shared" si="49"/>
        <v>0.52271795478498218</v>
      </c>
      <c r="O73">
        <f t="shared" si="50"/>
        <v>2.256848092553942</v>
      </c>
      <c r="P73">
        <f t="shared" si="51"/>
        <v>0.46361880482907697</v>
      </c>
      <c r="Q73">
        <f t="shared" si="52"/>
        <v>0.29451285472204247</v>
      </c>
      <c r="R73">
        <f t="shared" si="53"/>
        <v>280.86075303606185</v>
      </c>
      <c r="S73">
        <f t="shared" si="54"/>
        <v>28.393071321936446</v>
      </c>
      <c r="T73">
        <f t="shared" si="55"/>
        <v>27.467322580645199</v>
      </c>
      <c r="U73">
        <f t="shared" si="56"/>
        <v>3.6785817342202187</v>
      </c>
      <c r="V73">
        <f t="shared" si="57"/>
        <v>65.351002900686154</v>
      </c>
      <c r="W73">
        <f t="shared" si="58"/>
        <v>2.5021224355726148</v>
      </c>
      <c r="X73">
        <f t="shared" si="59"/>
        <v>3.8287437445682162</v>
      </c>
      <c r="Y73">
        <f t="shared" si="60"/>
        <v>1.1764592986476039</v>
      </c>
      <c r="Z73">
        <f t="shared" si="61"/>
        <v>-248.78027960222659</v>
      </c>
      <c r="AA73">
        <f t="shared" si="62"/>
        <v>83.385979351544009</v>
      </c>
      <c r="AB73">
        <f t="shared" si="63"/>
        <v>8.0385783924051459</v>
      </c>
      <c r="AC73">
        <f t="shared" si="64"/>
        <v>123.50503117778443</v>
      </c>
      <c r="AD73">
        <v>-4.1368362230483499E-2</v>
      </c>
      <c r="AE73">
        <v>4.6439610671293E-2</v>
      </c>
      <c r="AF73">
        <v>3.4674714688235899</v>
      </c>
      <c r="AG73">
        <v>0</v>
      </c>
      <c r="AH73">
        <v>0</v>
      </c>
      <c r="AI73">
        <f t="shared" si="65"/>
        <v>1</v>
      </c>
      <c r="AJ73">
        <f t="shared" si="66"/>
        <v>0</v>
      </c>
      <c r="AK73">
        <f t="shared" si="67"/>
        <v>52547.463209186804</v>
      </c>
      <c r="AL73">
        <v>0</v>
      </c>
      <c r="AM73">
        <v>0</v>
      </c>
      <c r="AN73">
        <v>0</v>
      </c>
      <c r="AO73">
        <f t="shared" si="68"/>
        <v>0</v>
      </c>
      <c r="AP73" t="e">
        <f t="shared" si="69"/>
        <v>#DIV/0!</v>
      </c>
      <c r="AQ73">
        <v>-1</v>
      </c>
      <c r="AR73" t="s">
        <v>570</v>
      </c>
      <c r="AS73">
        <v>746.55841176470597</v>
      </c>
      <c r="AT73">
        <v>1161.75</v>
      </c>
      <c r="AU73">
        <f t="shared" si="70"/>
        <v>0.35738462512183689</v>
      </c>
      <c r="AV73">
        <v>0.5</v>
      </c>
      <c r="AW73">
        <f t="shared" si="71"/>
        <v>1433.0898761929134</v>
      </c>
      <c r="AX73">
        <f t="shared" si="72"/>
        <v>24.25615597000758</v>
      </c>
      <c r="AY73">
        <f t="shared" si="73"/>
        <v>256.082144084552</v>
      </c>
      <c r="AZ73">
        <f t="shared" si="74"/>
        <v>0.54652894340434688</v>
      </c>
      <c r="BA73">
        <f t="shared" si="75"/>
        <v>1.7623567362782595E-2</v>
      </c>
      <c r="BB73">
        <f t="shared" si="76"/>
        <v>-1</v>
      </c>
      <c r="BC73" t="s">
        <v>571</v>
      </c>
      <c r="BD73">
        <v>526.82000000000005</v>
      </c>
      <c r="BE73">
        <f t="shared" si="77"/>
        <v>634.92999999999995</v>
      </c>
      <c r="BF73">
        <f t="shared" si="78"/>
        <v>0.65391710619327181</v>
      </c>
      <c r="BG73">
        <f t="shared" si="79"/>
        <v>2.2052124065145589</v>
      </c>
      <c r="BH73">
        <f t="shared" si="80"/>
        <v>0.35738462512183694</v>
      </c>
      <c r="BI73" t="e">
        <f t="shared" si="81"/>
        <v>#DIV/0!</v>
      </c>
      <c r="BJ73">
        <v>6815</v>
      </c>
      <c r="BK73">
        <v>300</v>
      </c>
      <c r="BL73">
        <v>300</v>
      </c>
      <c r="BM73">
        <v>300</v>
      </c>
      <c r="BN73">
        <v>10263.9</v>
      </c>
      <c r="BO73">
        <v>1065.77</v>
      </c>
      <c r="BP73">
        <v>-7.1198700000000004E-3</v>
      </c>
      <c r="BQ73">
        <v>8.6517300000000006</v>
      </c>
      <c r="BR73">
        <f t="shared" si="82"/>
        <v>1700.00548387097</v>
      </c>
      <c r="BS73">
        <f t="shared" si="83"/>
        <v>1433.0898761929134</v>
      </c>
      <c r="BT73">
        <f t="shared" si="84"/>
        <v>0.84299132549250322</v>
      </c>
      <c r="BU73">
        <f t="shared" si="85"/>
        <v>0.19598265098500645</v>
      </c>
      <c r="BV73">
        <v>6</v>
      </c>
      <c r="BW73">
        <v>0.5</v>
      </c>
      <c r="BX73" t="s">
        <v>283</v>
      </c>
      <c r="BY73">
        <v>1535037522.5</v>
      </c>
      <c r="BZ73">
        <v>360.67896774193503</v>
      </c>
      <c r="CA73">
        <v>400.11393548387099</v>
      </c>
      <c r="CB73">
        <v>25.0774774193548</v>
      </c>
      <c r="CC73">
        <v>16.828038709677401</v>
      </c>
      <c r="CD73">
        <v>400.01319354838699</v>
      </c>
      <c r="CE73">
        <v>99.675751612903198</v>
      </c>
      <c r="CF73">
        <v>9.9931312903225794E-2</v>
      </c>
      <c r="CG73">
        <v>28.152661290322602</v>
      </c>
      <c r="CH73">
        <v>27.467322580645199</v>
      </c>
      <c r="CI73">
        <v>999.9</v>
      </c>
      <c r="CJ73">
        <v>10008.634516128999</v>
      </c>
      <c r="CK73">
        <v>0</v>
      </c>
      <c r="CL73">
        <v>10.1799948387097</v>
      </c>
      <c r="CM73">
        <v>1700.00548387097</v>
      </c>
      <c r="CN73">
        <v>0.89999564516129005</v>
      </c>
      <c r="CO73">
        <v>0.100004206451613</v>
      </c>
      <c r="CP73">
        <v>0</v>
      </c>
      <c r="CQ73">
        <v>746.53922580645201</v>
      </c>
      <c r="CR73">
        <v>5.0004099999999996</v>
      </c>
      <c r="CS73">
        <v>13000.987096774201</v>
      </c>
      <c r="CT73">
        <v>15389.270967741901</v>
      </c>
      <c r="CU73">
        <v>45.217483870967698</v>
      </c>
      <c r="CV73">
        <v>46.375</v>
      </c>
      <c r="CW73">
        <v>46.193096774193499</v>
      </c>
      <c r="CX73">
        <v>46.186999999999998</v>
      </c>
      <c r="CY73">
        <v>47.042000000000002</v>
      </c>
      <c r="CZ73">
        <v>1525.4964516129</v>
      </c>
      <c r="DA73">
        <v>169.50903225806499</v>
      </c>
      <c r="DB73">
        <v>0</v>
      </c>
      <c r="DC73">
        <v>108.90000009536701</v>
      </c>
      <c r="DD73">
        <v>746.55841176470597</v>
      </c>
      <c r="DE73">
        <v>4.1911725381235401E-2</v>
      </c>
      <c r="DF73">
        <v>32.990195946263498</v>
      </c>
      <c r="DG73">
        <v>13008.147058823501</v>
      </c>
      <c r="DH73">
        <v>10</v>
      </c>
      <c r="DI73">
        <v>1535037490.5</v>
      </c>
      <c r="DJ73" t="s">
        <v>572</v>
      </c>
      <c r="DK73">
        <v>51</v>
      </c>
      <c r="DL73">
        <v>2.2010000000000001</v>
      </c>
      <c r="DM73">
        <v>-0.13400000000000001</v>
      </c>
      <c r="DN73">
        <v>400</v>
      </c>
      <c r="DO73">
        <v>17</v>
      </c>
      <c r="DP73">
        <v>0.06</v>
      </c>
      <c r="DQ73">
        <v>0.02</v>
      </c>
      <c r="DR73">
        <v>24.3047862169844</v>
      </c>
      <c r="DS73">
        <v>-0.567682449209444</v>
      </c>
      <c r="DT73">
        <v>7.3684867078712496E-2</v>
      </c>
      <c r="DU73">
        <v>1</v>
      </c>
      <c r="DV73">
        <v>271.63098208603299</v>
      </c>
      <c r="DW73">
        <v>7.4913265485277698</v>
      </c>
      <c r="DX73">
        <v>0.94044347321144295</v>
      </c>
      <c r="DY73">
        <v>1</v>
      </c>
      <c r="DZ73">
        <v>2</v>
      </c>
      <c r="EA73">
        <v>2</v>
      </c>
      <c r="EB73" t="s">
        <v>295</v>
      </c>
      <c r="EC73">
        <v>1.8650800000000001</v>
      </c>
      <c r="ED73">
        <v>1.8660000000000001</v>
      </c>
      <c r="EE73">
        <v>1.8685799999999999</v>
      </c>
      <c r="EF73">
        <v>1.86812</v>
      </c>
      <c r="EG73">
        <v>1.87022</v>
      </c>
      <c r="EH73">
        <v>1.8680300000000001</v>
      </c>
      <c r="EI73">
        <v>1.8687400000000001</v>
      </c>
      <c r="EJ73">
        <v>1.87317</v>
      </c>
      <c r="EK73" t="s">
        <v>286</v>
      </c>
      <c r="EL73" t="s">
        <v>19</v>
      </c>
      <c r="EM73" t="s">
        <v>19</v>
      </c>
      <c r="EN73" t="s">
        <v>19</v>
      </c>
      <c r="EO73" t="s">
        <v>287</v>
      </c>
      <c r="EP73" t="s">
        <v>288</v>
      </c>
      <c r="EQ73" t="s">
        <v>289</v>
      </c>
      <c r="ER73" t="s">
        <v>289</v>
      </c>
      <c r="ES73" t="s">
        <v>289</v>
      </c>
      <c r="ET73" t="s">
        <v>289</v>
      </c>
      <c r="EU73">
        <v>0</v>
      </c>
      <c r="EV73">
        <v>100</v>
      </c>
      <c r="EW73">
        <v>100</v>
      </c>
      <c r="EX73">
        <v>2.2010000000000001</v>
      </c>
      <c r="EY73">
        <v>-0.13400000000000001</v>
      </c>
      <c r="EZ73">
        <v>2</v>
      </c>
      <c r="FA73">
        <v>389.2</v>
      </c>
      <c r="FB73">
        <v>615.48699999999997</v>
      </c>
      <c r="FC73">
        <v>24.999600000000001</v>
      </c>
      <c r="FD73">
        <v>29.458200000000001</v>
      </c>
      <c r="FE73">
        <v>30.0001</v>
      </c>
      <c r="FF73">
        <v>29.5046</v>
      </c>
      <c r="FG73">
        <v>29.508900000000001</v>
      </c>
      <c r="FH73">
        <v>19.8568</v>
      </c>
      <c r="FI73">
        <v>12.6371</v>
      </c>
      <c r="FJ73">
        <v>26.216999999999999</v>
      </c>
      <c r="FK73">
        <v>25</v>
      </c>
      <c r="FL73">
        <v>400</v>
      </c>
      <c r="FM73">
        <v>16.684999999999999</v>
      </c>
      <c r="FN73">
        <v>109.011</v>
      </c>
      <c r="FO73">
        <v>107.89700000000001</v>
      </c>
    </row>
    <row r="74" spans="1:171" x14ac:dyDescent="0.2">
      <c r="A74">
        <v>58</v>
      </c>
      <c r="B74">
        <v>1535037614.5</v>
      </c>
      <c r="C74">
        <v>7785.7000000476801</v>
      </c>
      <c r="D74" t="s">
        <v>573</v>
      </c>
      <c r="E74" t="s">
        <v>574</v>
      </c>
      <c r="F74" t="s">
        <v>540</v>
      </c>
      <c r="G74">
        <v>1535037606.5032301</v>
      </c>
      <c r="H74">
        <f t="shared" si="43"/>
        <v>5.745055051381111E-3</v>
      </c>
      <c r="I74">
        <f t="shared" si="44"/>
        <v>35.246254006668039</v>
      </c>
      <c r="J74">
        <f t="shared" si="45"/>
        <v>542.41961290322604</v>
      </c>
      <c r="K74">
        <f t="shared" si="46"/>
        <v>415.27321811440942</v>
      </c>
      <c r="L74">
        <f t="shared" si="47"/>
        <v>41.434274886416858</v>
      </c>
      <c r="M74">
        <f t="shared" si="48"/>
        <v>54.120425696761899</v>
      </c>
      <c r="N74">
        <f t="shared" si="49"/>
        <v>0.53126775767791634</v>
      </c>
      <c r="O74">
        <f t="shared" si="50"/>
        <v>2.2564183312316617</v>
      </c>
      <c r="P74">
        <f t="shared" si="51"/>
        <v>0.47032952194656819</v>
      </c>
      <c r="Q74">
        <f t="shared" si="52"/>
        <v>0.29884648391355589</v>
      </c>
      <c r="R74">
        <f t="shared" si="53"/>
        <v>280.86271868257944</v>
      </c>
      <c r="S74">
        <f t="shared" si="54"/>
        <v>28.336715697835302</v>
      </c>
      <c r="T74">
        <f t="shared" si="55"/>
        <v>27.391035483871001</v>
      </c>
      <c r="U74">
        <f t="shared" si="56"/>
        <v>3.6621890402045403</v>
      </c>
      <c r="V74">
        <f t="shared" si="57"/>
        <v>64.881495468945005</v>
      </c>
      <c r="W74">
        <f t="shared" si="58"/>
        <v>2.4809492986369053</v>
      </c>
      <c r="X74">
        <f t="shared" si="59"/>
        <v>3.82381645291205</v>
      </c>
      <c r="Y74">
        <f t="shared" si="60"/>
        <v>1.181239741567635</v>
      </c>
      <c r="Z74">
        <f t="shared" si="61"/>
        <v>-253.35692776590699</v>
      </c>
      <c r="AA74">
        <f t="shared" si="62"/>
        <v>89.960284193686078</v>
      </c>
      <c r="AB74">
        <f t="shared" si="63"/>
        <v>8.6697529620960214</v>
      </c>
      <c r="AC74">
        <f t="shared" si="64"/>
        <v>126.13582807245456</v>
      </c>
      <c r="AD74">
        <v>-4.1356761470991502E-2</v>
      </c>
      <c r="AE74">
        <v>4.64265878024809E-2</v>
      </c>
      <c r="AF74">
        <v>3.46670221737247</v>
      </c>
      <c r="AG74">
        <v>0</v>
      </c>
      <c r="AH74">
        <v>0</v>
      </c>
      <c r="AI74">
        <f t="shared" si="65"/>
        <v>1</v>
      </c>
      <c r="AJ74">
        <f t="shared" si="66"/>
        <v>0</v>
      </c>
      <c r="AK74">
        <f t="shared" si="67"/>
        <v>52537.195287415467</v>
      </c>
      <c r="AL74">
        <v>0</v>
      </c>
      <c r="AM74">
        <v>0</v>
      </c>
      <c r="AN74">
        <v>0</v>
      </c>
      <c r="AO74">
        <f t="shared" si="68"/>
        <v>0</v>
      </c>
      <c r="AP74" t="e">
        <f t="shared" si="69"/>
        <v>#DIV/0!</v>
      </c>
      <c r="AQ74">
        <v>-1</v>
      </c>
      <c r="AR74" t="s">
        <v>575</v>
      </c>
      <c r="AS74">
        <v>774.50394117647102</v>
      </c>
      <c r="AT74">
        <v>1264.48</v>
      </c>
      <c r="AU74">
        <f t="shared" si="70"/>
        <v>0.38749213813071692</v>
      </c>
      <c r="AV74">
        <v>0.5</v>
      </c>
      <c r="AW74">
        <f t="shared" si="71"/>
        <v>1433.0994471606421</v>
      </c>
      <c r="AX74">
        <f t="shared" si="72"/>
        <v>35.246254006668039</v>
      </c>
      <c r="AY74">
        <f t="shared" si="73"/>
        <v>277.65738446711276</v>
      </c>
      <c r="AZ74">
        <f t="shared" si="74"/>
        <v>0.57606288751107182</v>
      </c>
      <c r="BA74">
        <f t="shared" si="75"/>
        <v>2.5292211282672446E-2</v>
      </c>
      <c r="BB74">
        <f t="shared" si="76"/>
        <v>-1</v>
      </c>
      <c r="BC74" t="s">
        <v>576</v>
      </c>
      <c r="BD74">
        <v>536.05999999999995</v>
      </c>
      <c r="BE74">
        <f t="shared" si="77"/>
        <v>728.42000000000007</v>
      </c>
      <c r="BF74">
        <f t="shared" si="78"/>
        <v>0.67265596609583611</v>
      </c>
      <c r="BG74">
        <f t="shared" si="79"/>
        <v>2.358840428310264</v>
      </c>
      <c r="BH74">
        <f t="shared" si="80"/>
        <v>0.38749213813071698</v>
      </c>
      <c r="BI74" t="e">
        <f t="shared" si="81"/>
        <v>#DIV/0!</v>
      </c>
      <c r="BJ74">
        <v>6817</v>
      </c>
      <c r="BK74">
        <v>300</v>
      </c>
      <c r="BL74">
        <v>300</v>
      </c>
      <c r="BM74">
        <v>300</v>
      </c>
      <c r="BN74">
        <v>10264.6</v>
      </c>
      <c r="BO74">
        <v>1153.83</v>
      </c>
      <c r="BP74">
        <v>-7.12066E-3</v>
      </c>
      <c r="BQ74">
        <v>11.220800000000001</v>
      </c>
      <c r="BR74">
        <f t="shared" si="82"/>
        <v>1700.01677419355</v>
      </c>
      <c r="BS74">
        <f t="shared" si="83"/>
        <v>1433.0994471606421</v>
      </c>
      <c r="BT74">
        <f t="shared" si="84"/>
        <v>0.84299135685909476</v>
      </c>
      <c r="BU74">
        <f t="shared" si="85"/>
        <v>0.19598271371818929</v>
      </c>
      <c r="BV74">
        <v>6</v>
      </c>
      <c r="BW74">
        <v>0.5</v>
      </c>
      <c r="BX74" t="s">
        <v>283</v>
      </c>
      <c r="BY74">
        <v>1535037606.5032301</v>
      </c>
      <c r="BZ74">
        <v>542.41961290322604</v>
      </c>
      <c r="CA74">
        <v>599.960193548387</v>
      </c>
      <c r="CB74">
        <v>24.865206451612899</v>
      </c>
      <c r="CC74">
        <v>16.462361290322601</v>
      </c>
      <c r="CD74">
        <v>400.02187096774202</v>
      </c>
      <c r="CE74">
        <v>99.675996774193607</v>
      </c>
      <c r="CF74">
        <v>9.9941280645161307E-2</v>
      </c>
      <c r="CG74">
        <v>28.130548387096798</v>
      </c>
      <c r="CH74">
        <v>27.391035483871001</v>
      </c>
      <c r="CI74">
        <v>999.9</v>
      </c>
      <c r="CJ74">
        <v>10005.8032258065</v>
      </c>
      <c r="CK74">
        <v>0</v>
      </c>
      <c r="CL74">
        <v>9.8725506451612901</v>
      </c>
      <c r="CM74">
        <v>1700.01677419355</v>
      </c>
      <c r="CN74">
        <v>0.89999451612903203</v>
      </c>
      <c r="CO74">
        <v>0.100005319354839</v>
      </c>
      <c r="CP74">
        <v>0</v>
      </c>
      <c r="CQ74">
        <v>774.71032258064497</v>
      </c>
      <c r="CR74">
        <v>5.0004099999999996</v>
      </c>
      <c r="CS74">
        <v>13427.0741935484</v>
      </c>
      <c r="CT74">
        <v>15389.374193548399</v>
      </c>
      <c r="CU74">
        <v>45.186999999999998</v>
      </c>
      <c r="CV74">
        <v>46.338419354838699</v>
      </c>
      <c r="CW74">
        <v>46.186999999999998</v>
      </c>
      <c r="CX74">
        <v>46.167000000000002</v>
      </c>
      <c r="CY74">
        <v>47.003999999999998</v>
      </c>
      <c r="CZ74">
        <v>1525.5048387096799</v>
      </c>
      <c r="DA74">
        <v>169.51193548387101</v>
      </c>
      <c r="DB74">
        <v>0</v>
      </c>
      <c r="DC74">
        <v>83.400000095367403</v>
      </c>
      <c r="DD74">
        <v>774.50394117647102</v>
      </c>
      <c r="DE74">
        <v>-3.5409313076186701</v>
      </c>
      <c r="DF74">
        <v>-74.828431295003597</v>
      </c>
      <c r="DG74">
        <v>13423.4882352941</v>
      </c>
      <c r="DH74">
        <v>10</v>
      </c>
      <c r="DI74">
        <v>1535037640.5</v>
      </c>
      <c r="DJ74" t="s">
        <v>577</v>
      </c>
      <c r="DK74">
        <v>52</v>
      </c>
      <c r="DL74">
        <v>2.6389999999999998</v>
      </c>
      <c r="DM74">
        <v>-0.13700000000000001</v>
      </c>
      <c r="DN74">
        <v>600</v>
      </c>
      <c r="DO74">
        <v>16</v>
      </c>
      <c r="DP74">
        <v>0.05</v>
      </c>
      <c r="DQ74">
        <v>0.01</v>
      </c>
      <c r="DR74">
        <v>35.629054340480799</v>
      </c>
      <c r="DS74">
        <v>-0.948882735631009</v>
      </c>
      <c r="DT74">
        <v>0.12886641264000701</v>
      </c>
      <c r="DU74">
        <v>1</v>
      </c>
      <c r="DV74">
        <v>413.481278468602</v>
      </c>
      <c r="DW74">
        <v>4.73135348084267</v>
      </c>
      <c r="DX74">
        <v>0.63923168266484898</v>
      </c>
      <c r="DY74">
        <v>1</v>
      </c>
      <c r="DZ74">
        <v>2</v>
      </c>
      <c r="EA74">
        <v>2</v>
      </c>
      <c r="EB74" t="s">
        <v>295</v>
      </c>
      <c r="EC74">
        <v>1.8650800000000001</v>
      </c>
      <c r="ED74">
        <v>1.86602</v>
      </c>
      <c r="EE74">
        <v>1.86859</v>
      </c>
      <c r="EF74">
        <v>1.86812</v>
      </c>
      <c r="EG74">
        <v>1.8702399999999999</v>
      </c>
      <c r="EH74">
        <v>1.8680000000000001</v>
      </c>
      <c r="EI74">
        <v>1.8687400000000001</v>
      </c>
      <c r="EJ74">
        <v>1.87317</v>
      </c>
      <c r="EK74" t="s">
        <v>286</v>
      </c>
      <c r="EL74" t="s">
        <v>19</v>
      </c>
      <c r="EM74" t="s">
        <v>19</v>
      </c>
      <c r="EN74" t="s">
        <v>19</v>
      </c>
      <c r="EO74" t="s">
        <v>287</v>
      </c>
      <c r="EP74" t="s">
        <v>288</v>
      </c>
      <c r="EQ74" t="s">
        <v>289</v>
      </c>
      <c r="ER74" t="s">
        <v>289</v>
      </c>
      <c r="ES74" t="s">
        <v>289</v>
      </c>
      <c r="ET74" t="s">
        <v>289</v>
      </c>
      <c r="EU74">
        <v>0</v>
      </c>
      <c r="EV74">
        <v>100</v>
      </c>
      <c r="EW74">
        <v>100</v>
      </c>
      <c r="EX74">
        <v>2.6389999999999998</v>
      </c>
      <c r="EY74">
        <v>-0.13700000000000001</v>
      </c>
      <c r="EZ74">
        <v>2</v>
      </c>
      <c r="FA74">
        <v>389.47500000000002</v>
      </c>
      <c r="FB74">
        <v>615.17899999999997</v>
      </c>
      <c r="FC74">
        <v>24.999700000000001</v>
      </c>
      <c r="FD74">
        <v>29.465699999999998</v>
      </c>
      <c r="FE74">
        <v>30</v>
      </c>
      <c r="FF74">
        <v>29.517299999999999</v>
      </c>
      <c r="FG74">
        <v>29.526599999999998</v>
      </c>
      <c r="FH74">
        <v>27.571200000000001</v>
      </c>
      <c r="FI74">
        <v>15.4795</v>
      </c>
      <c r="FJ74">
        <v>25.846499999999999</v>
      </c>
      <c r="FK74">
        <v>25</v>
      </c>
      <c r="FL74">
        <v>600</v>
      </c>
      <c r="FM74">
        <v>16.4406</v>
      </c>
      <c r="FN74">
        <v>109.01300000000001</v>
      </c>
      <c r="FO74">
        <v>107.895</v>
      </c>
    </row>
    <row r="75" spans="1:171" x14ac:dyDescent="0.2">
      <c r="A75">
        <v>59</v>
      </c>
      <c r="B75">
        <v>1535037756.5999999</v>
      </c>
      <c r="C75">
        <v>7927.7999999523199</v>
      </c>
      <c r="D75" t="s">
        <v>578</v>
      </c>
      <c r="E75" t="s">
        <v>579</v>
      </c>
      <c r="F75" t="s">
        <v>540</v>
      </c>
      <c r="G75">
        <v>1535037748.54194</v>
      </c>
      <c r="H75">
        <f t="shared" si="43"/>
        <v>5.7372644026298693E-3</v>
      </c>
      <c r="I75">
        <f t="shared" si="44"/>
        <v>41.30186372884372</v>
      </c>
      <c r="J75">
        <f t="shared" si="45"/>
        <v>731.70651612903202</v>
      </c>
      <c r="K75">
        <f t="shared" si="46"/>
        <v>580.9092337667123</v>
      </c>
      <c r="L75">
        <f t="shared" si="47"/>
        <v>57.962462456050687</v>
      </c>
      <c r="M75">
        <f t="shared" si="48"/>
        <v>73.008843731013457</v>
      </c>
      <c r="N75">
        <f t="shared" si="49"/>
        <v>0.53133110204999745</v>
      </c>
      <c r="O75">
        <f t="shared" si="50"/>
        <v>2.2550052646218788</v>
      </c>
      <c r="P75">
        <f t="shared" si="51"/>
        <v>0.470345705340666</v>
      </c>
      <c r="Q75">
        <f t="shared" si="52"/>
        <v>0.29885999821047798</v>
      </c>
      <c r="R75">
        <f t="shared" si="53"/>
        <v>280.86423142971222</v>
      </c>
      <c r="S75">
        <f t="shared" si="54"/>
        <v>28.381713718335895</v>
      </c>
      <c r="T75">
        <f t="shared" si="55"/>
        <v>27.414632258064501</v>
      </c>
      <c r="U75">
        <f t="shared" si="56"/>
        <v>3.6672527292043857</v>
      </c>
      <c r="V75">
        <f t="shared" si="57"/>
        <v>64.897772152208759</v>
      </c>
      <c r="W75">
        <f t="shared" si="58"/>
        <v>2.4876917452229166</v>
      </c>
      <c r="X75">
        <f t="shared" si="59"/>
        <v>3.8332467552019804</v>
      </c>
      <c r="Y75">
        <f t="shared" si="60"/>
        <v>1.1795609839814691</v>
      </c>
      <c r="Z75">
        <f t="shared" si="61"/>
        <v>-253.01336015597724</v>
      </c>
      <c r="AA75">
        <f t="shared" si="62"/>
        <v>92.177732825292338</v>
      </c>
      <c r="AB75">
        <f t="shared" si="63"/>
        <v>8.8919444734801569</v>
      </c>
      <c r="AC75">
        <f t="shared" si="64"/>
        <v>128.9205485725075</v>
      </c>
      <c r="AD75">
        <v>-4.1318632056892797E-2</v>
      </c>
      <c r="AE75">
        <v>4.6383784194834903E-2</v>
      </c>
      <c r="AF75">
        <v>3.4641733135010102</v>
      </c>
      <c r="AG75">
        <v>0</v>
      </c>
      <c r="AH75">
        <v>0</v>
      </c>
      <c r="AI75">
        <f t="shared" si="65"/>
        <v>1</v>
      </c>
      <c r="AJ75">
        <f t="shared" si="66"/>
        <v>0</v>
      </c>
      <c r="AK75">
        <f t="shared" si="67"/>
        <v>52483.427278142117</v>
      </c>
      <c r="AL75">
        <v>0</v>
      </c>
      <c r="AM75">
        <v>0</v>
      </c>
      <c r="AN75">
        <v>0</v>
      </c>
      <c r="AO75">
        <f t="shared" si="68"/>
        <v>0</v>
      </c>
      <c r="AP75" t="e">
        <f t="shared" si="69"/>
        <v>#DIV/0!</v>
      </c>
      <c r="AQ75">
        <v>-1</v>
      </c>
      <c r="AR75" t="s">
        <v>580</v>
      </c>
      <c r="AS75">
        <v>774.44711764705903</v>
      </c>
      <c r="AT75">
        <v>1279.42</v>
      </c>
      <c r="AU75">
        <f t="shared" si="70"/>
        <v>0.39468890774955923</v>
      </c>
      <c r="AV75">
        <v>0.5</v>
      </c>
      <c r="AW75">
        <f t="shared" si="71"/>
        <v>1433.1099955478123</v>
      </c>
      <c r="AX75">
        <f t="shared" si="72"/>
        <v>41.30186372884372</v>
      </c>
      <c r="AY75">
        <f t="shared" si="73"/>
        <v>282.81630941387084</v>
      </c>
      <c r="AZ75">
        <f t="shared" si="74"/>
        <v>0.58198246080255112</v>
      </c>
      <c r="BA75">
        <f t="shared" si="75"/>
        <v>2.9517527517260569E-2</v>
      </c>
      <c r="BB75">
        <f t="shared" si="76"/>
        <v>-1</v>
      </c>
      <c r="BC75" t="s">
        <v>581</v>
      </c>
      <c r="BD75">
        <v>534.82000000000005</v>
      </c>
      <c r="BE75">
        <f t="shared" si="77"/>
        <v>744.6</v>
      </c>
      <c r="BF75">
        <f t="shared" si="78"/>
        <v>0.67818007299616034</v>
      </c>
      <c r="BG75">
        <f t="shared" si="79"/>
        <v>2.3922441195168469</v>
      </c>
      <c r="BH75">
        <f t="shared" si="80"/>
        <v>0.39468890774955917</v>
      </c>
      <c r="BI75" t="e">
        <f t="shared" si="81"/>
        <v>#DIV/0!</v>
      </c>
      <c r="BJ75">
        <v>6819</v>
      </c>
      <c r="BK75">
        <v>300</v>
      </c>
      <c r="BL75">
        <v>300</v>
      </c>
      <c r="BM75">
        <v>300</v>
      </c>
      <c r="BN75">
        <v>10264.6</v>
      </c>
      <c r="BO75">
        <v>1165.44</v>
      </c>
      <c r="BP75">
        <v>-7.1205799999999996E-3</v>
      </c>
      <c r="BQ75">
        <v>11.683</v>
      </c>
      <c r="BR75">
        <f t="shared" si="82"/>
        <v>1700.02967741935</v>
      </c>
      <c r="BS75">
        <f t="shared" si="83"/>
        <v>1433.1099955478123</v>
      </c>
      <c r="BT75">
        <f t="shared" si="84"/>
        <v>0.84299116337973434</v>
      </c>
      <c r="BU75">
        <f t="shared" si="85"/>
        <v>0.19598232675946881</v>
      </c>
      <c r="BV75">
        <v>6</v>
      </c>
      <c r="BW75">
        <v>0.5</v>
      </c>
      <c r="BX75" t="s">
        <v>283</v>
      </c>
      <c r="BY75">
        <v>1535037748.54194</v>
      </c>
      <c r="BZ75">
        <v>731.70651612903202</v>
      </c>
      <c r="CA75">
        <v>799.95206451612898</v>
      </c>
      <c r="CB75">
        <v>24.932051612903201</v>
      </c>
      <c r="CC75">
        <v>16.541238709677401</v>
      </c>
      <c r="CD75">
        <v>400.024838709677</v>
      </c>
      <c r="CE75">
        <v>99.678858064516106</v>
      </c>
      <c r="CF75">
        <v>0.10000425483871</v>
      </c>
      <c r="CG75">
        <v>28.172848387096799</v>
      </c>
      <c r="CH75">
        <v>27.414632258064501</v>
      </c>
      <c r="CI75">
        <v>999.9</v>
      </c>
      <c r="CJ75">
        <v>9996.2912903225806</v>
      </c>
      <c r="CK75">
        <v>0</v>
      </c>
      <c r="CL75">
        <v>9.1365683870967693</v>
      </c>
      <c r="CM75">
        <v>1700.02967741935</v>
      </c>
      <c r="CN75">
        <v>0.89999925806451597</v>
      </c>
      <c r="CO75">
        <v>0.100000548387097</v>
      </c>
      <c r="CP75">
        <v>0</v>
      </c>
      <c r="CQ75">
        <v>774.91345161290303</v>
      </c>
      <c r="CR75">
        <v>5.0004099999999996</v>
      </c>
      <c r="CS75">
        <v>13408.4064516129</v>
      </c>
      <c r="CT75">
        <v>15389.516129032299</v>
      </c>
      <c r="CU75">
        <v>45.227645161290297</v>
      </c>
      <c r="CV75">
        <v>46.436999999999998</v>
      </c>
      <c r="CW75">
        <v>46.1991935483871</v>
      </c>
      <c r="CX75">
        <v>46.25</v>
      </c>
      <c r="CY75">
        <v>47.061999999999998</v>
      </c>
      <c r="CZ75">
        <v>1525.52741935484</v>
      </c>
      <c r="DA75">
        <v>169.50225806451601</v>
      </c>
      <c r="DB75">
        <v>0</v>
      </c>
      <c r="DC75">
        <v>141.59999990463299</v>
      </c>
      <c r="DD75">
        <v>774.44711764705903</v>
      </c>
      <c r="DE75">
        <v>-7.44828429556605</v>
      </c>
      <c r="DF75">
        <v>143.529412399363</v>
      </c>
      <c r="DG75">
        <v>13406.0058823529</v>
      </c>
      <c r="DH75">
        <v>10</v>
      </c>
      <c r="DI75">
        <v>1535037788</v>
      </c>
      <c r="DJ75" t="s">
        <v>582</v>
      </c>
      <c r="DK75">
        <v>53</v>
      </c>
      <c r="DL75">
        <v>2.7789999999999999</v>
      </c>
      <c r="DM75">
        <v>-0.13700000000000001</v>
      </c>
      <c r="DN75">
        <v>800</v>
      </c>
      <c r="DO75">
        <v>17</v>
      </c>
      <c r="DP75">
        <v>0.05</v>
      </c>
      <c r="DQ75">
        <v>0.01</v>
      </c>
      <c r="DR75">
        <v>41.474957827265499</v>
      </c>
      <c r="DS75">
        <v>-0.93671067056306101</v>
      </c>
      <c r="DT75">
        <v>0.1217429659416</v>
      </c>
      <c r="DU75">
        <v>1</v>
      </c>
      <c r="DV75">
        <v>580.02342200145904</v>
      </c>
      <c r="DW75">
        <v>5.4321162192975896</v>
      </c>
      <c r="DX75">
        <v>0.66807717773228703</v>
      </c>
      <c r="DY75">
        <v>1</v>
      </c>
      <c r="DZ75">
        <v>2</v>
      </c>
      <c r="EA75">
        <v>2</v>
      </c>
      <c r="EB75" t="s">
        <v>295</v>
      </c>
      <c r="EC75">
        <v>1.8650800000000001</v>
      </c>
      <c r="ED75">
        <v>1.8660099999999999</v>
      </c>
      <c r="EE75">
        <v>1.86859</v>
      </c>
      <c r="EF75">
        <v>1.8681300000000001</v>
      </c>
      <c r="EG75">
        <v>1.87025</v>
      </c>
      <c r="EH75">
        <v>1.86802</v>
      </c>
      <c r="EI75">
        <v>1.8687499999999999</v>
      </c>
      <c r="EJ75">
        <v>1.87317</v>
      </c>
      <c r="EK75" t="s">
        <v>286</v>
      </c>
      <c r="EL75" t="s">
        <v>19</v>
      </c>
      <c r="EM75" t="s">
        <v>19</v>
      </c>
      <c r="EN75" t="s">
        <v>19</v>
      </c>
      <c r="EO75" t="s">
        <v>287</v>
      </c>
      <c r="EP75" t="s">
        <v>288</v>
      </c>
      <c r="EQ75" t="s">
        <v>289</v>
      </c>
      <c r="ER75" t="s">
        <v>289</v>
      </c>
      <c r="ES75" t="s">
        <v>289</v>
      </c>
      <c r="ET75" t="s">
        <v>289</v>
      </c>
      <c r="EU75">
        <v>0</v>
      </c>
      <c r="EV75">
        <v>100</v>
      </c>
      <c r="EW75">
        <v>100</v>
      </c>
      <c r="EX75">
        <v>2.7789999999999999</v>
      </c>
      <c r="EY75">
        <v>-0.13700000000000001</v>
      </c>
      <c r="EZ75">
        <v>2</v>
      </c>
      <c r="FA75">
        <v>389.517</v>
      </c>
      <c r="FB75">
        <v>615.00099999999998</v>
      </c>
      <c r="FC75">
        <v>25</v>
      </c>
      <c r="FD75">
        <v>29.493600000000001</v>
      </c>
      <c r="FE75">
        <v>30.000299999999999</v>
      </c>
      <c r="FF75">
        <v>29.551400000000001</v>
      </c>
      <c r="FG75">
        <v>29.562100000000001</v>
      </c>
      <c r="FH75">
        <v>34.885899999999999</v>
      </c>
      <c r="FI75">
        <v>15.523</v>
      </c>
      <c r="FJ75">
        <v>25.587900000000001</v>
      </c>
      <c r="FK75">
        <v>25</v>
      </c>
      <c r="FL75">
        <v>800</v>
      </c>
      <c r="FM75">
        <v>16.497</v>
      </c>
      <c r="FN75">
        <v>109.006</v>
      </c>
      <c r="FO75">
        <v>107.892</v>
      </c>
    </row>
    <row r="76" spans="1:171" x14ac:dyDescent="0.2">
      <c r="A76">
        <v>60</v>
      </c>
      <c r="B76">
        <v>1535037909.0999999</v>
      </c>
      <c r="C76">
        <v>8080.2999999523199</v>
      </c>
      <c r="D76" t="s">
        <v>583</v>
      </c>
      <c r="E76" t="s">
        <v>584</v>
      </c>
      <c r="F76" t="s">
        <v>540</v>
      </c>
      <c r="G76">
        <v>1535037901.0999999</v>
      </c>
      <c r="H76">
        <f t="shared" si="43"/>
        <v>5.5435365112546531E-3</v>
      </c>
      <c r="I76">
        <f t="shared" si="44"/>
        <v>43.147661758581414</v>
      </c>
      <c r="J76">
        <f t="shared" si="45"/>
        <v>927.61990322580698</v>
      </c>
      <c r="K76">
        <f t="shared" si="46"/>
        <v>759.25923734478522</v>
      </c>
      <c r="L76">
        <f t="shared" si="47"/>
        <v>75.760029367821105</v>
      </c>
      <c r="M76">
        <f t="shared" si="48"/>
        <v>92.559309987886806</v>
      </c>
      <c r="N76">
        <f t="shared" si="49"/>
        <v>0.50228604882999361</v>
      </c>
      <c r="O76">
        <f t="shared" si="50"/>
        <v>2.253958148958715</v>
      </c>
      <c r="P76">
        <f t="shared" si="51"/>
        <v>0.44739602741614604</v>
      </c>
      <c r="Q76">
        <f t="shared" si="52"/>
        <v>0.28405268868021077</v>
      </c>
      <c r="R76">
        <f t="shared" si="53"/>
        <v>280.85881192129222</v>
      </c>
      <c r="S76">
        <f t="shared" si="54"/>
        <v>28.506847757812082</v>
      </c>
      <c r="T76">
        <f t="shared" si="55"/>
        <v>27.549051612903199</v>
      </c>
      <c r="U76">
        <f t="shared" si="56"/>
        <v>3.696214816385675</v>
      </c>
      <c r="V76">
        <f t="shared" si="57"/>
        <v>64.941724179074399</v>
      </c>
      <c r="W76">
        <f t="shared" si="58"/>
        <v>2.4982317931696456</v>
      </c>
      <c r="X76">
        <f t="shared" si="59"/>
        <v>3.8468824546155629</v>
      </c>
      <c r="Y76">
        <f t="shared" si="60"/>
        <v>1.1979830232160293</v>
      </c>
      <c r="Z76">
        <f t="shared" si="61"/>
        <v>-244.46996014633021</v>
      </c>
      <c r="AA76">
        <f t="shared" si="62"/>
        <v>83.213740254418639</v>
      </c>
      <c r="AB76">
        <f t="shared" si="63"/>
        <v>8.0387868569708036</v>
      </c>
      <c r="AC76">
        <f t="shared" si="64"/>
        <v>127.64137888635148</v>
      </c>
      <c r="AD76">
        <v>-4.1290391284069201E-2</v>
      </c>
      <c r="AE76">
        <v>4.63520814533128E-2</v>
      </c>
      <c r="AF76">
        <v>3.4622997464653298</v>
      </c>
      <c r="AG76">
        <v>0</v>
      </c>
      <c r="AH76">
        <v>0</v>
      </c>
      <c r="AI76">
        <f t="shared" si="65"/>
        <v>1</v>
      </c>
      <c r="AJ76">
        <f t="shared" si="66"/>
        <v>0</v>
      </c>
      <c r="AK76">
        <f t="shared" si="67"/>
        <v>52438.449707941232</v>
      </c>
      <c r="AL76">
        <v>0</v>
      </c>
      <c r="AM76">
        <v>0</v>
      </c>
      <c r="AN76">
        <v>0</v>
      </c>
      <c r="AO76">
        <f t="shared" si="68"/>
        <v>0</v>
      </c>
      <c r="AP76" t="e">
        <f t="shared" si="69"/>
        <v>#DIV/0!</v>
      </c>
      <c r="AQ76">
        <v>-1</v>
      </c>
      <c r="AR76" t="s">
        <v>585</v>
      </c>
      <c r="AS76">
        <v>764.13270588235298</v>
      </c>
      <c r="AT76">
        <v>1237.01</v>
      </c>
      <c r="AU76">
        <f t="shared" si="70"/>
        <v>0.382274431182971</v>
      </c>
      <c r="AV76">
        <v>0.5</v>
      </c>
      <c r="AW76">
        <f t="shared" si="71"/>
        <v>1433.0798310316197</v>
      </c>
      <c r="AX76">
        <f t="shared" si="72"/>
        <v>43.147661758581414</v>
      </c>
      <c r="AY76">
        <f t="shared" si="73"/>
        <v>273.91488862370034</v>
      </c>
      <c r="AZ76">
        <f t="shared" si="74"/>
        <v>0.57133733761246874</v>
      </c>
      <c r="BA76">
        <f t="shared" si="75"/>
        <v>3.0806142688367327E-2</v>
      </c>
      <c r="BB76">
        <f t="shared" si="76"/>
        <v>-1</v>
      </c>
      <c r="BC76" t="s">
        <v>586</v>
      </c>
      <c r="BD76">
        <v>530.26</v>
      </c>
      <c r="BE76">
        <f t="shared" si="77"/>
        <v>706.75</v>
      </c>
      <c r="BF76">
        <f t="shared" si="78"/>
        <v>0.66908708046359677</v>
      </c>
      <c r="BG76">
        <f t="shared" si="79"/>
        <v>2.3328367216082677</v>
      </c>
      <c r="BH76">
        <f t="shared" si="80"/>
        <v>0.38227443118297105</v>
      </c>
      <c r="BI76" t="e">
        <f t="shared" si="81"/>
        <v>#DIV/0!</v>
      </c>
      <c r="BJ76">
        <v>6821</v>
      </c>
      <c r="BK76">
        <v>300</v>
      </c>
      <c r="BL76">
        <v>300</v>
      </c>
      <c r="BM76">
        <v>300</v>
      </c>
      <c r="BN76">
        <v>10264</v>
      </c>
      <c r="BO76">
        <v>1135.3599999999999</v>
      </c>
      <c r="BP76">
        <v>-7.1200999999999999E-3</v>
      </c>
      <c r="BQ76">
        <v>10.982799999999999</v>
      </c>
      <c r="BR76">
        <f t="shared" si="82"/>
        <v>1699.9935483871</v>
      </c>
      <c r="BS76">
        <f t="shared" si="83"/>
        <v>1433.0798310316197</v>
      </c>
      <c r="BT76">
        <f t="shared" si="84"/>
        <v>0.84299133510905411</v>
      </c>
      <c r="BU76">
        <f t="shared" si="85"/>
        <v>0.19598267021810825</v>
      </c>
      <c r="BV76">
        <v>6</v>
      </c>
      <c r="BW76">
        <v>0.5</v>
      </c>
      <c r="BX76" t="s">
        <v>283</v>
      </c>
      <c r="BY76">
        <v>1535037901.0999999</v>
      </c>
      <c r="BZ76">
        <v>927.61990322580698</v>
      </c>
      <c r="CA76">
        <v>1000.05038709677</v>
      </c>
      <c r="CB76">
        <v>25.0370225806452</v>
      </c>
      <c r="CC76">
        <v>16.9304064516129</v>
      </c>
      <c r="CD76">
        <v>400.024580645161</v>
      </c>
      <c r="CE76">
        <v>99.681487096774205</v>
      </c>
      <c r="CF76">
        <v>0.100017877419355</v>
      </c>
      <c r="CG76">
        <v>28.233851612903202</v>
      </c>
      <c r="CH76">
        <v>27.549051612903199</v>
      </c>
      <c r="CI76">
        <v>999.9</v>
      </c>
      <c r="CJ76">
        <v>9989.1954838709698</v>
      </c>
      <c r="CK76">
        <v>0</v>
      </c>
      <c r="CL76">
        <v>9.9905000000000008</v>
      </c>
      <c r="CM76">
        <v>1699.9935483871</v>
      </c>
      <c r="CN76">
        <v>0.899996193548387</v>
      </c>
      <c r="CO76">
        <v>0.100003670967742</v>
      </c>
      <c r="CP76">
        <v>0</v>
      </c>
      <c r="CQ76">
        <v>764.45358064516097</v>
      </c>
      <c r="CR76">
        <v>5.0004099999999996</v>
      </c>
      <c r="CS76">
        <v>13264.912903225801</v>
      </c>
      <c r="CT76">
        <v>15389.1870967742</v>
      </c>
      <c r="CU76">
        <v>45.308</v>
      </c>
      <c r="CV76">
        <v>46.554000000000002</v>
      </c>
      <c r="CW76">
        <v>46.311999999999998</v>
      </c>
      <c r="CX76">
        <v>46.350612903225802</v>
      </c>
      <c r="CY76">
        <v>47.125</v>
      </c>
      <c r="CZ76">
        <v>1525.4851612903201</v>
      </c>
      <c r="DA76">
        <v>169.50838709677399</v>
      </c>
      <c r="DB76">
        <v>0</v>
      </c>
      <c r="DC76">
        <v>151.90000009536701</v>
      </c>
      <c r="DD76">
        <v>764.13270588235298</v>
      </c>
      <c r="DE76">
        <v>-5.1580882169117501</v>
      </c>
      <c r="DF76">
        <v>-102.54901929688</v>
      </c>
      <c r="DG76">
        <v>13259.194117647099</v>
      </c>
      <c r="DH76">
        <v>10</v>
      </c>
      <c r="DI76">
        <v>1535037851.5999999</v>
      </c>
      <c r="DJ76" t="s">
        <v>587</v>
      </c>
      <c r="DK76">
        <v>54</v>
      </c>
      <c r="DL76">
        <v>2.9860000000000002</v>
      </c>
      <c r="DM76">
        <v>-0.13600000000000001</v>
      </c>
      <c r="DN76">
        <v>1000</v>
      </c>
      <c r="DO76">
        <v>17</v>
      </c>
      <c r="DP76">
        <v>0.04</v>
      </c>
      <c r="DQ76">
        <v>0.02</v>
      </c>
      <c r="DR76">
        <v>43.223938448364102</v>
      </c>
      <c r="DS76">
        <v>-0.93332528397895598</v>
      </c>
      <c r="DT76">
        <v>0.113132086871622</v>
      </c>
      <c r="DU76">
        <v>1</v>
      </c>
      <c r="DV76">
        <v>759.22224676261396</v>
      </c>
      <c r="DW76">
        <v>0.19888759264841199</v>
      </c>
      <c r="DX76">
        <v>0.22974787565905599</v>
      </c>
      <c r="DY76">
        <v>1</v>
      </c>
      <c r="DZ76">
        <v>2</v>
      </c>
      <c r="EA76">
        <v>2</v>
      </c>
      <c r="EB76" t="s">
        <v>295</v>
      </c>
      <c r="EC76">
        <v>1.8650800000000001</v>
      </c>
      <c r="ED76">
        <v>1.8660000000000001</v>
      </c>
      <c r="EE76">
        <v>1.86859</v>
      </c>
      <c r="EF76">
        <v>1.8681300000000001</v>
      </c>
      <c r="EG76">
        <v>1.87018</v>
      </c>
      <c r="EH76">
        <v>1.8680000000000001</v>
      </c>
      <c r="EI76">
        <v>1.8687400000000001</v>
      </c>
      <c r="EJ76">
        <v>1.87317</v>
      </c>
      <c r="EK76" t="s">
        <v>286</v>
      </c>
      <c r="EL76" t="s">
        <v>19</v>
      </c>
      <c r="EM76" t="s">
        <v>19</v>
      </c>
      <c r="EN76" t="s">
        <v>19</v>
      </c>
      <c r="EO76" t="s">
        <v>287</v>
      </c>
      <c r="EP76" t="s">
        <v>288</v>
      </c>
      <c r="EQ76" t="s">
        <v>289</v>
      </c>
      <c r="ER76" t="s">
        <v>289</v>
      </c>
      <c r="ES76" t="s">
        <v>289</v>
      </c>
      <c r="ET76" t="s">
        <v>289</v>
      </c>
      <c r="EU76">
        <v>0</v>
      </c>
      <c r="EV76">
        <v>100</v>
      </c>
      <c r="EW76">
        <v>100</v>
      </c>
      <c r="EX76">
        <v>2.9860000000000002</v>
      </c>
      <c r="EY76">
        <v>-0.13600000000000001</v>
      </c>
      <c r="EZ76">
        <v>2</v>
      </c>
      <c r="FA76">
        <v>389.31</v>
      </c>
      <c r="FB76">
        <v>615.13300000000004</v>
      </c>
      <c r="FC76">
        <v>25.0002</v>
      </c>
      <c r="FD76">
        <v>29.554600000000001</v>
      </c>
      <c r="FE76">
        <v>30.0002</v>
      </c>
      <c r="FF76">
        <v>29.608699999999999</v>
      </c>
      <c r="FG76">
        <v>29.6173</v>
      </c>
      <c r="FH76">
        <v>41.879199999999997</v>
      </c>
      <c r="FI76">
        <v>13.193300000000001</v>
      </c>
      <c r="FJ76">
        <v>25.774699999999999</v>
      </c>
      <c r="FK76">
        <v>25</v>
      </c>
      <c r="FL76">
        <v>1000</v>
      </c>
      <c r="FM76">
        <v>16.875900000000001</v>
      </c>
      <c r="FN76">
        <v>108.995</v>
      </c>
      <c r="FO76">
        <v>107.88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335</v>
      </c>
      <c r="B15" t="s">
        <v>336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　悦史</dc:creator>
  <cp:lastModifiedBy>Etsushi Kumagai</cp:lastModifiedBy>
  <dcterms:created xsi:type="dcterms:W3CDTF">2018-08-23T12:48:32Z</dcterms:created>
  <dcterms:modified xsi:type="dcterms:W3CDTF">2022-12-06T12:37:33Z</dcterms:modified>
</cp:coreProperties>
</file>