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UIUCexp\"/>
    </mc:Choice>
  </mc:AlternateContent>
  <xr:revisionPtr revIDLastSave="0" documentId="8_{0E150218-11FE-4069-9095-7E7845B3AD32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96" i="1" l="1"/>
  <c r="BT96" i="1"/>
  <c r="BS96" i="1" s="1"/>
  <c r="AW96" i="1" s="1"/>
  <c r="BR96" i="1"/>
  <c r="BI96" i="1"/>
  <c r="BH96" i="1"/>
  <c r="BG96" i="1"/>
  <c r="BF96" i="1"/>
  <c r="BE96" i="1"/>
  <c r="AZ96" i="1" s="1"/>
  <c r="BB96" i="1"/>
  <c r="AU96" i="1"/>
  <c r="AO96" i="1"/>
  <c r="AP96" i="1" s="1"/>
  <c r="AK96" i="1"/>
  <c r="AI96" i="1" s="1"/>
  <c r="AJ96" i="1" s="1"/>
  <c r="X96" i="1"/>
  <c r="W96" i="1"/>
  <c r="O96" i="1"/>
  <c r="BU95" i="1"/>
  <c r="BT95" i="1"/>
  <c r="BR95" i="1"/>
  <c r="BS95" i="1" s="1"/>
  <c r="BI95" i="1"/>
  <c r="BH95" i="1"/>
  <c r="BG95" i="1"/>
  <c r="BF95" i="1"/>
  <c r="BE95" i="1"/>
  <c r="BB95" i="1"/>
  <c r="AZ95" i="1"/>
  <c r="AU95" i="1"/>
  <c r="AO95" i="1"/>
  <c r="AP95" i="1" s="1"/>
  <c r="AK95" i="1"/>
  <c r="AI95" i="1" s="1"/>
  <c r="AJ95" i="1" s="1"/>
  <c r="X95" i="1"/>
  <c r="W95" i="1"/>
  <c r="O95" i="1"/>
  <c r="BU94" i="1"/>
  <c r="BT94" i="1"/>
  <c r="BR94" i="1"/>
  <c r="BI94" i="1"/>
  <c r="BH94" i="1"/>
  <c r="BG94" i="1"/>
  <c r="BF94" i="1"/>
  <c r="BE94" i="1"/>
  <c r="AZ94" i="1" s="1"/>
  <c r="BB94" i="1"/>
  <c r="AU94" i="1"/>
  <c r="AO94" i="1"/>
  <c r="AP94" i="1" s="1"/>
  <c r="AK94" i="1"/>
  <c r="AI94" i="1" s="1"/>
  <c r="X94" i="1"/>
  <c r="W94" i="1"/>
  <c r="O94" i="1"/>
  <c r="BU93" i="1"/>
  <c r="BT93" i="1"/>
  <c r="BR93" i="1"/>
  <c r="BI93" i="1"/>
  <c r="BH93" i="1"/>
  <c r="BG93" i="1"/>
  <c r="BF93" i="1"/>
  <c r="BE93" i="1"/>
  <c r="BB93" i="1"/>
  <c r="AZ93" i="1"/>
  <c r="AU93" i="1"/>
  <c r="AO93" i="1"/>
  <c r="AP93" i="1" s="1"/>
  <c r="AK93" i="1"/>
  <c r="AI93" i="1" s="1"/>
  <c r="X93" i="1"/>
  <c r="W93" i="1"/>
  <c r="V93" i="1" s="1"/>
  <c r="O93" i="1"/>
  <c r="BU92" i="1"/>
  <c r="BT92" i="1"/>
  <c r="BR92" i="1"/>
  <c r="BI92" i="1"/>
  <c r="BH92" i="1"/>
  <c r="BG92" i="1"/>
  <c r="BF92" i="1"/>
  <c r="BE92" i="1"/>
  <c r="AZ92" i="1" s="1"/>
  <c r="BB92" i="1"/>
  <c r="AU92" i="1"/>
  <c r="AO92" i="1"/>
  <c r="AP92" i="1" s="1"/>
  <c r="AK92" i="1"/>
  <c r="AI92" i="1" s="1"/>
  <c r="I92" i="1" s="1"/>
  <c r="X92" i="1"/>
  <c r="W92" i="1"/>
  <c r="V92" i="1" s="1"/>
  <c r="O92" i="1"/>
  <c r="BU91" i="1"/>
  <c r="BT91" i="1"/>
  <c r="BR91" i="1"/>
  <c r="BI91" i="1"/>
  <c r="BH91" i="1"/>
  <c r="BG91" i="1"/>
  <c r="BF91" i="1"/>
  <c r="BE91" i="1"/>
  <c r="AZ91" i="1" s="1"/>
  <c r="BB91" i="1"/>
  <c r="AU91" i="1"/>
  <c r="AO91" i="1"/>
  <c r="AP91" i="1" s="1"/>
  <c r="AK91" i="1"/>
  <c r="AI91" i="1" s="1"/>
  <c r="I91" i="1" s="1"/>
  <c r="AX91" i="1" s="1"/>
  <c r="X91" i="1"/>
  <c r="W91" i="1"/>
  <c r="O91" i="1"/>
  <c r="BU90" i="1"/>
  <c r="BT90" i="1"/>
  <c r="BR90" i="1"/>
  <c r="BI90" i="1"/>
  <c r="BH90" i="1"/>
  <c r="BG90" i="1"/>
  <c r="BF90" i="1"/>
  <c r="BE90" i="1"/>
  <c r="BB90" i="1"/>
  <c r="AZ90" i="1"/>
  <c r="AU90" i="1"/>
  <c r="AO90" i="1"/>
  <c r="AP90" i="1" s="1"/>
  <c r="AK90" i="1"/>
  <c r="AI90" i="1" s="1"/>
  <c r="AJ90" i="1" s="1"/>
  <c r="X90" i="1"/>
  <c r="W90" i="1"/>
  <c r="O90" i="1"/>
  <c r="BU89" i="1"/>
  <c r="BT89" i="1"/>
  <c r="BR89" i="1"/>
  <c r="BS89" i="1" s="1"/>
  <c r="AW89" i="1" s="1"/>
  <c r="BI89" i="1"/>
  <c r="BH89" i="1"/>
  <c r="BG89" i="1"/>
  <c r="BF89" i="1"/>
  <c r="BE89" i="1"/>
  <c r="BB89" i="1"/>
  <c r="AZ89" i="1"/>
  <c r="AU89" i="1"/>
  <c r="AY89" i="1" s="1"/>
  <c r="AO89" i="1"/>
  <c r="AP89" i="1" s="1"/>
  <c r="AK89" i="1"/>
  <c r="AI89" i="1" s="1"/>
  <c r="AJ89" i="1" s="1"/>
  <c r="X89" i="1"/>
  <c r="W89" i="1"/>
  <c r="O89" i="1"/>
  <c r="BU88" i="1"/>
  <c r="BT88" i="1"/>
  <c r="BR88" i="1"/>
  <c r="BI88" i="1"/>
  <c r="BH88" i="1"/>
  <c r="BG88" i="1"/>
  <c r="BF88" i="1"/>
  <c r="BE88" i="1"/>
  <c r="AZ88" i="1" s="1"/>
  <c r="BB88" i="1"/>
  <c r="AU88" i="1"/>
  <c r="AO88" i="1"/>
  <c r="AP88" i="1" s="1"/>
  <c r="AK88" i="1"/>
  <c r="AI88" i="1" s="1"/>
  <c r="X88" i="1"/>
  <c r="W88" i="1"/>
  <c r="O88" i="1"/>
  <c r="BU87" i="1"/>
  <c r="BT87" i="1"/>
  <c r="BR87" i="1"/>
  <c r="BS87" i="1" s="1"/>
  <c r="R87" i="1" s="1"/>
  <c r="BI87" i="1"/>
  <c r="BH87" i="1"/>
  <c r="BG87" i="1"/>
  <c r="BF87" i="1"/>
  <c r="BE87" i="1"/>
  <c r="BB87" i="1"/>
  <c r="AZ87" i="1"/>
  <c r="AU87" i="1"/>
  <c r="AO87" i="1"/>
  <c r="AP87" i="1" s="1"/>
  <c r="AK87" i="1"/>
  <c r="AI87" i="1" s="1"/>
  <c r="X87" i="1"/>
  <c r="W87" i="1"/>
  <c r="O87" i="1"/>
  <c r="BU86" i="1"/>
  <c r="BT86" i="1"/>
  <c r="BR86" i="1"/>
  <c r="BS86" i="1" s="1"/>
  <c r="BI86" i="1"/>
  <c r="BH86" i="1"/>
  <c r="BG86" i="1"/>
  <c r="BF86" i="1"/>
  <c r="BE86" i="1"/>
  <c r="AZ86" i="1" s="1"/>
  <c r="BB86" i="1"/>
  <c r="AU86" i="1"/>
  <c r="AO86" i="1"/>
  <c r="AP86" i="1" s="1"/>
  <c r="AK86" i="1"/>
  <c r="AI86" i="1" s="1"/>
  <c r="X86" i="1"/>
  <c r="W86" i="1"/>
  <c r="O86" i="1"/>
  <c r="BU85" i="1"/>
  <c r="BT85" i="1"/>
  <c r="BR85" i="1"/>
  <c r="BS85" i="1" s="1"/>
  <c r="AW85" i="1" s="1"/>
  <c r="BI85" i="1"/>
  <c r="BH85" i="1"/>
  <c r="BG85" i="1"/>
  <c r="BF85" i="1"/>
  <c r="BE85" i="1"/>
  <c r="AZ85" i="1" s="1"/>
  <c r="BB85" i="1"/>
  <c r="AU85" i="1"/>
  <c r="AO85" i="1"/>
  <c r="AP85" i="1" s="1"/>
  <c r="AK85" i="1"/>
  <c r="AI85" i="1" s="1"/>
  <c r="X85" i="1"/>
  <c r="W85" i="1"/>
  <c r="V85" i="1"/>
  <c r="O85" i="1"/>
  <c r="BU84" i="1"/>
  <c r="BT84" i="1"/>
  <c r="BR84" i="1"/>
  <c r="BI84" i="1"/>
  <c r="BH84" i="1"/>
  <c r="BG84" i="1"/>
  <c r="BF84" i="1"/>
  <c r="BE84" i="1"/>
  <c r="AZ84" i="1" s="1"/>
  <c r="BB84" i="1"/>
  <c r="AU84" i="1"/>
  <c r="AO84" i="1"/>
  <c r="AP84" i="1" s="1"/>
  <c r="AK84" i="1"/>
  <c r="AI84" i="1" s="1"/>
  <c r="X84" i="1"/>
  <c r="W84" i="1"/>
  <c r="V84" i="1" s="1"/>
  <c r="O84" i="1"/>
  <c r="BU83" i="1"/>
  <c r="BT83" i="1"/>
  <c r="BR83" i="1"/>
  <c r="BI83" i="1"/>
  <c r="BH83" i="1"/>
  <c r="BG83" i="1"/>
  <c r="BF83" i="1"/>
  <c r="BE83" i="1"/>
  <c r="AZ83" i="1" s="1"/>
  <c r="BB83" i="1"/>
  <c r="AU83" i="1"/>
  <c r="AO83" i="1"/>
  <c r="AP83" i="1" s="1"/>
  <c r="AK83" i="1"/>
  <c r="AI83" i="1" s="1"/>
  <c r="X83" i="1"/>
  <c r="W83" i="1"/>
  <c r="O83" i="1"/>
  <c r="BU82" i="1"/>
  <c r="BT82" i="1"/>
  <c r="BR82" i="1"/>
  <c r="BS82" i="1" s="1"/>
  <c r="BI82" i="1"/>
  <c r="BH82" i="1"/>
  <c r="BG82" i="1"/>
  <c r="BF82" i="1"/>
  <c r="BE82" i="1"/>
  <c r="AZ82" i="1" s="1"/>
  <c r="BB82" i="1"/>
  <c r="AU82" i="1"/>
  <c r="AO82" i="1"/>
  <c r="AP82" i="1" s="1"/>
  <c r="AK82" i="1"/>
  <c r="AI82" i="1" s="1"/>
  <c r="X82" i="1"/>
  <c r="W82" i="1"/>
  <c r="O82" i="1"/>
  <c r="BU81" i="1"/>
  <c r="BT81" i="1"/>
  <c r="BR81" i="1"/>
  <c r="BS81" i="1" s="1"/>
  <c r="BI81" i="1"/>
  <c r="BH81" i="1"/>
  <c r="BG81" i="1"/>
  <c r="BF81" i="1"/>
  <c r="BE81" i="1"/>
  <c r="AZ81" i="1" s="1"/>
  <c r="BB81" i="1"/>
  <c r="AU81" i="1"/>
  <c r="AO81" i="1"/>
  <c r="AP81" i="1" s="1"/>
  <c r="AK81" i="1"/>
  <c r="AI81" i="1" s="1"/>
  <c r="AJ81" i="1" s="1"/>
  <c r="X81" i="1"/>
  <c r="W81" i="1"/>
  <c r="V81" i="1" s="1"/>
  <c r="O81" i="1"/>
  <c r="BU80" i="1"/>
  <c r="BT80" i="1"/>
  <c r="BR80" i="1"/>
  <c r="BI80" i="1"/>
  <c r="BH80" i="1"/>
  <c r="BG80" i="1"/>
  <c r="BF80" i="1"/>
  <c r="BE80" i="1"/>
  <c r="AZ80" i="1" s="1"/>
  <c r="BB80" i="1"/>
  <c r="AU80" i="1"/>
  <c r="AO80" i="1"/>
  <c r="AP80" i="1" s="1"/>
  <c r="AK80" i="1"/>
  <c r="AI80" i="1" s="1"/>
  <c r="X80" i="1"/>
  <c r="V80" i="1" s="1"/>
  <c r="W80" i="1"/>
  <c r="O80" i="1"/>
  <c r="BU79" i="1"/>
  <c r="BT79" i="1"/>
  <c r="BR79" i="1"/>
  <c r="BI79" i="1"/>
  <c r="BH79" i="1"/>
  <c r="BG79" i="1"/>
  <c r="BF79" i="1"/>
  <c r="BE79" i="1"/>
  <c r="BB79" i="1"/>
  <c r="AZ79" i="1"/>
  <c r="AU79" i="1"/>
  <c r="AO79" i="1"/>
  <c r="AP79" i="1" s="1"/>
  <c r="AK79" i="1"/>
  <c r="AI79" i="1" s="1"/>
  <c r="X79" i="1"/>
  <c r="W79" i="1"/>
  <c r="O79" i="1"/>
  <c r="BU78" i="1"/>
  <c r="BT78" i="1"/>
  <c r="BR78" i="1"/>
  <c r="BS78" i="1" s="1"/>
  <c r="AW78" i="1" s="1"/>
  <c r="BI78" i="1"/>
  <c r="BH78" i="1"/>
  <c r="BG78" i="1"/>
  <c r="BF78" i="1"/>
  <c r="BE78" i="1"/>
  <c r="AZ78" i="1" s="1"/>
  <c r="BB78" i="1"/>
  <c r="AU78" i="1"/>
  <c r="AO78" i="1"/>
  <c r="AP78" i="1" s="1"/>
  <c r="AK78" i="1"/>
  <c r="AI78" i="1" s="1"/>
  <c r="H78" i="1" s="1"/>
  <c r="X78" i="1"/>
  <c r="W78" i="1"/>
  <c r="O78" i="1"/>
  <c r="BU77" i="1"/>
  <c r="BT77" i="1"/>
  <c r="BR77" i="1"/>
  <c r="BS77" i="1" s="1"/>
  <c r="BI77" i="1"/>
  <c r="BH77" i="1"/>
  <c r="BG77" i="1"/>
  <c r="BF77" i="1"/>
  <c r="BE77" i="1"/>
  <c r="AZ77" i="1" s="1"/>
  <c r="BB77" i="1"/>
  <c r="AU77" i="1"/>
  <c r="AO77" i="1"/>
  <c r="AP77" i="1" s="1"/>
  <c r="AK77" i="1"/>
  <c r="AI77" i="1"/>
  <c r="X77" i="1"/>
  <c r="V77" i="1" s="1"/>
  <c r="W77" i="1"/>
  <c r="O77" i="1"/>
  <c r="BU76" i="1"/>
  <c r="BT76" i="1"/>
  <c r="BR76" i="1"/>
  <c r="BS76" i="1" s="1"/>
  <c r="BI76" i="1"/>
  <c r="BH76" i="1"/>
  <c r="BG76" i="1"/>
  <c r="BF76" i="1"/>
  <c r="BE76" i="1"/>
  <c r="BB76" i="1"/>
  <c r="AZ76" i="1"/>
  <c r="AU76" i="1"/>
  <c r="AO76" i="1"/>
  <c r="AP76" i="1" s="1"/>
  <c r="AK76" i="1"/>
  <c r="AI76" i="1" s="1"/>
  <c r="H76" i="1" s="1"/>
  <c r="X76" i="1"/>
  <c r="W76" i="1"/>
  <c r="O76" i="1"/>
  <c r="BU75" i="1"/>
  <c r="BT75" i="1"/>
  <c r="BR75" i="1"/>
  <c r="BS75" i="1" s="1"/>
  <c r="BI75" i="1"/>
  <c r="BH75" i="1"/>
  <c r="BG75" i="1"/>
  <c r="BF75" i="1"/>
  <c r="BE75" i="1"/>
  <c r="BB75" i="1"/>
  <c r="AZ75" i="1"/>
  <c r="AU75" i="1"/>
  <c r="AO75" i="1"/>
  <c r="AP75" i="1" s="1"/>
  <c r="AK75" i="1"/>
  <c r="AI75" i="1" s="1"/>
  <c r="I75" i="1" s="1"/>
  <c r="M75" i="1" s="1"/>
  <c r="X75" i="1"/>
  <c r="W75" i="1"/>
  <c r="V75" i="1" s="1"/>
  <c r="O75" i="1"/>
  <c r="BU74" i="1"/>
  <c r="BT74" i="1"/>
  <c r="BR74" i="1"/>
  <c r="BS74" i="1" s="1"/>
  <c r="BI74" i="1"/>
  <c r="BH74" i="1"/>
  <c r="BG74" i="1"/>
  <c r="BF74" i="1"/>
  <c r="BE74" i="1"/>
  <c r="AZ74" i="1" s="1"/>
  <c r="BB74" i="1"/>
  <c r="AU74" i="1"/>
  <c r="AO74" i="1"/>
  <c r="AP74" i="1" s="1"/>
  <c r="AK74" i="1"/>
  <c r="AI74" i="1" s="1"/>
  <c r="X74" i="1"/>
  <c r="W74" i="1"/>
  <c r="O74" i="1"/>
  <c r="BU73" i="1"/>
  <c r="BT73" i="1"/>
  <c r="BR73" i="1"/>
  <c r="BS73" i="1" s="1"/>
  <c r="AW73" i="1" s="1"/>
  <c r="BI73" i="1"/>
  <c r="BH73" i="1"/>
  <c r="BG73" i="1"/>
  <c r="BF73" i="1"/>
  <c r="BE73" i="1"/>
  <c r="AZ73" i="1" s="1"/>
  <c r="BB73" i="1"/>
  <c r="AU73" i="1"/>
  <c r="AO73" i="1"/>
  <c r="AP73" i="1" s="1"/>
  <c r="AK73" i="1"/>
  <c r="AI73" i="1" s="1"/>
  <c r="H73" i="1" s="1"/>
  <c r="X73" i="1"/>
  <c r="W73" i="1"/>
  <c r="O73" i="1"/>
  <c r="BU72" i="1"/>
  <c r="BT72" i="1"/>
  <c r="BR72" i="1"/>
  <c r="BS72" i="1" s="1"/>
  <c r="BI72" i="1"/>
  <c r="BH72" i="1"/>
  <c r="BG72" i="1"/>
  <c r="BF72" i="1"/>
  <c r="BE72" i="1"/>
  <c r="AZ72" i="1" s="1"/>
  <c r="BB72" i="1"/>
  <c r="AU72" i="1"/>
  <c r="AO72" i="1"/>
  <c r="AP72" i="1" s="1"/>
  <c r="AK72" i="1"/>
  <c r="AI72" i="1" s="1"/>
  <c r="X72" i="1"/>
  <c r="W72" i="1"/>
  <c r="O72" i="1"/>
  <c r="BU71" i="1"/>
  <c r="BT71" i="1"/>
  <c r="BR71" i="1"/>
  <c r="BS71" i="1" s="1"/>
  <c r="BI71" i="1"/>
  <c r="BH71" i="1"/>
  <c r="BG71" i="1"/>
  <c r="BF71" i="1"/>
  <c r="BE71" i="1"/>
  <c r="BB71" i="1"/>
  <c r="AZ71" i="1"/>
  <c r="AU71" i="1"/>
  <c r="AO71" i="1"/>
  <c r="AP71" i="1" s="1"/>
  <c r="AK71" i="1"/>
  <c r="AI71" i="1" s="1"/>
  <c r="X71" i="1"/>
  <c r="W71" i="1"/>
  <c r="V71" i="1"/>
  <c r="O71" i="1"/>
  <c r="BU70" i="1"/>
  <c r="BT70" i="1"/>
  <c r="BR70" i="1"/>
  <c r="BI70" i="1"/>
  <c r="BH70" i="1"/>
  <c r="BG70" i="1"/>
  <c r="BF70" i="1"/>
  <c r="BE70" i="1"/>
  <c r="AZ70" i="1" s="1"/>
  <c r="BB70" i="1"/>
  <c r="AU70" i="1"/>
  <c r="AP70" i="1"/>
  <c r="AO70" i="1"/>
  <c r="AK70" i="1"/>
  <c r="AI70" i="1"/>
  <c r="I70" i="1" s="1"/>
  <c r="AX70" i="1" s="1"/>
  <c r="X70" i="1"/>
  <c r="W70" i="1"/>
  <c r="V70" i="1"/>
  <c r="O70" i="1"/>
  <c r="BU69" i="1"/>
  <c r="BT69" i="1"/>
  <c r="BR69" i="1"/>
  <c r="BI69" i="1"/>
  <c r="BH69" i="1"/>
  <c r="BG69" i="1"/>
  <c r="BF69" i="1"/>
  <c r="BE69" i="1"/>
  <c r="AZ69" i="1" s="1"/>
  <c r="BB69" i="1"/>
  <c r="AU69" i="1"/>
  <c r="AO69" i="1"/>
  <c r="AP69" i="1" s="1"/>
  <c r="AK69" i="1"/>
  <c r="AI69" i="1" s="1"/>
  <c r="X69" i="1"/>
  <c r="W69" i="1"/>
  <c r="V69" i="1"/>
  <c r="O69" i="1"/>
  <c r="BU68" i="1"/>
  <c r="BT68" i="1"/>
  <c r="BR68" i="1"/>
  <c r="BI68" i="1"/>
  <c r="BH68" i="1"/>
  <c r="BG68" i="1"/>
  <c r="BF68" i="1"/>
  <c r="BE68" i="1"/>
  <c r="BB68" i="1"/>
  <c r="AZ68" i="1"/>
  <c r="AU68" i="1"/>
  <c r="AO68" i="1"/>
  <c r="AP68" i="1" s="1"/>
  <c r="AK68" i="1"/>
  <c r="AI68" i="1" s="1"/>
  <c r="AJ68" i="1" s="1"/>
  <c r="X68" i="1"/>
  <c r="W68" i="1"/>
  <c r="O68" i="1"/>
  <c r="BU67" i="1"/>
  <c r="BT67" i="1"/>
  <c r="BR67" i="1"/>
  <c r="BI67" i="1"/>
  <c r="BH67" i="1"/>
  <c r="BG67" i="1"/>
  <c r="BF67" i="1"/>
  <c r="BE67" i="1"/>
  <c r="AZ67" i="1" s="1"/>
  <c r="BB67" i="1"/>
  <c r="AU67" i="1"/>
  <c r="AO67" i="1"/>
  <c r="AP67" i="1" s="1"/>
  <c r="AK67" i="1"/>
  <c r="AI67" i="1"/>
  <c r="X67" i="1"/>
  <c r="W67" i="1"/>
  <c r="V67" i="1" s="1"/>
  <c r="O67" i="1"/>
  <c r="BU66" i="1"/>
  <c r="BT66" i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/>
  <c r="H66" i="1" s="1"/>
  <c r="X66" i="1"/>
  <c r="W66" i="1"/>
  <c r="O66" i="1"/>
  <c r="BU65" i="1"/>
  <c r="BT65" i="1"/>
  <c r="BR65" i="1"/>
  <c r="BS65" i="1" s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X65" i="1"/>
  <c r="W65" i="1"/>
  <c r="O65" i="1"/>
  <c r="BU64" i="1"/>
  <c r="BT64" i="1"/>
  <c r="BS64" i="1" s="1"/>
  <c r="R64" i="1" s="1"/>
  <c r="BR64" i="1"/>
  <c r="BI64" i="1"/>
  <c r="BH64" i="1"/>
  <c r="BG64" i="1"/>
  <c r="BF64" i="1"/>
  <c r="BE64" i="1"/>
  <c r="BB64" i="1"/>
  <c r="AZ64" i="1"/>
  <c r="AU64" i="1"/>
  <c r="AO64" i="1"/>
  <c r="AP64" i="1" s="1"/>
  <c r="AK64" i="1"/>
  <c r="AI64" i="1" s="1"/>
  <c r="X64" i="1"/>
  <c r="V64" i="1" s="1"/>
  <c r="W64" i="1"/>
  <c r="O64" i="1"/>
  <c r="BU63" i="1"/>
  <c r="BT63" i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AJ63" i="1" s="1"/>
  <c r="X63" i="1"/>
  <c r="W63" i="1"/>
  <c r="V63" i="1" s="1"/>
  <c r="O63" i="1"/>
  <c r="BU62" i="1"/>
  <c r="BT62" i="1"/>
  <c r="BR62" i="1"/>
  <c r="BS62" i="1" s="1"/>
  <c r="BI62" i="1"/>
  <c r="BH62" i="1"/>
  <c r="BG62" i="1"/>
  <c r="BF62" i="1"/>
  <c r="BE62" i="1"/>
  <c r="AZ62" i="1" s="1"/>
  <c r="BB62" i="1"/>
  <c r="AU62" i="1"/>
  <c r="AO62" i="1"/>
  <c r="AP62" i="1" s="1"/>
  <c r="AK62" i="1"/>
  <c r="AI62" i="1" s="1"/>
  <c r="X62" i="1"/>
  <c r="W62" i="1"/>
  <c r="O62" i="1"/>
  <c r="BU61" i="1"/>
  <c r="BT61" i="1"/>
  <c r="BR61" i="1"/>
  <c r="BS61" i="1" s="1"/>
  <c r="BI61" i="1"/>
  <c r="BH61" i="1"/>
  <c r="BG61" i="1"/>
  <c r="BF61" i="1"/>
  <c r="BE61" i="1"/>
  <c r="BB61" i="1"/>
  <c r="AZ61" i="1"/>
  <c r="AU61" i="1"/>
  <c r="AO61" i="1"/>
  <c r="AP61" i="1" s="1"/>
  <c r="AK61" i="1"/>
  <c r="AI61" i="1" s="1"/>
  <c r="X61" i="1"/>
  <c r="W61" i="1"/>
  <c r="O61" i="1"/>
  <c r="BU60" i="1"/>
  <c r="BT60" i="1"/>
  <c r="BR60" i="1"/>
  <c r="BS60" i="1" s="1"/>
  <c r="R60" i="1" s="1"/>
  <c r="BI60" i="1"/>
  <c r="BH60" i="1"/>
  <c r="BG60" i="1"/>
  <c r="BF60" i="1"/>
  <c r="BE60" i="1"/>
  <c r="AZ60" i="1" s="1"/>
  <c r="BB60" i="1"/>
  <c r="AU60" i="1"/>
  <c r="AO60" i="1"/>
  <c r="AP60" i="1" s="1"/>
  <c r="AK60" i="1"/>
  <c r="AI60" i="1" s="1"/>
  <c r="I60" i="1" s="1"/>
  <c r="AX60" i="1" s="1"/>
  <c r="X60" i="1"/>
  <c r="W60" i="1"/>
  <c r="O60" i="1"/>
  <c r="BU59" i="1"/>
  <c r="BT59" i="1"/>
  <c r="BR59" i="1"/>
  <c r="BS59" i="1" s="1"/>
  <c r="R59" i="1" s="1"/>
  <c r="BI59" i="1"/>
  <c r="BH59" i="1"/>
  <c r="BG59" i="1"/>
  <c r="BF59" i="1"/>
  <c r="BE59" i="1"/>
  <c r="BB59" i="1"/>
  <c r="AZ59" i="1"/>
  <c r="AU59" i="1"/>
  <c r="AO59" i="1"/>
  <c r="AP59" i="1" s="1"/>
  <c r="AK59" i="1"/>
  <c r="AI59" i="1" s="1"/>
  <c r="AJ59" i="1"/>
  <c r="X59" i="1"/>
  <c r="W59" i="1"/>
  <c r="O59" i="1"/>
  <c r="BU58" i="1"/>
  <c r="BT58" i="1"/>
  <c r="BR58" i="1"/>
  <c r="BI58" i="1"/>
  <c r="BH58" i="1"/>
  <c r="BG58" i="1"/>
  <c r="BF58" i="1"/>
  <c r="BE58" i="1"/>
  <c r="BB58" i="1"/>
  <c r="AZ58" i="1"/>
  <c r="AU58" i="1"/>
  <c r="AO58" i="1"/>
  <c r="AP58" i="1" s="1"/>
  <c r="AK58" i="1"/>
  <c r="AI58" i="1"/>
  <c r="X58" i="1"/>
  <c r="W58" i="1"/>
  <c r="V58" i="1" s="1"/>
  <c r="O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X57" i="1"/>
  <c r="W57" i="1"/>
  <c r="O57" i="1"/>
  <c r="BU56" i="1"/>
  <c r="BT56" i="1"/>
  <c r="BR56" i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H56" i="1" s="1"/>
  <c r="X56" i="1"/>
  <c r="W56" i="1"/>
  <c r="O56" i="1"/>
  <c r="BU55" i="1"/>
  <c r="BT55" i="1"/>
  <c r="BR55" i="1"/>
  <c r="BS55" i="1" s="1"/>
  <c r="BI55" i="1"/>
  <c r="BH55" i="1"/>
  <c r="BG55" i="1"/>
  <c r="BF55" i="1"/>
  <c r="BE55" i="1"/>
  <c r="AZ55" i="1" s="1"/>
  <c r="BB55" i="1"/>
  <c r="AU55" i="1"/>
  <c r="AO55" i="1"/>
  <c r="AP55" i="1" s="1"/>
  <c r="AK55" i="1"/>
  <c r="AI55" i="1" s="1"/>
  <c r="AJ55" i="1" s="1"/>
  <c r="X55" i="1"/>
  <c r="W55" i="1"/>
  <c r="O55" i="1"/>
  <c r="BU54" i="1"/>
  <c r="BT54" i="1"/>
  <c r="BR54" i="1"/>
  <c r="BS54" i="1" s="1"/>
  <c r="AW54" i="1" s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X54" i="1"/>
  <c r="W54" i="1"/>
  <c r="O54" i="1"/>
  <c r="BU53" i="1"/>
  <c r="BT53" i="1"/>
  <c r="BR53" i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AJ53" i="1" s="1"/>
  <c r="X53" i="1"/>
  <c r="W53" i="1"/>
  <c r="O53" i="1"/>
  <c r="BU52" i="1"/>
  <c r="BT52" i="1"/>
  <c r="BR52" i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I52" i="1" s="1"/>
  <c r="AX52" i="1" s="1"/>
  <c r="X52" i="1"/>
  <c r="W52" i="1"/>
  <c r="V52" i="1" s="1"/>
  <c r="O52" i="1"/>
  <c r="BU51" i="1"/>
  <c r="BT51" i="1"/>
  <c r="BR51" i="1"/>
  <c r="BI51" i="1"/>
  <c r="BH51" i="1"/>
  <c r="BG51" i="1"/>
  <c r="BF51" i="1"/>
  <c r="BE51" i="1"/>
  <c r="BB51" i="1"/>
  <c r="AZ51" i="1"/>
  <c r="AU51" i="1"/>
  <c r="AO51" i="1"/>
  <c r="AP51" i="1" s="1"/>
  <c r="AK51" i="1"/>
  <c r="AI51" i="1" s="1"/>
  <c r="I51" i="1" s="1"/>
  <c r="AX51" i="1" s="1"/>
  <c r="X51" i="1"/>
  <c r="W51" i="1"/>
  <c r="O51" i="1"/>
  <c r="BU50" i="1"/>
  <c r="BT50" i="1"/>
  <c r="BR50" i="1"/>
  <c r="BI50" i="1"/>
  <c r="BH50" i="1"/>
  <c r="BG50" i="1"/>
  <c r="BF50" i="1"/>
  <c r="BE50" i="1"/>
  <c r="BB50" i="1"/>
  <c r="AZ50" i="1"/>
  <c r="AU50" i="1"/>
  <c r="AO50" i="1"/>
  <c r="AP50" i="1" s="1"/>
  <c r="AK50" i="1"/>
  <c r="AI50" i="1" s="1"/>
  <c r="H50" i="1" s="1"/>
  <c r="Z50" i="1" s="1"/>
  <c r="X50" i="1"/>
  <c r="W50" i="1"/>
  <c r="O50" i="1"/>
  <c r="BU49" i="1"/>
  <c r="BT49" i="1"/>
  <c r="BR49" i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/>
  <c r="X49" i="1"/>
  <c r="W49" i="1"/>
  <c r="O49" i="1"/>
  <c r="BU48" i="1"/>
  <c r="BT48" i="1"/>
  <c r="BS48" i="1" s="1"/>
  <c r="AW48" i="1" s="1"/>
  <c r="BR48" i="1"/>
  <c r="BI48" i="1"/>
  <c r="BH48" i="1"/>
  <c r="BG48" i="1"/>
  <c r="BF48" i="1"/>
  <c r="BE48" i="1"/>
  <c r="AZ48" i="1" s="1"/>
  <c r="BB48" i="1"/>
  <c r="AU48" i="1"/>
  <c r="AY48" i="1" s="1"/>
  <c r="AO48" i="1"/>
  <c r="AP48" i="1" s="1"/>
  <c r="AK48" i="1"/>
  <c r="AI48" i="1"/>
  <c r="X48" i="1"/>
  <c r="V48" i="1" s="1"/>
  <c r="W48" i="1"/>
  <c r="O48" i="1"/>
  <c r="BU47" i="1"/>
  <c r="BT47" i="1"/>
  <c r="BR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/>
  <c r="X47" i="1"/>
  <c r="W47" i="1"/>
  <c r="O47" i="1"/>
  <c r="BU46" i="1"/>
  <c r="BT46" i="1"/>
  <c r="BR46" i="1"/>
  <c r="BI46" i="1"/>
  <c r="BH46" i="1"/>
  <c r="BG46" i="1"/>
  <c r="BF46" i="1"/>
  <c r="BE46" i="1"/>
  <c r="BB46" i="1"/>
  <c r="AZ46" i="1"/>
  <c r="AU46" i="1"/>
  <c r="AO46" i="1"/>
  <c r="AP46" i="1" s="1"/>
  <c r="AK46" i="1"/>
  <c r="AI46" i="1" s="1"/>
  <c r="I46" i="1" s="1"/>
  <c r="AX46" i="1" s="1"/>
  <c r="X46" i="1"/>
  <c r="W46" i="1"/>
  <c r="O46" i="1"/>
  <c r="BU45" i="1"/>
  <c r="BT45" i="1"/>
  <c r="BR45" i="1"/>
  <c r="BS45" i="1" s="1"/>
  <c r="R45" i="1" s="1"/>
  <c r="BI45" i="1"/>
  <c r="BH45" i="1"/>
  <c r="BG45" i="1"/>
  <c r="BF45" i="1"/>
  <c r="BE45" i="1"/>
  <c r="BB45" i="1"/>
  <c r="AZ45" i="1"/>
  <c r="AU45" i="1"/>
  <c r="AO45" i="1"/>
  <c r="AP45" i="1" s="1"/>
  <c r="AK45" i="1"/>
  <c r="AI45" i="1" s="1"/>
  <c r="X45" i="1"/>
  <c r="W45" i="1"/>
  <c r="V45" i="1" s="1"/>
  <c r="O45" i="1"/>
  <c r="BU44" i="1"/>
  <c r="BT44" i="1"/>
  <c r="BR44" i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AJ44" i="1" s="1"/>
  <c r="X44" i="1"/>
  <c r="W44" i="1"/>
  <c r="V44" i="1" s="1"/>
  <c r="O44" i="1"/>
  <c r="BU43" i="1"/>
  <c r="BT43" i="1"/>
  <c r="BR43" i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 s="1"/>
  <c r="X43" i="1"/>
  <c r="W43" i="1"/>
  <c r="O43" i="1"/>
  <c r="BU42" i="1"/>
  <c r="BT42" i="1"/>
  <c r="BR42" i="1"/>
  <c r="BI42" i="1"/>
  <c r="BH42" i="1"/>
  <c r="BG42" i="1"/>
  <c r="BF42" i="1"/>
  <c r="BE42" i="1"/>
  <c r="BB42" i="1"/>
  <c r="AZ42" i="1"/>
  <c r="AU42" i="1"/>
  <c r="AO42" i="1"/>
  <c r="AP42" i="1" s="1"/>
  <c r="AK42" i="1"/>
  <c r="AI42" i="1" s="1"/>
  <c r="X42" i="1"/>
  <c r="W42" i="1"/>
  <c r="O42" i="1"/>
  <c r="BU41" i="1"/>
  <c r="BT41" i="1"/>
  <c r="BR41" i="1"/>
  <c r="BS41" i="1" s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H41" i="1" s="1"/>
  <c r="Z41" i="1" s="1"/>
  <c r="AJ41" i="1"/>
  <c r="X41" i="1"/>
  <c r="W41" i="1"/>
  <c r="O41" i="1"/>
  <c r="BU40" i="1"/>
  <c r="BT40" i="1"/>
  <c r="BR40" i="1"/>
  <c r="BS40" i="1" s="1"/>
  <c r="AW40" i="1" s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 s="1"/>
  <c r="X40" i="1"/>
  <c r="W40" i="1"/>
  <c r="V40" i="1"/>
  <c r="O40" i="1"/>
  <c r="BU39" i="1"/>
  <c r="BT39" i="1"/>
  <c r="BR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X39" i="1"/>
  <c r="W39" i="1"/>
  <c r="V39" i="1"/>
  <c r="O39" i="1"/>
  <c r="BU38" i="1"/>
  <c r="BT38" i="1"/>
  <c r="BR38" i="1"/>
  <c r="BS38" i="1" s="1"/>
  <c r="R38" i="1" s="1"/>
  <c r="BI38" i="1"/>
  <c r="BH38" i="1"/>
  <c r="BG38" i="1"/>
  <c r="BF38" i="1"/>
  <c r="BE38" i="1"/>
  <c r="BB38" i="1"/>
  <c r="AZ38" i="1"/>
  <c r="AU38" i="1"/>
  <c r="AO38" i="1"/>
  <c r="AP38" i="1" s="1"/>
  <c r="AK38" i="1"/>
  <c r="AI38" i="1" s="1"/>
  <c r="I38" i="1" s="1"/>
  <c r="AX38" i="1" s="1"/>
  <c r="X38" i="1"/>
  <c r="W38" i="1"/>
  <c r="O38" i="1"/>
  <c r="BU37" i="1"/>
  <c r="BT37" i="1"/>
  <c r="BR37" i="1"/>
  <c r="BS37" i="1" s="1"/>
  <c r="AW37" i="1" s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/>
  <c r="I37" i="1" s="1"/>
  <c r="X37" i="1"/>
  <c r="W37" i="1"/>
  <c r="V37" i="1" s="1"/>
  <c r="O37" i="1"/>
  <c r="H37" i="1"/>
  <c r="Z37" i="1" s="1"/>
  <c r="BU36" i="1"/>
  <c r="BT36" i="1"/>
  <c r="BR36" i="1"/>
  <c r="BS36" i="1" s="1"/>
  <c r="AW36" i="1" s="1"/>
  <c r="BI36" i="1"/>
  <c r="BH36" i="1"/>
  <c r="BG36" i="1"/>
  <c r="BF36" i="1"/>
  <c r="BE36" i="1"/>
  <c r="AZ36" i="1" s="1"/>
  <c r="BB36" i="1"/>
  <c r="AU36" i="1"/>
  <c r="AY36" i="1" s="1"/>
  <c r="AO36" i="1"/>
  <c r="AP36" i="1" s="1"/>
  <c r="AK36" i="1"/>
  <c r="AI36" i="1" s="1"/>
  <c r="X36" i="1"/>
  <c r="W36" i="1"/>
  <c r="V36" i="1"/>
  <c r="O36" i="1"/>
  <c r="BU35" i="1"/>
  <c r="BT35" i="1"/>
  <c r="BR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AJ35" i="1" s="1"/>
  <c r="X35" i="1"/>
  <c r="W35" i="1"/>
  <c r="O35" i="1"/>
  <c r="BU34" i="1"/>
  <c r="BT34" i="1"/>
  <c r="BR34" i="1"/>
  <c r="BS34" i="1" s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X34" i="1"/>
  <c r="W34" i="1"/>
  <c r="O34" i="1"/>
  <c r="BU33" i="1"/>
  <c r="BT33" i="1"/>
  <c r="BR33" i="1"/>
  <c r="BI33" i="1"/>
  <c r="BH33" i="1"/>
  <c r="BG33" i="1"/>
  <c r="BF33" i="1"/>
  <c r="BE33" i="1"/>
  <c r="AZ33" i="1" s="1"/>
  <c r="BB33" i="1"/>
  <c r="AU33" i="1"/>
  <c r="AO33" i="1"/>
  <c r="AP33" i="1" s="1"/>
  <c r="AK33" i="1"/>
  <c r="AI33" i="1" s="1"/>
  <c r="X33" i="1"/>
  <c r="W33" i="1"/>
  <c r="V33" i="1" s="1"/>
  <c r="O33" i="1"/>
  <c r="BU32" i="1"/>
  <c r="BT32" i="1"/>
  <c r="BR32" i="1"/>
  <c r="BI32" i="1"/>
  <c r="BH32" i="1"/>
  <c r="BG32" i="1"/>
  <c r="BF32" i="1"/>
  <c r="BE32" i="1"/>
  <c r="AZ32" i="1" s="1"/>
  <c r="BB32" i="1"/>
  <c r="AU32" i="1"/>
  <c r="AO32" i="1"/>
  <c r="AP32" i="1" s="1"/>
  <c r="AK32" i="1"/>
  <c r="AI32" i="1" s="1"/>
  <c r="X32" i="1"/>
  <c r="W32" i="1"/>
  <c r="V32" i="1" s="1"/>
  <c r="O32" i="1"/>
  <c r="BU31" i="1"/>
  <c r="BT31" i="1"/>
  <c r="BR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X31" i="1"/>
  <c r="W31" i="1"/>
  <c r="V31" i="1" s="1"/>
  <c r="O31" i="1"/>
  <c r="BU30" i="1"/>
  <c r="BT30" i="1"/>
  <c r="BR30" i="1"/>
  <c r="BI30" i="1"/>
  <c r="BH30" i="1"/>
  <c r="BG30" i="1"/>
  <c r="BF30" i="1"/>
  <c r="BE30" i="1"/>
  <c r="BB30" i="1"/>
  <c r="AZ30" i="1"/>
  <c r="AU30" i="1"/>
  <c r="AO30" i="1"/>
  <c r="AP30" i="1" s="1"/>
  <c r="AK30" i="1"/>
  <c r="AI30" i="1" s="1"/>
  <c r="AJ30" i="1"/>
  <c r="X30" i="1"/>
  <c r="W30" i="1"/>
  <c r="O30" i="1"/>
  <c r="BU29" i="1"/>
  <c r="BT29" i="1"/>
  <c r="BR29" i="1"/>
  <c r="BS29" i="1" s="1"/>
  <c r="AW29" i="1" s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X29" i="1"/>
  <c r="W29" i="1"/>
  <c r="O29" i="1"/>
  <c r="BU28" i="1"/>
  <c r="BT28" i="1"/>
  <c r="BR28" i="1"/>
  <c r="BI28" i="1"/>
  <c r="BH28" i="1"/>
  <c r="BG28" i="1"/>
  <c r="BF28" i="1"/>
  <c r="BE28" i="1"/>
  <c r="BB28" i="1"/>
  <c r="AZ28" i="1"/>
  <c r="AU28" i="1"/>
  <c r="AO28" i="1"/>
  <c r="AP28" i="1" s="1"/>
  <c r="AK28" i="1"/>
  <c r="AI28" i="1" s="1"/>
  <c r="X28" i="1"/>
  <c r="W28" i="1"/>
  <c r="V28" i="1"/>
  <c r="O28" i="1"/>
  <c r="BU27" i="1"/>
  <c r="BT27" i="1"/>
  <c r="BR27" i="1"/>
  <c r="BS27" i="1" s="1"/>
  <c r="AW27" i="1" s="1"/>
  <c r="AY27" i="1" s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BU26" i="1"/>
  <c r="BT26" i="1"/>
  <c r="BR26" i="1"/>
  <c r="BS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AJ26" i="1" s="1"/>
  <c r="X26" i="1"/>
  <c r="W26" i="1"/>
  <c r="O26" i="1"/>
  <c r="BU25" i="1"/>
  <c r="BT25" i="1"/>
  <c r="BR25" i="1"/>
  <c r="BS25" i="1" s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/>
  <c r="X25" i="1"/>
  <c r="W25" i="1"/>
  <c r="V25" i="1"/>
  <c r="O25" i="1"/>
  <c r="BU24" i="1"/>
  <c r="BT24" i="1"/>
  <c r="BR24" i="1"/>
  <c r="BS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 s="1"/>
  <c r="O24" i="1"/>
  <c r="BU23" i="1"/>
  <c r="BT23" i="1"/>
  <c r="BR23" i="1"/>
  <c r="BS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BU22" i="1"/>
  <c r="BT22" i="1"/>
  <c r="BR22" i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AJ22" i="1" s="1"/>
  <c r="X22" i="1"/>
  <c r="W22" i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V21" i="1" s="1"/>
  <c r="W21" i="1"/>
  <c r="O21" i="1"/>
  <c r="BU20" i="1"/>
  <c r="BT20" i="1"/>
  <c r="BR20" i="1"/>
  <c r="BI20" i="1"/>
  <c r="BH20" i="1"/>
  <c r="BG20" i="1"/>
  <c r="BF20" i="1"/>
  <c r="BE20" i="1"/>
  <c r="BB20" i="1"/>
  <c r="AZ20" i="1"/>
  <c r="AU20" i="1"/>
  <c r="AO20" i="1"/>
  <c r="AP20" i="1" s="1"/>
  <c r="AK20" i="1"/>
  <c r="AI20" i="1" s="1"/>
  <c r="X20" i="1"/>
  <c r="W20" i="1"/>
  <c r="O20" i="1"/>
  <c r="BU19" i="1"/>
  <c r="BT19" i="1"/>
  <c r="BR19" i="1"/>
  <c r="BS19" i="1" s="1"/>
  <c r="AW19" i="1" s="1"/>
  <c r="AY19" i="1" s="1"/>
  <c r="BI19" i="1"/>
  <c r="BH19" i="1"/>
  <c r="BG19" i="1"/>
  <c r="BF19" i="1"/>
  <c r="BE19" i="1"/>
  <c r="BB19" i="1"/>
  <c r="AZ19" i="1"/>
  <c r="AU19" i="1"/>
  <c r="AO19" i="1"/>
  <c r="AP19" i="1" s="1"/>
  <c r="AK19" i="1"/>
  <c r="AI19" i="1" s="1"/>
  <c r="X19" i="1"/>
  <c r="W19" i="1"/>
  <c r="O19" i="1"/>
  <c r="BU18" i="1"/>
  <c r="BT18" i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I18" i="1" s="1"/>
  <c r="J18" i="1" s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/>
  <c r="O17" i="1"/>
  <c r="BS88" i="1" l="1"/>
  <c r="AW88" i="1" s="1"/>
  <c r="AY40" i="1"/>
  <c r="BS42" i="1"/>
  <c r="BS47" i="1"/>
  <c r="AW47" i="1" s="1"/>
  <c r="AY47" i="1" s="1"/>
  <c r="V53" i="1"/>
  <c r="AY73" i="1"/>
  <c r="BS91" i="1"/>
  <c r="R91" i="1" s="1"/>
  <c r="BS39" i="1"/>
  <c r="R39" i="1" s="1"/>
  <c r="BS83" i="1"/>
  <c r="AY88" i="1"/>
  <c r="AW59" i="1"/>
  <c r="R52" i="1"/>
  <c r="V20" i="1"/>
  <c r="BS31" i="1"/>
  <c r="BS35" i="1"/>
  <c r="V42" i="1"/>
  <c r="V47" i="1"/>
  <c r="BS56" i="1"/>
  <c r="AW56" i="1" s="1"/>
  <c r="AY56" i="1" s="1"/>
  <c r="BS57" i="1"/>
  <c r="AW57" i="1" s="1"/>
  <c r="V82" i="1"/>
  <c r="V95" i="1"/>
  <c r="H96" i="1"/>
  <c r="BS21" i="1"/>
  <c r="AW21" i="1" s="1"/>
  <c r="AY21" i="1" s="1"/>
  <c r="V26" i="1"/>
  <c r="V29" i="1"/>
  <c r="V30" i="1"/>
  <c r="H35" i="1"/>
  <c r="Z35" i="1" s="1"/>
  <c r="BS50" i="1"/>
  <c r="R50" i="1" s="1"/>
  <c r="BS52" i="1"/>
  <c r="AW52" i="1" s="1"/>
  <c r="AY52" i="1" s="1"/>
  <c r="V74" i="1"/>
  <c r="V76" i="1"/>
  <c r="V79" i="1"/>
  <c r="V91" i="1"/>
  <c r="I96" i="1"/>
  <c r="M96" i="1" s="1"/>
  <c r="R96" i="1"/>
  <c r="R42" i="1"/>
  <c r="S42" i="1" s="1"/>
  <c r="T42" i="1" s="1"/>
  <c r="AW42" i="1"/>
  <c r="R56" i="1"/>
  <c r="S56" i="1" s="1"/>
  <c r="T56" i="1" s="1"/>
  <c r="P56" i="1" s="1"/>
  <c r="N56" i="1" s="1"/>
  <c r="Q56" i="1" s="1"/>
  <c r="R23" i="1"/>
  <c r="AW23" i="1"/>
  <c r="I28" i="1"/>
  <c r="AX28" i="1" s="1"/>
  <c r="H49" i="1"/>
  <c r="Z49" i="1" s="1"/>
  <c r="AJ49" i="1"/>
  <c r="I49" i="1"/>
  <c r="J49" i="1" s="1"/>
  <c r="I53" i="1"/>
  <c r="M53" i="1" s="1"/>
  <c r="V62" i="1"/>
  <c r="BS67" i="1"/>
  <c r="I74" i="1"/>
  <c r="M74" i="1"/>
  <c r="V89" i="1"/>
  <c r="J62" i="1"/>
  <c r="I62" i="1"/>
  <c r="AX96" i="1"/>
  <c r="BS28" i="1"/>
  <c r="AW28" i="1" s="1"/>
  <c r="BA28" i="1" s="1"/>
  <c r="AY59" i="1"/>
  <c r="V66" i="1"/>
  <c r="H26" i="1"/>
  <c r="Z26" i="1" s="1"/>
  <c r="I26" i="1"/>
  <c r="J26" i="1" s="1"/>
  <c r="AY29" i="1"/>
  <c r="I45" i="1"/>
  <c r="AJ45" i="1"/>
  <c r="I81" i="1"/>
  <c r="AX81" i="1" s="1"/>
  <c r="H93" i="1"/>
  <c r="Z93" i="1" s="1"/>
  <c r="AJ93" i="1"/>
  <c r="M34" i="1"/>
  <c r="I34" i="1"/>
  <c r="AX34" i="1" s="1"/>
  <c r="H34" i="1"/>
  <c r="Z34" i="1" s="1"/>
  <c r="I43" i="1"/>
  <c r="J43" i="1" s="1"/>
  <c r="H57" i="1"/>
  <c r="Z57" i="1" s="1"/>
  <c r="I57" i="1"/>
  <c r="AX57" i="1" s="1"/>
  <c r="AJ65" i="1"/>
  <c r="I65" i="1"/>
  <c r="M65" i="1" s="1"/>
  <c r="J70" i="1"/>
  <c r="AY85" i="1"/>
  <c r="H18" i="1"/>
  <c r="Z18" i="1" s="1"/>
  <c r="AJ18" i="1"/>
  <c r="BS18" i="1"/>
  <c r="R18" i="1" s="1"/>
  <c r="I20" i="1"/>
  <c r="AX20" i="1" s="1"/>
  <c r="M20" i="1"/>
  <c r="R34" i="1"/>
  <c r="AW34" i="1"/>
  <c r="AJ57" i="1"/>
  <c r="AW65" i="1"/>
  <c r="R65" i="1"/>
  <c r="BS33" i="1"/>
  <c r="AJ74" i="1"/>
  <c r="BS22" i="1"/>
  <c r="AW22" i="1" s="1"/>
  <c r="AY22" i="1" s="1"/>
  <c r="R29" i="1"/>
  <c r="R37" i="1"/>
  <c r="S37" i="1" s="1"/>
  <c r="T37" i="1" s="1"/>
  <c r="R40" i="1"/>
  <c r="BS43" i="1"/>
  <c r="AW43" i="1" s="1"/>
  <c r="AY43" i="1" s="1"/>
  <c r="BS51" i="1"/>
  <c r="AW51" i="1" s="1"/>
  <c r="AY51" i="1" s="1"/>
  <c r="AY54" i="1"/>
  <c r="V56" i="1"/>
  <c r="V59" i="1"/>
  <c r="H68" i="1"/>
  <c r="V73" i="1"/>
  <c r="AJ75" i="1"/>
  <c r="AJ78" i="1"/>
  <c r="BS94" i="1"/>
  <c r="AW94" i="1" s="1"/>
  <c r="AY94" i="1" s="1"/>
  <c r="V18" i="1"/>
  <c r="V22" i="1"/>
  <c r="BS30" i="1"/>
  <c r="AW30" i="1" s="1"/>
  <c r="AY30" i="1" s="1"/>
  <c r="V35" i="1"/>
  <c r="R36" i="1"/>
  <c r="AW38" i="1"/>
  <c r="AY38" i="1" s="1"/>
  <c r="I47" i="1"/>
  <c r="AX47" i="1" s="1"/>
  <c r="AW87" i="1"/>
  <c r="AY87" i="1" s="1"/>
  <c r="V90" i="1"/>
  <c r="BS90" i="1"/>
  <c r="BS46" i="1"/>
  <c r="R46" i="1" s="1"/>
  <c r="AY23" i="1"/>
  <c r="R54" i="1"/>
  <c r="BS69" i="1"/>
  <c r="V19" i="1"/>
  <c r="AJ37" i="1"/>
  <c r="V43" i="1"/>
  <c r="BS44" i="1"/>
  <c r="AW44" i="1" s="1"/>
  <c r="AY44" i="1" s="1"/>
  <c r="V49" i="1"/>
  <c r="BS49" i="1"/>
  <c r="V51" i="1"/>
  <c r="V57" i="1"/>
  <c r="V60" i="1"/>
  <c r="BS66" i="1"/>
  <c r="AW66" i="1" s="1"/>
  <c r="AY66" i="1" s="1"/>
  <c r="AJ76" i="1"/>
  <c r="H95" i="1"/>
  <c r="Z95" i="1" s="1"/>
  <c r="V96" i="1"/>
  <c r="V88" i="1"/>
  <c r="BS17" i="1"/>
  <c r="BS20" i="1"/>
  <c r="AW20" i="1" s="1"/>
  <c r="AY20" i="1" s="1"/>
  <c r="V27" i="1"/>
  <c r="BS32" i="1"/>
  <c r="AW32" i="1" s="1"/>
  <c r="AY32" i="1" s="1"/>
  <c r="V38" i="1"/>
  <c r="V54" i="1"/>
  <c r="BS58" i="1"/>
  <c r="AW58" i="1" s="1"/>
  <c r="AY58" i="1" s="1"/>
  <c r="V65" i="1"/>
  <c r="BS79" i="1"/>
  <c r="BS80" i="1"/>
  <c r="BS84" i="1"/>
  <c r="R84" i="1" s="1"/>
  <c r="BS92" i="1"/>
  <c r="AW92" i="1" s="1"/>
  <c r="AY92" i="1" s="1"/>
  <c r="AW18" i="1"/>
  <c r="AY18" i="1" s="1"/>
  <c r="AW35" i="1"/>
  <c r="AY35" i="1" s="1"/>
  <c r="R35" i="1"/>
  <c r="AA37" i="1"/>
  <c r="R28" i="1"/>
  <c r="J23" i="1"/>
  <c r="I23" i="1"/>
  <c r="AX23" i="1" s="1"/>
  <c r="BA23" i="1" s="1"/>
  <c r="H23" i="1"/>
  <c r="AJ23" i="1"/>
  <c r="R26" i="1"/>
  <c r="AW26" i="1"/>
  <c r="AW33" i="1"/>
  <c r="AY33" i="1" s="1"/>
  <c r="R33" i="1"/>
  <c r="R22" i="1"/>
  <c r="AY26" i="1"/>
  <c r="I31" i="1"/>
  <c r="AX31" i="1" s="1"/>
  <c r="H31" i="1"/>
  <c r="AJ31" i="1"/>
  <c r="U37" i="1"/>
  <c r="Y37" i="1" s="1"/>
  <c r="AB37" i="1"/>
  <c r="H24" i="1"/>
  <c r="AJ24" i="1"/>
  <c r="I24" i="1"/>
  <c r="AX24" i="1" s="1"/>
  <c r="I54" i="1"/>
  <c r="AX54" i="1" s="1"/>
  <c r="BA54" i="1" s="1"/>
  <c r="AJ54" i="1"/>
  <c r="H54" i="1"/>
  <c r="S54" i="1" s="1"/>
  <c r="T54" i="1" s="1"/>
  <c r="I21" i="1"/>
  <c r="AX21" i="1" s="1"/>
  <c r="H21" i="1"/>
  <c r="AJ21" i="1"/>
  <c r="H32" i="1"/>
  <c r="AJ32" i="1"/>
  <c r="I32" i="1"/>
  <c r="AX32" i="1" s="1"/>
  <c r="AJ33" i="1"/>
  <c r="I33" i="1"/>
  <c r="AX33" i="1" s="1"/>
  <c r="H33" i="1"/>
  <c r="AJ27" i="1"/>
  <c r="M27" i="1"/>
  <c r="H27" i="1"/>
  <c r="I27" i="1"/>
  <c r="AX27" i="1" s="1"/>
  <c r="BA27" i="1" s="1"/>
  <c r="AW24" i="1"/>
  <c r="AY24" i="1" s="1"/>
  <c r="R24" i="1"/>
  <c r="I29" i="1"/>
  <c r="AX29" i="1" s="1"/>
  <c r="BA29" i="1" s="1"/>
  <c r="H29" i="1"/>
  <c r="AJ29" i="1"/>
  <c r="AW25" i="1"/>
  <c r="AY25" i="1" s="1"/>
  <c r="R25" i="1"/>
  <c r="AW17" i="1"/>
  <c r="AY17" i="1" s="1"/>
  <c r="R17" i="1"/>
  <c r="AJ19" i="1"/>
  <c r="H19" i="1"/>
  <c r="I19" i="1"/>
  <c r="AX19" i="1" s="1"/>
  <c r="BA19" i="1" s="1"/>
  <c r="S23" i="1"/>
  <c r="T23" i="1" s="1"/>
  <c r="AW45" i="1"/>
  <c r="AY45" i="1" s="1"/>
  <c r="AJ17" i="1"/>
  <c r="H22" i="1"/>
  <c r="AJ25" i="1"/>
  <c r="H30" i="1"/>
  <c r="H38" i="1"/>
  <c r="I40" i="1"/>
  <c r="M40" i="1" s="1"/>
  <c r="H40" i="1"/>
  <c r="AJ40" i="1"/>
  <c r="I41" i="1"/>
  <c r="AX41" i="1" s="1"/>
  <c r="H42" i="1"/>
  <c r="H47" i="1"/>
  <c r="AJ47" i="1"/>
  <c r="AJ52" i="1"/>
  <c r="M52" i="1"/>
  <c r="H52" i="1"/>
  <c r="Z56" i="1"/>
  <c r="R57" i="1"/>
  <c r="AW61" i="1"/>
  <c r="AY61" i="1" s="1"/>
  <c r="R61" i="1"/>
  <c r="R66" i="1"/>
  <c r="AW81" i="1"/>
  <c r="AY81" i="1" s="1"/>
  <c r="R81" i="1"/>
  <c r="J37" i="1"/>
  <c r="AX37" i="1"/>
  <c r="BA37" i="1" s="1"/>
  <c r="H17" i="1"/>
  <c r="M18" i="1"/>
  <c r="AX18" i="1"/>
  <c r="BA18" i="1" s="1"/>
  <c r="R19" i="1"/>
  <c r="AJ20" i="1"/>
  <c r="I22" i="1"/>
  <c r="J22" i="1" s="1"/>
  <c r="H25" i="1"/>
  <c r="R27" i="1"/>
  <c r="AJ28" i="1"/>
  <c r="I30" i="1"/>
  <c r="S34" i="1"/>
  <c r="T34" i="1" s="1"/>
  <c r="H43" i="1"/>
  <c r="AJ43" i="1"/>
  <c r="J45" i="1"/>
  <c r="AX45" i="1"/>
  <c r="V46" i="1"/>
  <c r="V50" i="1"/>
  <c r="J52" i="1"/>
  <c r="I17" i="1"/>
  <c r="AX17" i="1" s="1"/>
  <c r="H20" i="1"/>
  <c r="I25" i="1"/>
  <c r="AX25" i="1" s="1"/>
  <c r="H28" i="1"/>
  <c r="J34" i="1"/>
  <c r="AJ34" i="1"/>
  <c r="H46" i="1"/>
  <c r="J51" i="1"/>
  <c r="H51" i="1"/>
  <c r="AJ51" i="1"/>
  <c r="M51" i="1"/>
  <c r="I55" i="1"/>
  <c r="AX55" i="1" s="1"/>
  <c r="H55" i="1"/>
  <c r="I36" i="1"/>
  <c r="AX36" i="1" s="1"/>
  <c r="BA36" i="1" s="1"/>
  <c r="H36" i="1"/>
  <c r="AJ38" i="1"/>
  <c r="M38" i="1"/>
  <c r="J38" i="1"/>
  <c r="I39" i="1"/>
  <c r="AX39" i="1" s="1"/>
  <c r="BA39" i="1" s="1"/>
  <c r="AW39" i="1"/>
  <c r="AY39" i="1" s="1"/>
  <c r="I42" i="1"/>
  <c r="AX42" i="1" s="1"/>
  <c r="BA42" i="1" s="1"/>
  <c r="AJ42" i="1"/>
  <c r="I48" i="1"/>
  <c r="AX48" i="1" s="1"/>
  <c r="BA48" i="1" s="1"/>
  <c r="H48" i="1"/>
  <c r="AJ48" i="1"/>
  <c r="AX53" i="1"/>
  <c r="I44" i="1"/>
  <c r="AX44" i="1" s="1"/>
  <c r="H44" i="1"/>
  <c r="V34" i="1"/>
  <c r="AY34" i="1"/>
  <c r="I35" i="1"/>
  <c r="AJ36" i="1"/>
  <c r="P37" i="1"/>
  <c r="N37" i="1" s="1"/>
  <c r="Q37" i="1" s="1"/>
  <c r="K37" i="1" s="1"/>
  <c r="L37" i="1" s="1"/>
  <c r="AY37" i="1"/>
  <c r="V41" i="1"/>
  <c r="R48" i="1"/>
  <c r="I50" i="1"/>
  <c r="AX50" i="1" s="1"/>
  <c r="AJ50" i="1"/>
  <c r="S36" i="1"/>
  <c r="T36" i="1" s="1"/>
  <c r="AA36" i="1" s="1"/>
  <c r="AW41" i="1"/>
  <c r="AY41" i="1" s="1"/>
  <c r="R41" i="1"/>
  <c r="AJ46" i="1"/>
  <c r="M46" i="1"/>
  <c r="J46" i="1"/>
  <c r="S52" i="1"/>
  <c r="T52" i="1" s="1"/>
  <c r="H39" i="1"/>
  <c r="AJ39" i="1"/>
  <c r="AY42" i="1"/>
  <c r="M37" i="1"/>
  <c r="M45" i="1"/>
  <c r="M57" i="1"/>
  <c r="AW62" i="1"/>
  <c r="AY62" i="1" s="1"/>
  <c r="R62" i="1"/>
  <c r="AX65" i="1"/>
  <c r="AW74" i="1"/>
  <c r="AY74" i="1" s="1"/>
  <c r="R74" i="1"/>
  <c r="V55" i="1"/>
  <c r="AW60" i="1"/>
  <c r="AY60" i="1" s="1"/>
  <c r="V61" i="1"/>
  <c r="I64" i="1"/>
  <c r="AX64" i="1" s="1"/>
  <c r="AJ64" i="1"/>
  <c r="H64" i="1"/>
  <c r="AW67" i="1"/>
  <c r="AY67" i="1" s="1"/>
  <c r="R67" i="1"/>
  <c r="AJ83" i="1"/>
  <c r="I83" i="1"/>
  <c r="AX83" i="1" s="1"/>
  <c r="H83" i="1"/>
  <c r="I58" i="1"/>
  <c r="M58" i="1" s="1"/>
  <c r="H58" i="1"/>
  <c r="H45" i="1"/>
  <c r="S45" i="1" s="1"/>
  <c r="T45" i="1" s="1"/>
  <c r="BS53" i="1"/>
  <c r="AJ58" i="1"/>
  <c r="H60" i="1"/>
  <c r="S60" i="1" s="1"/>
  <c r="T60" i="1" s="1"/>
  <c r="I63" i="1"/>
  <c r="AJ66" i="1"/>
  <c r="I66" i="1"/>
  <c r="AX66" i="1" s="1"/>
  <c r="BA66" i="1" s="1"/>
  <c r="R82" i="1"/>
  <c r="AW82" i="1"/>
  <c r="AY82" i="1" s="1"/>
  <c r="AW55" i="1"/>
  <c r="AY55" i="1" s="1"/>
  <c r="R55" i="1"/>
  <c r="AJ61" i="1"/>
  <c r="H61" i="1"/>
  <c r="H63" i="1"/>
  <c r="Z66" i="1"/>
  <c r="I67" i="1"/>
  <c r="M67" i="1" s="1"/>
  <c r="H67" i="1"/>
  <c r="AJ67" i="1"/>
  <c r="Z68" i="1"/>
  <c r="Z76" i="1"/>
  <c r="J53" i="1"/>
  <c r="H53" i="1"/>
  <c r="I56" i="1"/>
  <c r="AJ56" i="1"/>
  <c r="R58" i="1"/>
  <c r="J59" i="1"/>
  <c r="I59" i="1"/>
  <c r="AX59" i="1" s="1"/>
  <c r="BA59" i="1" s="1"/>
  <c r="H59" i="1"/>
  <c r="I61" i="1"/>
  <c r="AX61" i="1" s="1"/>
  <c r="BA61" i="1" s="1"/>
  <c r="BS63" i="1"/>
  <c r="AW64" i="1"/>
  <c r="AY64" i="1" s="1"/>
  <c r="BS68" i="1"/>
  <c r="H69" i="1"/>
  <c r="AJ69" i="1"/>
  <c r="I69" i="1"/>
  <c r="AX69" i="1" s="1"/>
  <c r="AJ60" i="1"/>
  <c r="M60" i="1"/>
  <c r="J60" i="1"/>
  <c r="I71" i="1"/>
  <c r="AX71" i="1" s="1"/>
  <c r="AJ71" i="1"/>
  <c r="M71" i="1"/>
  <c r="H71" i="1"/>
  <c r="AX92" i="1"/>
  <c r="M92" i="1"/>
  <c r="AW76" i="1"/>
  <c r="AY76" i="1" s="1"/>
  <c r="R76" i="1"/>
  <c r="AW77" i="1"/>
  <c r="AY77" i="1" s="1"/>
  <c r="R77" i="1"/>
  <c r="AW86" i="1"/>
  <c r="AY86" i="1" s="1"/>
  <c r="R86" i="1"/>
  <c r="I87" i="1"/>
  <c r="AX87" i="1" s="1"/>
  <c r="AJ87" i="1"/>
  <c r="M70" i="1"/>
  <c r="H70" i="1"/>
  <c r="AJ70" i="1"/>
  <c r="R71" i="1"/>
  <c r="AW71" i="1"/>
  <c r="AY71" i="1" s="1"/>
  <c r="Z73" i="1"/>
  <c r="H80" i="1"/>
  <c r="AJ80" i="1"/>
  <c r="I80" i="1"/>
  <c r="AX80" i="1" s="1"/>
  <c r="I68" i="1"/>
  <c r="M68" i="1" s="1"/>
  <c r="V72" i="1"/>
  <c r="I73" i="1"/>
  <c r="J73" i="1" s="1"/>
  <c r="AJ73" i="1"/>
  <c r="I76" i="1"/>
  <c r="AX76" i="1" s="1"/>
  <c r="Z78" i="1"/>
  <c r="I86" i="1"/>
  <c r="AX86" i="1" s="1"/>
  <c r="AJ86" i="1"/>
  <c r="H86" i="1"/>
  <c r="H87" i="1"/>
  <c r="S87" i="1" s="1"/>
  <c r="T87" i="1" s="1"/>
  <c r="H88" i="1"/>
  <c r="AJ88" i="1"/>
  <c r="J88" i="1"/>
  <c r="I88" i="1"/>
  <c r="AX88" i="1" s="1"/>
  <c r="BA88" i="1" s="1"/>
  <c r="H62" i="1"/>
  <c r="AJ62" i="1"/>
  <c r="AY65" i="1"/>
  <c r="H72" i="1"/>
  <c r="AX75" i="1"/>
  <c r="H77" i="1"/>
  <c r="AJ77" i="1"/>
  <c r="I77" i="1"/>
  <c r="AX77" i="1" s="1"/>
  <c r="R80" i="1"/>
  <c r="AW80" i="1"/>
  <c r="AY80" i="1" s="1"/>
  <c r="R83" i="1"/>
  <c r="AW83" i="1"/>
  <c r="AY83" i="1" s="1"/>
  <c r="H84" i="1"/>
  <c r="AJ84" i="1"/>
  <c r="I84" i="1"/>
  <c r="J84" i="1" s="1"/>
  <c r="H65" i="1"/>
  <c r="V68" i="1"/>
  <c r="BS70" i="1"/>
  <c r="AW72" i="1"/>
  <c r="AY72" i="1" s="1"/>
  <c r="R72" i="1"/>
  <c r="R73" i="1"/>
  <c r="J75" i="1"/>
  <c r="R78" i="1"/>
  <c r="I79" i="1"/>
  <c r="AX79" i="1" s="1"/>
  <c r="AJ79" i="1"/>
  <c r="H79" i="1"/>
  <c r="AW75" i="1"/>
  <c r="R75" i="1"/>
  <c r="AJ72" i="1"/>
  <c r="I72" i="1"/>
  <c r="AX72" i="1" s="1"/>
  <c r="I85" i="1"/>
  <c r="M85" i="1" s="1"/>
  <c r="H85" i="1"/>
  <c r="AJ85" i="1"/>
  <c r="H75" i="1"/>
  <c r="AY75" i="1"/>
  <c r="R85" i="1"/>
  <c r="R88" i="1"/>
  <c r="R89" i="1"/>
  <c r="H91" i="1"/>
  <c r="S91" i="1" s="1"/>
  <c r="T91" i="1" s="1"/>
  <c r="M81" i="1"/>
  <c r="H81" i="1"/>
  <c r="I94" i="1"/>
  <c r="AX94" i="1" s="1"/>
  <c r="AJ94" i="1"/>
  <c r="H94" i="1"/>
  <c r="I78" i="1"/>
  <c r="AX78" i="1" s="1"/>
  <c r="BA78" i="1" s="1"/>
  <c r="V86" i="1"/>
  <c r="AJ91" i="1"/>
  <c r="M91" i="1"/>
  <c r="J91" i="1"/>
  <c r="AJ92" i="1"/>
  <c r="J92" i="1"/>
  <c r="H92" i="1"/>
  <c r="S96" i="1"/>
  <c r="T96" i="1" s="1"/>
  <c r="R95" i="1"/>
  <c r="AW95" i="1"/>
  <c r="AY95" i="1" s="1"/>
  <c r="AY96" i="1"/>
  <c r="BA96" i="1"/>
  <c r="H74" i="1"/>
  <c r="I82" i="1"/>
  <c r="AX82" i="1" s="1"/>
  <c r="H82" i="1"/>
  <c r="I89" i="1"/>
  <c r="M89" i="1" s="1"/>
  <c r="H89" i="1"/>
  <c r="R94" i="1"/>
  <c r="V78" i="1"/>
  <c r="AY78" i="1"/>
  <c r="BA81" i="1"/>
  <c r="AJ82" i="1"/>
  <c r="V83" i="1"/>
  <c r="V87" i="1"/>
  <c r="AW91" i="1"/>
  <c r="BA91" i="1" s="1"/>
  <c r="V94" i="1"/>
  <c r="Z96" i="1"/>
  <c r="I93" i="1"/>
  <c r="BS93" i="1"/>
  <c r="I95" i="1"/>
  <c r="AX95" i="1" s="1"/>
  <c r="H90" i="1"/>
  <c r="I90" i="1"/>
  <c r="AX90" i="1" s="1"/>
  <c r="J96" i="1"/>
  <c r="AY57" i="1" l="1"/>
  <c r="BA57" i="1"/>
  <c r="AY91" i="1"/>
  <c r="S65" i="1"/>
  <c r="T65" i="1" s="1"/>
  <c r="U65" i="1" s="1"/>
  <c r="Y65" i="1" s="1"/>
  <c r="BA77" i="1"/>
  <c r="R47" i="1"/>
  <c r="R51" i="1"/>
  <c r="S51" i="1" s="1"/>
  <c r="T51" i="1" s="1"/>
  <c r="P51" i="1" s="1"/>
  <c r="N51" i="1" s="1"/>
  <c r="Q51" i="1" s="1"/>
  <c r="K51" i="1" s="1"/>
  <c r="L51" i="1" s="1"/>
  <c r="J50" i="1"/>
  <c r="R20" i="1"/>
  <c r="M54" i="1"/>
  <c r="R21" i="1"/>
  <c r="BA38" i="1"/>
  <c r="M49" i="1"/>
  <c r="BA95" i="1"/>
  <c r="J86" i="1"/>
  <c r="J71" i="1"/>
  <c r="BA65" i="1"/>
  <c r="J57" i="1"/>
  <c r="AW31" i="1"/>
  <c r="AY31" i="1" s="1"/>
  <c r="R31" i="1"/>
  <c r="J41" i="1"/>
  <c r="R30" i="1"/>
  <c r="AW46" i="1"/>
  <c r="J82" i="1"/>
  <c r="AX43" i="1"/>
  <c r="J42" i="1"/>
  <c r="AX49" i="1"/>
  <c r="BA31" i="1"/>
  <c r="M43" i="1"/>
  <c r="M28" i="1"/>
  <c r="M50" i="1"/>
  <c r="BA94" i="1"/>
  <c r="AW84" i="1"/>
  <c r="AY84" i="1" s="1"/>
  <c r="J39" i="1"/>
  <c r="BA44" i="1"/>
  <c r="J25" i="1"/>
  <c r="AW50" i="1"/>
  <c r="AY50" i="1" s="1"/>
  <c r="BA21" i="1"/>
  <c r="J31" i="1"/>
  <c r="AC37" i="1"/>
  <c r="BA52" i="1"/>
  <c r="R44" i="1"/>
  <c r="BA33" i="1"/>
  <c r="J54" i="1"/>
  <c r="BA82" i="1"/>
  <c r="J80" i="1"/>
  <c r="BA92" i="1"/>
  <c r="M44" i="1"/>
  <c r="M62" i="1"/>
  <c r="AX62" i="1"/>
  <c r="BA62" i="1" s="1"/>
  <c r="J76" i="1"/>
  <c r="M69" i="1"/>
  <c r="M90" i="1"/>
  <c r="J79" i="1"/>
  <c r="J78" i="1"/>
  <c r="M87" i="1"/>
  <c r="J69" i="1"/>
  <c r="BA20" i="1"/>
  <c r="J20" i="1"/>
  <c r="M47" i="1"/>
  <c r="J81" i="1"/>
  <c r="BA69" i="1"/>
  <c r="J72" i="1"/>
  <c r="BA86" i="1"/>
  <c r="M64" i="1"/>
  <c r="BA43" i="1"/>
  <c r="AX26" i="1"/>
  <c r="BA26" i="1" s="1"/>
  <c r="R79" i="1"/>
  <c r="S79" i="1" s="1"/>
  <c r="T79" i="1" s="1"/>
  <c r="AB79" i="1" s="1"/>
  <c r="AW79" i="1"/>
  <c r="AY79" i="1" s="1"/>
  <c r="J74" i="1"/>
  <c r="AX74" i="1"/>
  <c r="BA74" i="1" s="1"/>
  <c r="R92" i="1"/>
  <c r="BA87" i="1"/>
  <c r="BA17" i="1"/>
  <c r="M26" i="1"/>
  <c r="R32" i="1"/>
  <c r="J19" i="1"/>
  <c r="M29" i="1"/>
  <c r="M39" i="1"/>
  <c r="M31" i="1"/>
  <c r="AW49" i="1"/>
  <c r="AY49" i="1" s="1"/>
  <c r="R49" i="1"/>
  <c r="R69" i="1"/>
  <c r="S69" i="1" s="1"/>
  <c r="T69" i="1" s="1"/>
  <c r="U69" i="1" s="1"/>
  <c r="Y69" i="1" s="1"/>
  <c r="AW69" i="1"/>
  <c r="AY69" i="1" s="1"/>
  <c r="BA79" i="1"/>
  <c r="M88" i="1"/>
  <c r="M86" i="1"/>
  <c r="J83" i="1"/>
  <c r="J64" i="1"/>
  <c r="M55" i="1"/>
  <c r="R43" i="1"/>
  <c r="J47" i="1"/>
  <c r="S21" i="1"/>
  <c r="T21" i="1" s="1"/>
  <c r="J65" i="1"/>
  <c r="J28" i="1"/>
  <c r="J36" i="1"/>
  <c r="AY28" i="1"/>
  <c r="J27" i="1"/>
  <c r="R90" i="1"/>
  <c r="AW90" i="1"/>
  <c r="AY90" i="1" s="1"/>
  <c r="BA34" i="1"/>
  <c r="U91" i="1"/>
  <c r="Y91" i="1" s="1"/>
  <c r="AA91" i="1"/>
  <c r="AB91" i="1"/>
  <c r="AB65" i="1"/>
  <c r="AA65" i="1"/>
  <c r="U21" i="1"/>
  <c r="Y21" i="1" s="1"/>
  <c r="AB21" i="1"/>
  <c r="AA21" i="1"/>
  <c r="AA42" i="1"/>
  <c r="U42" i="1"/>
  <c r="Y42" i="1" s="1"/>
  <c r="AB42" i="1"/>
  <c r="Z38" i="1"/>
  <c r="Z19" i="1"/>
  <c r="Z32" i="1"/>
  <c r="Z24" i="1"/>
  <c r="S22" i="1"/>
  <c r="T22" i="1" s="1"/>
  <c r="AW93" i="1"/>
  <c r="AY93" i="1" s="1"/>
  <c r="R93" i="1"/>
  <c r="S95" i="1"/>
  <c r="T95" i="1" s="1"/>
  <c r="Z81" i="1"/>
  <c r="S88" i="1"/>
  <c r="T88" i="1" s="1"/>
  <c r="P88" i="1" s="1"/>
  <c r="N88" i="1" s="1"/>
  <c r="Q88" i="1" s="1"/>
  <c r="K88" i="1" s="1"/>
  <c r="L88" i="1" s="1"/>
  <c r="BA72" i="1"/>
  <c r="M79" i="1"/>
  <c r="S72" i="1"/>
  <c r="T72" i="1" s="1"/>
  <c r="Z84" i="1"/>
  <c r="M77" i="1"/>
  <c r="Z88" i="1"/>
  <c r="M59" i="1"/>
  <c r="Z53" i="1"/>
  <c r="Z67" i="1"/>
  <c r="M61" i="1"/>
  <c r="Z45" i="1"/>
  <c r="P45" i="1"/>
  <c r="N45" i="1" s="1"/>
  <c r="Q45" i="1" s="1"/>
  <c r="K45" i="1" s="1"/>
  <c r="L45" i="1" s="1"/>
  <c r="S41" i="1"/>
  <c r="T41" i="1" s="1"/>
  <c r="Z43" i="1"/>
  <c r="Z25" i="1"/>
  <c r="S50" i="1"/>
  <c r="T50" i="1" s="1"/>
  <c r="M41" i="1"/>
  <c r="J44" i="1"/>
  <c r="M19" i="1"/>
  <c r="J29" i="1"/>
  <c r="J33" i="1"/>
  <c r="P54" i="1"/>
  <c r="N54" i="1" s="1"/>
  <c r="Q54" i="1" s="1"/>
  <c r="K54" i="1" s="1"/>
  <c r="L54" i="1" s="1"/>
  <c r="Z54" i="1"/>
  <c r="S30" i="1"/>
  <c r="T30" i="1" s="1"/>
  <c r="J61" i="1"/>
  <c r="M95" i="1"/>
  <c r="J93" i="1"/>
  <c r="AX93" i="1"/>
  <c r="Z89" i="1"/>
  <c r="Z74" i="1"/>
  <c r="U96" i="1"/>
  <c r="Y96" i="1" s="1"/>
  <c r="AB96" i="1"/>
  <c r="U87" i="1"/>
  <c r="Y87" i="1" s="1"/>
  <c r="AB87" i="1"/>
  <c r="Z87" i="1"/>
  <c r="P87" i="1"/>
  <c r="N87" i="1" s="1"/>
  <c r="Q87" i="1" s="1"/>
  <c r="AX68" i="1"/>
  <c r="J68" i="1"/>
  <c r="S77" i="1"/>
  <c r="T77" i="1" s="1"/>
  <c r="P77" i="1" s="1"/>
  <c r="N77" i="1" s="1"/>
  <c r="Q77" i="1" s="1"/>
  <c r="K77" i="1" s="1"/>
  <c r="L77" i="1" s="1"/>
  <c r="Z71" i="1"/>
  <c r="Z69" i="1"/>
  <c r="Z59" i="1"/>
  <c r="S59" i="1"/>
  <c r="T59" i="1" s="1"/>
  <c r="P59" i="1" s="1"/>
  <c r="N59" i="1" s="1"/>
  <c r="Q59" i="1" s="1"/>
  <c r="K59" i="1" s="1"/>
  <c r="L59" i="1" s="1"/>
  <c r="J67" i="1"/>
  <c r="AX67" i="1"/>
  <c r="BA67" i="1" s="1"/>
  <c r="J66" i="1"/>
  <c r="AA96" i="1"/>
  <c r="Z83" i="1"/>
  <c r="Z64" i="1"/>
  <c r="S64" i="1"/>
  <c r="T64" i="1" s="1"/>
  <c r="P64" i="1" s="1"/>
  <c r="N64" i="1" s="1"/>
  <c r="Q64" i="1" s="1"/>
  <c r="S62" i="1"/>
  <c r="T62" i="1" s="1"/>
  <c r="BA51" i="1"/>
  <c r="M35" i="1"/>
  <c r="AX35" i="1"/>
  <c r="BA35" i="1" s="1"/>
  <c r="J35" i="1"/>
  <c r="Z55" i="1"/>
  <c r="Z51" i="1"/>
  <c r="AX22" i="1"/>
  <c r="BA22" i="1" s="1"/>
  <c r="M22" i="1"/>
  <c r="Z30" i="1"/>
  <c r="P30" i="1"/>
  <c r="N30" i="1" s="1"/>
  <c r="Q30" i="1" s="1"/>
  <c r="AA23" i="1"/>
  <c r="AB23" i="1"/>
  <c r="U23" i="1"/>
  <c r="Y23" i="1" s="1"/>
  <c r="U54" i="1"/>
  <c r="Y54" i="1" s="1"/>
  <c r="AB54" i="1"/>
  <c r="AA54" i="1"/>
  <c r="M33" i="1"/>
  <c r="M25" i="1"/>
  <c r="M17" i="1"/>
  <c r="Z31" i="1"/>
  <c r="S89" i="1"/>
  <c r="T89" i="1" s="1"/>
  <c r="S73" i="1"/>
  <c r="T73" i="1" s="1"/>
  <c r="M93" i="1"/>
  <c r="J95" i="1"/>
  <c r="J90" i="1"/>
  <c r="AX89" i="1"/>
  <c r="BA89" i="1" s="1"/>
  <c r="J89" i="1"/>
  <c r="Z92" i="1"/>
  <c r="M78" i="1"/>
  <c r="Z94" i="1"/>
  <c r="S85" i="1"/>
  <c r="T85" i="1" s="1"/>
  <c r="P85" i="1" s="1"/>
  <c r="N85" i="1" s="1"/>
  <c r="Q85" i="1" s="1"/>
  <c r="AW70" i="1"/>
  <c r="R70" i="1"/>
  <c r="J77" i="1"/>
  <c r="Z62" i="1"/>
  <c r="Z86" i="1"/>
  <c r="BA76" i="1"/>
  <c r="BA80" i="1"/>
  <c r="S71" i="1"/>
  <c r="T71" i="1" s="1"/>
  <c r="P71" i="1" s="1"/>
  <c r="N71" i="1" s="1"/>
  <c r="Q71" i="1" s="1"/>
  <c r="J87" i="1"/>
  <c r="AW68" i="1"/>
  <c r="AY68" i="1" s="1"/>
  <c r="R68" i="1"/>
  <c r="M66" i="1"/>
  <c r="M72" i="1"/>
  <c r="BA83" i="1"/>
  <c r="Z39" i="1"/>
  <c r="S48" i="1"/>
  <c r="T48" i="1" s="1"/>
  <c r="P48" i="1" s="1"/>
  <c r="N48" i="1" s="1"/>
  <c r="Q48" i="1" s="1"/>
  <c r="M48" i="1"/>
  <c r="P36" i="1"/>
  <c r="N36" i="1" s="1"/>
  <c r="Q36" i="1" s="1"/>
  <c r="K36" i="1" s="1"/>
  <c r="L36" i="1" s="1"/>
  <c r="Z36" i="1"/>
  <c r="BA55" i="1"/>
  <c r="AA34" i="1"/>
  <c r="U34" i="1"/>
  <c r="Y34" i="1" s="1"/>
  <c r="AB34" i="1"/>
  <c r="P34" i="1"/>
  <c r="N34" i="1" s="1"/>
  <c r="Q34" i="1" s="1"/>
  <c r="K34" i="1" s="1"/>
  <c r="L34" i="1" s="1"/>
  <c r="S81" i="1"/>
  <c r="T81" i="1" s="1"/>
  <c r="P81" i="1" s="1"/>
  <c r="N81" i="1" s="1"/>
  <c r="Q81" i="1" s="1"/>
  <c r="K81" i="1" s="1"/>
  <c r="L81" i="1" s="1"/>
  <c r="Z47" i="1"/>
  <c r="S32" i="1"/>
  <c r="T32" i="1" s="1"/>
  <c r="P32" i="1" s="1"/>
  <c r="N32" i="1" s="1"/>
  <c r="Q32" i="1" s="1"/>
  <c r="S20" i="1"/>
  <c r="T20" i="1" s="1"/>
  <c r="P20" i="1" s="1"/>
  <c r="N20" i="1" s="1"/>
  <c r="Q20" i="1" s="1"/>
  <c r="K20" i="1" s="1"/>
  <c r="L20" i="1" s="1"/>
  <c r="S17" i="1"/>
  <c r="T17" i="1" s="1"/>
  <c r="P17" i="1" s="1"/>
  <c r="N17" i="1" s="1"/>
  <c r="Q17" i="1" s="1"/>
  <c r="K17" i="1" s="1"/>
  <c r="L17" i="1" s="1"/>
  <c r="M21" i="1"/>
  <c r="M42" i="1"/>
  <c r="S33" i="1"/>
  <c r="T33" i="1" s="1"/>
  <c r="S26" i="1"/>
  <c r="T26" i="1" s="1"/>
  <c r="S57" i="1"/>
  <c r="T57" i="1" s="1"/>
  <c r="Z90" i="1"/>
  <c r="S90" i="1"/>
  <c r="T90" i="1" s="1"/>
  <c r="J94" i="1"/>
  <c r="S83" i="1"/>
  <c r="T83" i="1" s="1"/>
  <c r="S86" i="1"/>
  <c r="T86" i="1" s="1"/>
  <c r="P86" i="1" s="1"/>
  <c r="N86" i="1" s="1"/>
  <c r="Q86" i="1" s="1"/>
  <c r="K86" i="1" s="1"/>
  <c r="L86" i="1" s="1"/>
  <c r="S55" i="1"/>
  <c r="T55" i="1" s="1"/>
  <c r="P55" i="1" s="1"/>
  <c r="N55" i="1" s="1"/>
  <c r="Q55" i="1" s="1"/>
  <c r="AX63" i="1"/>
  <c r="J63" i="1"/>
  <c r="U60" i="1"/>
  <c r="Y60" i="1" s="1"/>
  <c r="AA60" i="1"/>
  <c r="AB60" i="1"/>
  <c r="AB36" i="1"/>
  <c r="AC36" i="1" s="1"/>
  <c r="U36" i="1"/>
  <c r="Y36" i="1" s="1"/>
  <c r="S39" i="1"/>
  <c r="T39" i="1" s="1"/>
  <c r="P39" i="1" s="1"/>
  <c r="N39" i="1" s="1"/>
  <c r="Q39" i="1" s="1"/>
  <c r="K39" i="1" s="1"/>
  <c r="L39" i="1" s="1"/>
  <c r="Z28" i="1"/>
  <c r="AX30" i="1"/>
  <c r="BA30" i="1" s="1"/>
  <c r="M30" i="1"/>
  <c r="S19" i="1"/>
  <c r="T19" i="1" s="1"/>
  <c r="P19" i="1" s="1"/>
  <c r="N19" i="1" s="1"/>
  <c r="Q19" i="1" s="1"/>
  <c r="K19" i="1" s="1"/>
  <c r="L19" i="1" s="1"/>
  <c r="Z40" i="1"/>
  <c r="Z29" i="1"/>
  <c r="BA32" i="1"/>
  <c r="J24" i="1"/>
  <c r="S40" i="1"/>
  <c r="T40" i="1" s="1"/>
  <c r="P40" i="1" s="1"/>
  <c r="N40" i="1" s="1"/>
  <c r="Q40" i="1" s="1"/>
  <c r="M23" i="1"/>
  <c r="S28" i="1"/>
  <c r="T28" i="1" s="1"/>
  <c r="P28" i="1" s="1"/>
  <c r="N28" i="1" s="1"/>
  <c r="Q28" i="1" s="1"/>
  <c r="P96" i="1"/>
  <c r="N96" i="1" s="1"/>
  <c r="Q96" i="1" s="1"/>
  <c r="K96" i="1" s="1"/>
  <c r="L96" i="1" s="1"/>
  <c r="M82" i="1"/>
  <c r="Z75" i="1"/>
  <c r="Z85" i="1"/>
  <c r="S75" i="1"/>
  <c r="T75" i="1" s="1"/>
  <c r="P75" i="1" s="1"/>
  <c r="N75" i="1" s="1"/>
  <c r="Q75" i="1" s="1"/>
  <c r="K75" i="1" s="1"/>
  <c r="L75" i="1" s="1"/>
  <c r="S78" i="1"/>
  <c r="T78" i="1" s="1"/>
  <c r="Z65" i="1"/>
  <c r="P65" i="1"/>
  <c r="N65" i="1" s="1"/>
  <c r="Q65" i="1" s="1"/>
  <c r="Z77" i="1"/>
  <c r="M76" i="1"/>
  <c r="M80" i="1"/>
  <c r="Z70" i="1"/>
  <c r="S76" i="1"/>
  <c r="T76" i="1" s="1"/>
  <c r="BA71" i="1"/>
  <c r="S58" i="1"/>
  <c r="T58" i="1" s="1"/>
  <c r="P58" i="1" s="1"/>
  <c r="N58" i="1" s="1"/>
  <c r="Q58" i="1" s="1"/>
  <c r="Z63" i="1"/>
  <c r="Z60" i="1"/>
  <c r="P60" i="1"/>
  <c r="N60" i="1" s="1"/>
  <c r="Q60" i="1" s="1"/>
  <c r="K60" i="1" s="1"/>
  <c r="L60" i="1" s="1"/>
  <c r="M83" i="1"/>
  <c r="BA64" i="1"/>
  <c r="BA60" i="1"/>
  <c r="Z44" i="1"/>
  <c r="Z48" i="1"/>
  <c r="J55" i="1"/>
  <c r="Z46" i="1"/>
  <c r="BA25" i="1"/>
  <c r="BA45" i="1"/>
  <c r="S66" i="1"/>
  <c r="T66" i="1" s="1"/>
  <c r="Z52" i="1"/>
  <c r="P52" i="1"/>
  <c r="N52" i="1" s="1"/>
  <c r="Q52" i="1" s="1"/>
  <c r="K52" i="1" s="1"/>
  <c r="L52" i="1" s="1"/>
  <c r="AX40" i="1"/>
  <c r="BA40" i="1" s="1"/>
  <c r="J40" i="1"/>
  <c r="Z22" i="1"/>
  <c r="P22" i="1"/>
  <c r="N22" i="1" s="1"/>
  <c r="Q22" i="1" s="1"/>
  <c r="K22" i="1" s="1"/>
  <c r="L22" i="1" s="1"/>
  <c r="J32" i="1"/>
  <c r="P21" i="1"/>
  <c r="N21" i="1" s="1"/>
  <c r="Q21" i="1" s="1"/>
  <c r="Z21" i="1"/>
  <c r="M36" i="1"/>
  <c r="M24" i="1"/>
  <c r="S29" i="1"/>
  <c r="T29" i="1" s="1"/>
  <c r="P29" i="1" s="1"/>
  <c r="N29" i="1" s="1"/>
  <c r="Q29" i="1" s="1"/>
  <c r="K29" i="1" s="1"/>
  <c r="L29" i="1" s="1"/>
  <c r="S18" i="1"/>
  <c r="T18" i="1" s="1"/>
  <c r="Z79" i="1"/>
  <c r="S67" i="1"/>
  <c r="T67" i="1" s="1"/>
  <c r="Z82" i="1"/>
  <c r="M94" i="1"/>
  <c r="AX85" i="1"/>
  <c r="BA85" i="1" s="1"/>
  <c r="J85" i="1"/>
  <c r="AA87" i="1"/>
  <c r="BA75" i="1"/>
  <c r="S84" i="1"/>
  <c r="T84" i="1" s="1"/>
  <c r="AW63" i="1"/>
  <c r="AY63" i="1" s="1"/>
  <c r="R63" i="1"/>
  <c r="M63" i="1"/>
  <c r="Z58" i="1"/>
  <c r="S74" i="1"/>
  <c r="T74" i="1" s="1"/>
  <c r="P74" i="1" s="1"/>
  <c r="N74" i="1" s="1"/>
  <c r="Q74" i="1" s="1"/>
  <c r="S47" i="1"/>
  <c r="T47" i="1" s="1"/>
  <c r="P47" i="1" s="1"/>
  <c r="N47" i="1" s="1"/>
  <c r="Q47" i="1" s="1"/>
  <c r="K47" i="1" s="1"/>
  <c r="L47" i="1" s="1"/>
  <c r="U52" i="1"/>
  <c r="Y52" i="1" s="1"/>
  <c r="AB52" i="1"/>
  <c r="J17" i="1"/>
  <c r="S44" i="1"/>
  <c r="T44" i="1" s="1"/>
  <c r="P44" i="1" s="1"/>
  <c r="N44" i="1" s="1"/>
  <c r="Q44" i="1" s="1"/>
  <c r="Z20" i="1"/>
  <c r="S27" i="1"/>
  <c r="T27" i="1" s="1"/>
  <c r="S61" i="1"/>
  <c r="T61" i="1" s="1"/>
  <c r="Z42" i="1"/>
  <c r="P42" i="1"/>
  <c r="N42" i="1" s="1"/>
  <c r="Q42" i="1" s="1"/>
  <c r="K42" i="1" s="1"/>
  <c r="L42" i="1" s="1"/>
  <c r="S38" i="1"/>
  <c r="T38" i="1" s="1"/>
  <c r="J30" i="1"/>
  <c r="S25" i="1"/>
  <c r="T25" i="1" s="1"/>
  <c r="S24" i="1"/>
  <c r="T24" i="1" s="1"/>
  <c r="M32" i="1"/>
  <c r="J21" i="1"/>
  <c r="J48" i="1"/>
  <c r="BA24" i="1"/>
  <c r="Z23" i="1"/>
  <c r="P23" i="1"/>
  <c r="N23" i="1" s="1"/>
  <c r="Q23" i="1" s="1"/>
  <c r="K23" i="1" s="1"/>
  <c r="L23" i="1" s="1"/>
  <c r="S31" i="1"/>
  <c r="T31" i="1" s="1"/>
  <c r="S92" i="1"/>
  <c r="T92" i="1" s="1"/>
  <c r="P92" i="1" s="1"/>
  <c r="N92" i="1" s="1"/>
  <c r="Q92" i="1" s="1"/>
  <c r="K92" i="1" s="1"/>
  <c r="L92" i="1" s="1"/>
  <c r="AB56" i="1"/>
  <c r="U56" i="1"/>
  <c r="Y56" i="1" s="1"/>
  <c r="AW53" i="1"/>
  <c r="AY53" i="1" s="1"/>
  <c r="R53" i="1"/>
  <c r="S94" i="1"/>
  <c r="T94" i="1" s="1"/>
  <c r="P94" i="1" s="1"/>
  <c r="N94" i="1" s="1"/>
  <c r="Q94" i="1" s="1"/>
  <c r="Z91" i="1"/>
  <c r="P91" i="1"/>
  <c r="N91" i="1" s="1"/>
  <c r="Q91" i="1" s="1"/>
  <c r="K91" i="1" s="1"/>
  <c r="L91" i="1" s="1"/>
  <c r="AX84" i="1"/>
  <c r="BA84" i="1" s="1"/>
  <c r="M84" i="1"/>
  <c r="S80" i="1"/>
  <c r="T80" i="1" s="1"/>
  <c r="P80" i="1" s="1"/>
  <c r="N80" i="1" s="1"/>
  <c r="Q80" i="1" s="1"/>
  <c r="K80" i="1" s="1"/>
  <c r="L80" i="1" s="1"/>
  <c r="Z72" i="1"/>
  <c r="P72" i="1"/>
  <c r="N72" i="1" s="1"/>
  <c r="Q72" i="1" s="1"/>
  <c r="K72" i="1" s="1"/>
  <c r="L72" i="1" s="1"/>
  <c r="AX73" i="1"/>
  <c r="BA73" i="1" s="1"/>
  <c r="M73" i="1"/>
  <c r="Z80" i="1"/>
  <c r="AX56" i="1"/>
  <c r="BA56" i="1" s="1"/>
  <c r="M56" i="1"/>
  <c r="J56" i="1"/>
  <c r="K56" i="1" s="1"/>
  <c r="L56" i="1" s="1"/>
  <c r="Z61" i="1"/>
  <c r="S82" i="1"/>
  <c r="T82" i="1" s="1"/>
  <c r="AA56" i="1"/>
  <c r="AX58" i="1"/>
  <c r="BA58" i="1" s="1"/>
  <c r="J58" i="1"/>
  <c r="U45" i="1"/>
  <c r="Y45" i="1" s="1"/>
  <c r="AA45" i="1"/>
  <c r="AB45" i="1"/>
  <c r="AA52" i="1"/>
  <c r="S43" i="1"/>
  <c r="T43" i="1" s="1"/>
  <c r="Z17" i="1"/>
  <c r="BA41" i="1"/>
  <c r="Z27" i="1"/>
  <c r="Z33" i="1"/>
  <c r="P33" i="1"/>
  <c r="N33" i="1" s="1"/>
  <c r="Q33" i="1" s="1"/>
  <c r="K33" i="1" s="1"/>
  <c r="L33" i="1" s="1"/>
  <c r="BA47" i="1"/>
  <c r="S46" i="1"/>
  <c r="T46" i="1" s="1"/>
  <c r="S35" i="1"/>
  <c r="T35" i="1" s="1"/>
  <c r="AY46" i="1" l="1"/>
  <c r="BA46" i="1"/>
  <c r="K74" i="1"/>
  <c r="L74" i="1" s="1"/>
  <c r="K28" i="1"/>
  <c r="L28" i="1" s="1"/>
  <c r="K65" i="1"/>
  <c r="L65" i="1" s="1"/>
  <c r="K32" i="1"/>
  <c r="L32" i="1" s="1"/>
  <c r="K44" i="1"/>
  <c r="L44" i="1" s="1"/>
  <c r="BA50" i="1"/>
  <c r="K71" i="1"/>
  <c r="L71" i="1" s="1"/>
  <c r="BA93" i="1"/>
  <c r="P79" i="1"/>
  <c r="N79" i="1" s="1"/>
  <c r="Q79" i="1" s="1"/>
  <c r="K79" i="1" s="1"/>
  <c r="L79" i="1" s="1"/>
  <c r="P69" i="1"/>
  <c r="N69" i="1" s="1"/>
  <c r="Q69" i="1" s="1"/>
  <c r="K69" i="1" s="1"/>
  <c r="L69" i="1" s="1"/>
  <c r="AC87" i="1"/>
  <c r="K40" i="1"/>
  <c r="L40" i="1" s="1"/>
  <c r="S49" i="1"/>
  <c r="T49" i="1" s="1"/>
  <c r="AA69" i="1"/>
  <c r="AC69" i="1" s="1"/>
  <c r="BA63" i="1"/>
  <c r="K94" i="1"/>
  <c r="L94" i="1" s="1"/>
  <c r="BA90" i="1"/>
  <c r="AB69" i="1"/>
  <c r="K48" i="1"/>
  <c r="L48" i="1" s="1"/>
  <c r="K64" i="1"/>
  <c r="L64" i="1" s="1"/>
  <c r="AA79" i="1"/>
  <c r="AC79" i="1" s="1"/>
  <c r="U79" i="1"/>
  <c r="Y79" i="1" s="1"/>
  <c r="BA49" i="1"/>
  <c r="U46" i="1"/>
  <c r="Y46" i="1" s="1"/>
  <c r="AB46" i="1"/>
  <c r="AA46" i="1"/>
  <c r="U27" i="1"/>
  <c r="Y27" i="1" s="1"/>
  <c r="AB27" i="1"/>
  <c r="AA27" i="1"/>
  <c r="U78" i="1"/>
  <c r="Y78" i="1" s="1"/>
  <c r="AB78" i="1"/>
  <c r="AA78" i="1"/>
  <c r="P78" i="1"/>
  <c r="N78" i="1" s="1"/>
  <c r="Q78" i="1" s="1"/>
  <c r="K78" i="1" s="1"/>
  <c r="L78" i="1" s="1"/>
  <c r="U24" i="1"/>
  <c r="Y24" i="1" s="1"/>
  <c r="AB24" i="1"/>
  <c r="AA24" i="1"/>
  <c r="K58" i="1"/>
  <c r="L58" i="1" s="1"/>
  <c r="AB67" i="1"/>
  <c r="AA67" i="1"/>
  <c r="U67" i="1"/>
  <c r="Y67" i="1" s="1"/>
  <c r="AC60" i="1"/>
  <c r="U33" i="1"/>
  <c r="Y33" i="1" s="1"/>
  <c r="AB33" i="1"/>
  <c r="AA33" i="1"/>
  <c r="U32" i="1"/>
  <c r="Y32" i="1" s="1"/>
  <c r="AB32" i="1"/>
  <c r="AA32" i="1"/>
  <c r="U71" i="1"/>
  <c r="Y71" i="1" s="1"/>
  <c r="AB71" i="1"/>
  <c r="AA71" i="1"/>
  <c r="AB73" i="1"/>
  <c r="AA73" i="1"/>
  <c r="U73" i="1"/>
  <c r="Y73" i="1" s="1"/>
  <c r="P73" i="1"/>
  <c r="N73" i="1" s="1"/>
  <c r="Q73" i="1" s="1"/>
  <c r="K73" i="1" s="1"/>
  <c r="L73" i="1" s="1"/>
  <c r="K87" i="1"/>
  <c r="L87" i="1" s="1"/>
  <c r="U50" i="1"/>
  <c r="Y50" i="1" s="1"/>
  <c r="AB50" i="1"/>
  <c r="AA50" i="1"/>
  <c r="P50" i="1"/>
  <c r="N50" i="1" s="1"/>
  <c r="Q50" i="1" s="1"/>
  <c r="K50" i="1" s="1"/>
  <c r="L50" i="1" s="1"/>
  <c r="U41" i="1"/>
  <c r="Y41" i="1" s="1"/>
  <c r="AB41" i="1"/>
  <c r="AA41" i="1"/>
  <c r="P41" i="1"/>
  <c r="N41" i="1" s="1"/>
  <c r="Q41" i="1" s="1"/>
  <c r="K41" i="1" s="1"/>
  <c r="L41" i="1" s="1"/>
  <c r="P67" i="1"/>
  <c r="N67" i="1" s="1"/>
  <c r="Q67" i="1" s="1"/>
  <c r="K67" i="1" s="1"/>
  <c r="L67" i="1" s="1"/>
  <c r="P24" i="1"/>
  <c r="N24" i="1" s="1"/>
  <c r="Q24" i="1" s="1"/>
  <c r="K24" i="1" s="1"/>
  <c r="L24" i="1" s="1"/>
  <c r="AB35" i="1"/>
  <c r="AC35" i="1" s="1"/>
  <c r="U35" i="1"/>
  <c r="Y35" i="1" s="1"/>
  <c r="AA35" i="1"/>
  <c r="P35" i="1"/>
  <c r="N35" i="1" s="1"/>
  <c r="Q35" i="1" s="1"/>
  <c r="K35" i="1" s="1"/>
  <c r="L35" i="1" s="1"/>
  <c r="S53" i="1"/>
  <c r="T53" i="1" s="1"/>
  <c r="AA31" i="1"/>
  <c r="U31" i="1"/>
  <c r="Y31" i="1" s="1"/>
  <c r="AB31" i="1"/>
  <c r="U61" i="1"/>
  <c r="Y61" i="1" s="1"/>
  <c r="AB61" i="1"/>
  <c r="AA61" i="1"/>
  <c r="AC52" i="1"/>
  <c r="U76" i="1"/>
  <c r="Y76" i="1" s="1"/>
  <c r="AB76" i="1"/>
  <c r="P76" i="1"/>
  <c r="N76" i="1" s="1"/>
  <c r="Q76" i="1" s="1"/>
  <c r="K76" i="1" s="1"/>
  <c r="L76" i="1" s="1"/>
  <c r="AA76" i="1"/>
  <c r="U83" i="1"/>
  <c r="Y83" i="1" s="1"/>
  <c r="AA83" i="1"/>
  <c r="AB83" i="1"/>
  <c r="S70" i="1"/>
  <c r="T70" i="1" s="1"/>
  <c r="U89" i="1"/>
  <c r="Y89" i="1" s="1"/>
  <c r="AB89" i="1"/>
  <c r="AA89" i="1"/>
  <c r="AC54" i="1"/>
  <c r="AB72" i="1"/>
  <c r="AA72" i="1"/>
  <c r="U72" i="1"/>
  <c r="Y72" i="1" s="1"/>
  <c r="AC65" i="1"/>
  <c r="U25" i="1"/>
  <c r="Y25" i="1" s="1"/>
  <c r="AB25" i="1"/>
  <c r="AA25" i="1"/>
  <c r="S63" i="1"/>
  <c r="T63" i="1" s="1"/>
  <c r="AY70" i="1"/>
  <c r="BA70" i="1"/>
  <c r="P25" i="1"/>
  <c r="N25" i="1" s="1"/>
  <c r="Q25" i="1" s="1"/>
  <c r="K25" i="1" s="1"/>
  <c r="L25" i="1" s="1"/>
  <c r="AB51" i="1"/>
  <c r="U51" i="1"/>
  <c r="Y51" i="1" s="1"/>
  <c r="AA51" i="1"/>
  <c r="AA95" i="1"/>
  <c r="U95" i="1"/>
  <c r="Y95" i="1" s="1"/>
  <c r="AB95" i="1"/>
  <c r="P95" i="1"/>
  <c r="N95" i="1" s="1"/>
  <c r="Q95" i="1" s="1"/>
  <c r="K95" i="1" s="1"/>
  <c r="L95" i="1" s="1"/>
  <c r="K21" i="1"/>
  <c r="L21" i="1" s="1"/>
  <c r="AB57" i="1"/>
  <c r="AC57" i="1" s="1"/>
  <c r="U57" i="1"/>
  <c r="Y57" i="1" s="1"/>
  <c r="AA57" i="1"/>
  <c r="P57" i="1"/>
  <c r="N57" i="1" s="1"/>
  <c r="Q57" i="1" s="1"/>
  <c r="K57" i="1" s="1"/>
  <c r="L57" i="1" s="1"/>
  <c r="U85" i="1"/>
  <c r="Y85" i="1" s="1"/>
  <c r="AB85" i="1"/>
  <c r="AA85" i="1"/>
  <c r="P31" i="1"/>
  <c r="N31" i="1" s="1"/>
  <c r="Q31" i="1" s="1"/>
  <c r="K31" i="1" s="1"/>
  <c r="L31" i="1" s="1"/>
  <c r="P89" i="1"/>
  <c r="N89" i="1" s="1"/>
  <c r="Q89" i="1" s="1"/>
  <c r="K89" i="1" s="1"/>
  <c r="L89" i="1" s="1"/>
  <c r="AC91" i="1"/>
  <c r="AC56" i="1"/>
  <c r="AB47" i="1"/>
  <c r="AA47" i="1"/>
  <c r="U47" i="1"/>
  <c r="Y47" i="1" s="1"/>
  <c r="AB66" i="1"/>
  <c r="U66" i="1"/>
  <c r="Y66" i="1" s="1"/>
  <c r="AA66" i="1"/>
  <c r="P66" i="1"/>
  <c r="N66" i="1" s="1"/>
  <c r="Q66" i="1" s="1"/>
  <c r="K66" i="1" s="1"/>
  <c r="L66" i="1" s="1"/>
  <c r="AB75" i="1"/>
  <c r="U75" i="1"/>
  <c r="Y75" i="1" s="1"/>
  <c r="AA75" i="1"/>
  <c r="U17" i="1"/>
  <c r="Y17" i="1" s="1"/>
  <c r="AB17" i="1"/>
  <c r="AA17" i="1"/>
  <c r="U81" i="1"/>
  <c r="Y81" i="1" s="1"/>
  <c r="AB81" i="1"/>
  <c r="AA81" i="1"/>
  <c r="AC23" i="1"/>
  <c r="K55" i="1"/>
  <c r="L55" i="1" s="1"/>
  <c r="AB77" i="1"/>
  <c r="AA77" i="1"/>
  <c r="U77" i="1"/>
  <c r="Y77" i="1" s="1"/>
  <c r="AC96" i="1"/>
  <c r="U62" i="1"/>
  <c r="Y62" i="1" s="1"/>
  <c r="AA62" i="1"/>
  <c r="AB62" i="1"/>
  <c r="AB43" i="1"/>
  <c r="AC43" i="1" s="1"/>
  <c r="U43" i="1"/>
  <c r="Y43" i="1" s="1"/>
  <c r="AA43" i="1"/>
  <c r="U82" i="1"/>
  <c r="Y82" i="1" s="1"/>
  <c r="AA82" i="1"/>
  <c r="AB82" i="1"/>
  <c r="U38" i="1"/>
  <c r="Y38" i="1" s="1"/>
  <c r="AB38" i="1"/>
  <c r="AA38" i="1"/>
  <c r="AB84" i="1"/>
  <c r="U84" i="1"/>
  <c r="Y84" i="1" s="1"/>
  <c r="AA84" i="1"/>
  <c r="U18" i="1"/>
  <c r="Y18" i="1" s="1"/>
  <c r="AA18" i="1"/>
  <c r="AB18" i="1"/>
  <c r="P18" i="1"/>
  <c r="N18" i="1" s="1"/>
  <c r="Q18" i="1" s="1"/>
  <c r="K18" i="1" s="1"/>
  <c r="L18" i="1" s="1"/>
  <c r="U58" i="1"/>
  <c r="Y58" i="1" s="1"/>
  <c r="AB58" i="1"/>
  <c r="AA58" i="1"/>
  <c r="AB28" i="1"/>
  <c r="AA28" i="1"/>
  <c r="U28" i="1"/>
  <c r="Y28" i="1" s="1"/>
  <c r="AB39" i="1"/>
  <c r="AA39" i="1"/>
  <c r="U39" i="1"/>
  <c r="Y39" i="1" s="1"/>
  <c r="AB55" i="1"/>
  <c r="U55" i="1"/>
  <c r="Y55" i="1" s="1"/>
  <c r="AA55" i="1"/>
  <c r="S68" i="1"/>
  <c r="T68" i="1" s="1"/>
  <c r="U64" i="1"/>
  <c r="Y64" i="1" s="1"/>
  <c r="AB64" i="1"/>
  <c r="AA64" i="1"/>
  <c r="U59" i="1"/>
  <c r="Y59" i="1" s="1"/>
  <c r="AB59" i="1"/>
  <c r="AA59" i="1"/>
  <c r="P43" i="1"/>
  <c r="N43" i="1" s="1"/>
  <c r="Q43" i="1" s="1"/>
  <c r="K43" i="1" s="1"/>
  <c r="L43" i="1" s="1"/>
  <c r="U22" i="1"/>
  <c r="Y22" i="1" s="1"/>
  <c r="AB22" i="1"/>
  <c r="AA22" i="1"/>
  <c r="P38" i="1"/>
  <c r="N38" i="1" s="1"/>
  <c r="Q38" i="1" s="1"/>
  <c r="K38" i="1" s="1"/>
  <c r="L38" i="1" s="1"/>
  <c r="U92" i="1"/>
  <c r="Y92" i="1" s="1"/>
  <c r="AB92" i="1"/>
  <c r="AA92" i="1"/>
  <c r="AB74" i="1"/>
  <c r="U74" i="1"/>
  <c r="Y74" i="1" s="1"/>
  <c r="AA74" i="1"/>
  <c r="U19" i="1"/>
  <c r="Y19" i="1" s="1"/>
  <c r="AB19" i="1"/>
  <c r="AA19" i="1"/>
  <c r="U90" i="1"/>
  <c r="Y90" i="1" s="1"/>
  <c r="AB90" i="1"/>
  <c r="AA90" i="1"/>
  <c r="AA26" i="1"/>
  <c r="U26" i="1"/>
  <c r="Y26" i="1" s="1"/>
  <c r="AB26" i="1"/>
  <c r="P26" i="1"/>
  <c r="N26" i="1" s="1"/>
  <c r="Q26" i="1" s="1"/>
  <c r="K26" i="1" s="1"/>
  <c r="L26" i="1" s="1"/>
  <c r="U48" i="1"/>
  <c r="Y48" i="1" s="1"/>
  <c r="AB48" i="1"/>
  <c r="AA48" i="1"/>
  <c r="K30" i="1"/>
  <c r="L30" i="1" s="1"/>
  <c r="BA53" i="1"/>
  <c r="AB88" i="1"/>
  <c r="AA88" i="1"/>
  <c r="U88" i="1"/>
  <c r="Y88" i="1" s="1"/>
  <c r="S93" i="1"/>
  <c r="T93" i="1" s="1"/>
  <c r="AC21" i="1"/>
  <c r="AA80" i="1"/>
  <c r="AB80" i="1"/>
  <c r="AC80" i="1" s="1"/>
  <c r="U80" i="1"/>
  <c r="Y80" i="1" s="1"/>
  <c r="U44" i="1"/>
  <c r="Y44" i="1" s="1"/>
  <c r="AB44" i="1"/>
  <c r="AA44" i="1"/>
  <c r="P27" i="1"/>
  <c r="N27" i="1" s="1"/>
  <c r="Q27" i="1" s="1"/>
  <c r="K27" i="1" s="1"/>
  <c r="L27" i="1" s="1"/>
  <c r="AC45" i="1"/>
  <c r="P61" i="1"/>
  <c r="N61" i="1" s="1"/>
  <c r="Q61" i="1" s="1"/>
  <c r="K61" i="1" s="1"/>
  <c r="L61" i="1" s="1"/>
  <c r="U94" i="1"/>
  <c r="Y94" i="1" s="1"/>
  <c r="AA94" i="1"/>
  <c r="AB94" i="1"/>
  <c r="P82" i="1"/>
  <c r="N82" i="1" s="1"/>
  <c r="Q82" i="1" s="1"/>
  <c r="K82" i="1" s="1"/>
  <c r="L82" i="1" s="1"/>
  <c r="U29" i="1"/>
  <c r="Y29" i="1" s="1"/>
  <c r="AB29" i="1"/>
  <c r="AC29" i="1" s="1"/>
  <c r="AA29" i="1"/>
  <c r="P46" i="1"/>
  <c r="N46" i="1" s="1"/>
  <c r="Q46" i="1" s="1"/>
  <c r="K46" i="1" s="1"/>
  <c r="L46" i="1" s="1"/>
  <c r="K85" i="1"/>
  <c r="L85" i="1" s="1"/>
  <c r="U40" i="1"/>
  <c r="Y40" i="1" s="1"/>
  <c r="AB40" i="1"/>
  <c r="AA40" i="1"/>
  <c r="U86" i="1"/>
  <c r="Y86" i="1" s="1"/>
  <c r="AB86" i="1"/>
  <c r="AC86" i="1" s="1"/>
  <c r="AA86" i="1"/>
  <c r="P90" i="1"/>
  <c r="N90" i="1" s="1"/>
  <c r="Q90" i="1" s="1"/>
  <c r="K90" i="1" s="1"/>
  <c r="L90" i="1" s="1"/>
  <c r="AB20" i="1"/>
  <c r="AA20" i="1"/>
  <c r="U20" i="1"/>
  <c r="Y20" i="1" s="1"/>
  <c r="AC34" i="1"/>
  <c r="P62" i="1"/>
  <c r="N62" i="1" s="1"/>
  <c r="Q62" i="1" s="1"/>
  <c r="K62" i="1" s="1"/>
  <c r="L62" i="1" s="1"/>
  <c r="P83" i="1"/>
  <c r="N83" i="1" s="1"/>
  <c r="Q83" i="1" s="1"/>
  <c r="K83" i="1" s="1"/>
  <c r="L83" i="1" s="1"/>
  <c r="BA68" i="1"/>
  <c r="U30" i="1"/>
  <c r="Y30" i="1" s="1"/>
  <c r="AB30" i="1"/>
  <c r="AA30" i="1"/>
  <c r="P84" i="1"/>
  <c r="N84" i="1" s="1"/>
  <c r="Q84" i="1" s="1"/>
  <c r="K84" i="1" s="1"/>
  <c r="L84" i="1" s="1"/>
  <c r="AC42" i="1"/>
  <c r="AC83" i="1" l="1"/>
  <c r="AC17" i="1"/>
  <c r="AC55" i="1"/>
  <c r="AC77" i="1"/>
  <c r="AC46" i="1"/>
  <c r="AC20" i="1"/>
  <c r="AC44" i="1"/>
  <c r="AC39" i="1"/>
  <c r="AC18" i="1"/>
  <c r="AC75" i="1"/>
  <c r="AC25" i="1"/>
  <c r="AC64" i="1"/>
  <c r="AC84" i="1"/>
  <c r="AC61" i="1"/>
  <c r="AC27" i="1"/>
  <c r="AC76" i="1"/>
  <c r="AB49" i="1"/>
  <c r="U49" i="1"/>
  <c r="Y49" i="1" s="1"/>
  <c r="AA49" i="1"/>
  <c r="P49" i="1"/>
  <c r="N49" i="1" s="1"/>
  <c r="Q49" i="1" s="1"/>
  <c r="K49" i="1" s="1"/>
  <c r="L49" i="1" s="1"/>
  <c r="AC26" i="1"/>
  <c r="AC38" i="1"/>
  <c r="AC62" i="1"/>
  <c r="AC47" i="1"/>
  <c r="AC30" i="1"/>
  <c r="AC94" i="1"/>
  <c r="AC74" i="1"/>
  <c r="AC59" i="1"/>
  <c r="AC73" i="1"/>
  <c r="AC33" i="1"/>
  <c r="AC24" i="1"/>
  <c r="AC78" i="1"/>
  <c r="AC40" i="1"/>
  <c r="AC88" i="1"/>
  <c r="AC90" i="1"/>
  <c r="AC22" i="1"/>
  <c r="AC58" i="1"/>
  <c r="AC81" i="1"/>
  <c r="AC41" i="1"/>
  <c r="AC48" i="1"/>
  <c r="AC92" i="1"/>
  <c r="AC95" i="1"/>
  <c r="AC89" i="1"/>
  <c r="AC31" i="1"/>
  <c r="AC71" i="1"/>
  <c r="U68" i="1"/>
  <c r="Y68" i="1" s="1"/>
  <c r="AB68" i="1"/>
  <c r="AA68" i="1"/>
  <c r="P68" i="1"/>
  <c r="N68" i="1" s="1"/>
  <c r="Q68" i="1" s="1"/>
  <c r="K68" i="1" s="1"/>
  <c r="L68" i="1" s="1"/>
  <c r="U63" i="1"/>
  <c r="Y63" i="1" s="1"/>
  <c r="AB63" i="1"/>
  <c r="AA63" i="1"/>
  <c r="P63" i="1"/>
  <c r="N63" i="1" s="1"/>
  <c r="Q63" i="1" s="1"/>
  <c r="K63" i="1" s="1"/>
  <c r="L63" i="1" s="1"/>
  <c r="U70" i="1"/>
  <c r="Y70" i="1" s="1"/>
  <c r="AB70" i="1"/>
  <c r="AA70" i="1"/>
  <c r="P70" i="1"/>
  <c r="N70" i="1" s="1"/>
  <c r="Q70" i="1" s="1"/>
  <c r="K70" i="1" s="1"/>
  <c r="L70" i="1" s="1"/>
  <c r="AB93" i="1"/>
  <c r="U93" i="1"/>
  <c r="Y93" i="1" s="1"/>
  <c r="AA93" i="1"/>
  <c r="P93" i="1"/>
  <c r="N93" i="1" s="1"/>
  <c r="Q93" i="1" s="1"/>
  <c r="K93" i="1" s="1"/>
  <c r="L93" i="1" s="1"/>
  <c r="AC66" i="1"/>
  <c r="AC72" i="1"/>
  <c r="AC50" i="1"/>
  <c r="AC32" i="1"/>
  <c r="AC67" i="1"/>
  <c r="AB53" i="1"/>
  <c r="U53" i="1"/>
  <c r="Y53" i="1" s="1"/>
  <c r="AA53" i="1"/>
  <c r="P53" i="1"/>
  <c r="N53" i="1" s="1"/>
  <c r="Q53" i="1" s="1"/>
  <c r="K53" i="1" s="1"/>
  <c r="L53" i="1" s="1"/>
  <c r="AC19" i="1"/>
  <c r="AC28" i="1"/>
  <c r="AC82" i="1"/>
  <c r="AC85" i="1"/>
  <c r="AC51" i="1"/>
  <c r="AC68" i="1" l="1"/>
  <c r="AC63" i="1"/>
  <c r="AC93" i="1"/>
  <c r="AC49" i="1"/>
  <c r="AC53" i="1"/>
  <c r="AC70" i="1"/>
</calcChain>
</file>

<file path=xl/sharedStrings.xml><?xml version="1.0" encoding="utf-8"?>
<sst xmlns="http://schemas.openxmlformats.org/spreadsheetml/2006/main" count="1977" uniqueCount="686">
  <si>
    <t>File opened</t>
  </si>
  <si>
    <t>2018-08-23 08:08:57</t>
  </si>
  <si>
    <t>Console s/n</t>
  </si>
  <si>
    <t>68C-571077</t>
  </si>
  <si>
    <t>Console ver</t>
  </si>
  <si>
    <t>Bluestem v.1.3.4</t>
  </si>
  <si>
    <t>Scripts ver</t>
  </si>
  <si>
    <t>2018.05  1.3.4, Mar 2018</t>
  </si>
  <si>
    <t>Head s/n</t>
  </si>
  <si>
    <t>68H-581077</t>
  </si>
  <si>
    <t>Head ver</t>
  </si>
  <si>
    <t>1.3.0</t>
  </si>
  <si>
    <t>Head cal</t>
  </si>
  <si>
    <t>{"h2obzero": "1.04256", "co2aspanconc2": "0", "co2aspan2b": "0.164704", "co2bzero": "0.897206", "h2oaspanconc1": "12.72", "chamberpressurezero": "2.58849", "h2oaspan2b": "0.0630582", "h2obspan2b": "0.0656441", "co2bspan1": "0.990929", "co2aspan1": "0.99103", "h2oazero": "1.03443", "flowmeterzero": "1.0222", "h2obspanconc1": "12.72", "co2azero": "0.878104", "h2oaspan2": "0", "co2bspan2": "0", "ssb_ref": "32399.3", "co2aspanconc1": "1002", "co2bspanconc2": "0", "co2bspan2b": "0.168011", "flowbzero": "0.30936", "co2bspanconc1": "1002", "co2aspan2a": "0.166194", "h2oaspanconc2": "0", "h2obspan1": "0.996486", "h2obspan2a": "0.0658756", "h2obspan2": "0", "co2aspan2": "0", "h2obspanconc2": "0", "oxygen": "21", "h2oaspan2a": "0.0633159", "tazero": "0.0287113", "h2oaspan1": "0.995929", "flowazero": "0.32418", "ssa_ref": "33648.9", "co2bspan2a": "0.169549", "tbzero": "0.0835133"}</t>
  </si>
  <si>
    <t>Chamber type</t>
  </si>
  <si>
    <t>6800-01</t>
  </si>
  <si>
    <t>Chamber s/n</t>
  </si>
  <si>
    <t>MPF-551072</t>
  </si>
  <si>
    <t>Chamber rev</t>
  </si>
  <si>
    <t>0</t>
  </si>
  <si>
    <t>Chamber cal</t>
  </si>
  <si>
    <t>Fluorometer</t>
  </si>
  <si>
    <t>Flr. Version</t>
  </si>
  <si>
    <t>08:08:57</t>
  </si>
  <si>
    <t>Stability Definition:	Ci (GasEx): Slp&lt;1 Std&lt;1	A (GasEx): Slp&lt;1 Std&lt;0.5</t>
  </si>
  <si>
    <t>SysConst</t>
  </si>
  <si>
    <t>AvgTime</t>
  </si>
  <si>
    <t>4</t>
  </si>
  <si>
    <t>Oxygen</t>
  </si>
  <si>
    <t>21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</si>
  <si>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</si>
  <si>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</si>
  <si>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</si>
  <si>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</si>
  <si>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</si>
  <si>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</si>
  <si>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</si>
  <si>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</si>
  <si>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</si>
  <si>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</si>
  <si>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</si>
  <si>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</si>
  <si>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</si>
  <si>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</si>
  <si>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</si>
  <si>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</si>
  <si>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</si>
  <si>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</si>
  <si>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</si>
  <si>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</si>
  <si>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</si>
  <si>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</si>
  <si>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</si>
  <si>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</si>
  <si>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</si>
  <si>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</si>
  <si>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</si>
  <si>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</si>
  <si>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</si>
  <si>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</si>
  <si>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</si>
  <si>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</si>
  <si>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</si>
  <si>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</si>
  <si>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</si>
  <si>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</si>
  <si>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</si>
  <si>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</si>
  <si>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</si>
  <si>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3.94817 80.021 385.274 628.854 886.208 1082.26 1263.25 1383.36</t>
  </si>
  <si>
    <t>Fs_true</t>
  </si>
  <si>
    <t>-0.20044 99.9825 402.674 600.848 800.535 1000.61 1200.83 1400.29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</si>
  <si>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</si>
  <si>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</si>
  <si>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</si>
  <si>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</si>
  <si>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</si>
  <si>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</si>
  <si>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</si>
  <si>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</si>
  <si>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</si>
  <si>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</si>
  <si>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</si>
  <si>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</si>
  <si>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</si>
  <si>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</si>
  <si>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</si>
  <si>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</si>
  <si>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</si>
  <si>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</si>
  <si>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</si>
  <si>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</si>
  <si>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</si>
  <si>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</si>
  <si>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</si>
  <si>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</si>
  <si>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</si>
  <si>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</si>
  <si>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</si>
  <si>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</si>
  <si>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</si>
  <si>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</si>
  <si>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</si>
  <si>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</si>
  <si>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</si>
  <si>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</si>
  <si>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</si>
  <si>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</si>
  <si>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</si>
  <si>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</si>
  <si>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</si>
  <si>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</si>
  <si>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</si>
  <si>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</si>
  <si>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</si>
  <si>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</si>
  <si>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</si>
  <si>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</si>
  <si>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</si>
  <si>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</si>
  <si>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</si>
  <si>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</si>
  <si>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</si>
  <si>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</si>
  <si>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</si>
  <si>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</si>
  <si>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</si>
  <si>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</si>
  <si>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</si>
  <si>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</si>
  <si>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</si>
  <si>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</si>
  <si>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</si>
  <si>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</si>
  <si>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</si>
  <si>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</si>
  <si>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</si>
  <si>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</si>
  <si>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</si>
  <si>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</si>
  <si>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</si>
  <si>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</si>
  <si>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</si>
  <si>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</si>
  <si>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</si>
  <si>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</si>
  <si>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</si>
  <si>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</si>
  <si>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</si>
  <si>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</si>
  <si>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</si>
  <si>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</si>
  <si>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</si>
  <si>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</si>
  <si>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</si>
  <si>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</si>
  <si>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</si>
  <si>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</si>
  <si>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</si>
  <si>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</si>
  <si>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</si>
  <si>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</si>
  <si>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</si>
  <si>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</si>
  <si>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</si>
  <si>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</si>
  <si>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</si>
  <si>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</si>
  <si>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</si>
  <si>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</si>
  <si>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</si>
  <si>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</si>
  <si>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</si>
  <si>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</si>
  <si>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</si>
  <si>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</si>
  <si>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</si>
  <si>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</si>
  <si>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</si>
  <si>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</si>
  <si>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</si>
  <si>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</si>
  <si>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</si>
  <si>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</si>
  <si>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</si>
  <si>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</si>
  <si>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</si>
  <si>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</si>
  <si>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</si>
  <si>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</si>
  <si>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</si>
  <si>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</si>
  <si>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</si>
  <si>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</si>
  <si>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</si>
  <si>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</si>
  <si>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</si>
  <si>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</si>
  <si>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</si>
  <si>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</si>
  <si>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</si>
  <si>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</si>
  <si>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</si>
  <si>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</si>
  <si>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</si>
  <si>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</si>
  <si>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</si>
  <si>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</si>
  <si>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Ci:MN</t>
  </si>
  <si>
    <t>Ci:SLP</t>
  </si>
  <si>
    <t>Ci:SD</t>
  </si>
  <si>
    <t>Ci:OK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</si>
  <si>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</si>
  <si>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</si>
  <si>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</si>
  <si>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</si>
  <si>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</si>
  <si>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</si>
  <si>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</si>
  <si>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</si>
  <si>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</si>
  <si>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</si>
  <si>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</si>
  <si>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</si>
  <si>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</si>
  <si>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</si>
  <si>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</si>
  <si>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</si>
  <si>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</si>
  <si>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</si>
  <si>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</si>
  <si>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</si>
  <si>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</si>
  <si>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</si>
  <si>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</si>
  <si>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</si>
  <si>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</si>
  <si>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</si>
  <si>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</si>
  <si>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</si>
  <si>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</si>
  <si>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</si>
  <si>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</si>
  <si>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</si>
  <si>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</si>
  <si>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</si>
  <si>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</si>
  <si>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</si>
  <si>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</si>
  <si>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</si>
  <si>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</si>
  <si>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</si>
  <si>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</si>
  <si>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</si>
  <si>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</si>
  <si>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</si>
  <si>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</si>
  <si>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</si>
  <si>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</si>
  <si>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</si>
  <si>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</si>
  <si>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</si>
  <si>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</si>
  <si>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</si>
  <si>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</si>
  <si>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</si>
  <si>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</si>
  <si>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</si>
  <si>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</si>
  <si>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</si>
  <si>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</si>
  <si>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</si>
  <si>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</si>
  <si>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</si>
  <si>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</si>
  <si>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</si>
  <si>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V</t>
  </si>
  <si>
    <t>20180823 08:11:21</t>
  </si>
  <si>
    <t>08:11:21</t>
  </si>
  <si>
    <t>18322-2</t>
  </si>
  <si>
    <t>MPF-2223-20180823-08_11_22</t>
  </si>
  <si>
    <t>DARK-2224-20180823-08_11_30</t>
  </si>
  <si>
    <t>0: Broadleaf</t>
  </si>
  <si>
    <t>08:10:16</t>
  </si>
  <si>
    <t>1/2</t>
  </si>
  <si>
    <t>5</t>
  </si>
  <si>
    <t>11111111</t>
  </si>
  <si>
    <t>oooooooo</t>
  </si>
  <si>
    <t>off</t>
  </si>
  <si>
    <t>20180823 08:13:12</t>
  </si>
  <si>
    <t>08:13:12</t>
  </si>
  <si>
    <t>MPF-2225-20180823-08_13_14</t>
  </si>
  <si>
    <t>DARK-2226-20180823-08_13_21</t>
  </si>
  <si>
    <t>08:12:23</t>
  </si>
  <si>
    <t>2/2</t>
  </si>
  <si>
    <t>20180823 08:14:28</t>
  </si>
  <si>
    <t>08:14:28</t>
  </si>
  <si>
    <t>MPF-2227-20180823-08_14_29</t>
  </si>
  <si>
    <t>DARK-2228-20180823-08_14_37</t>
  </si>
  <si>
    <t>20180823 08:16:00</t>
  </si>
  <si>
    <t>08:16:00</t>
  </si>
  <si>
    <t>MPF-2229-20180823-08_16_01</t>
  </si>
  <si>
    <t>DARK-2230-20180823-08_16_09</t>
  </si>
  <si>
    <t>08:15:30</t>
  </si>
  <si>
    <t>20180823 08:17:42</t>
  </si>
  <si>
    <t>08:17:42</t>
  </si>
  <si>
    <t>MPF-2231-20180823-08_17_43</t>
  </si>
  <si>
    <t>DARK-2232-20180823-08_17_51</t>
  </si>
  <si>
    <t>08:17:08</t>
  </si>
  <si>
    <t>20180823 08:19:13</t>
  </si>
  <si>
    <t>08:19:13</t>
  </si>
  <si>
    <t>MPF-2233-20180823-08_19_15</t>
  </si>
  <si>
    <t>DARK-2234-20180823-08_19_22</t>
  </si>
  <si>
    <t>08:18:47</t>
  </si>
  <si>
    <t>20180823 08:21:04</t>
  </si>
  <si>
    <t>08:21:04</t>
  </si>
  <si>
    <t>MPF-2235-20180823-08_21_05</t>
  </si>
  <si>
    <t>DARK-2236-20180823-08_21_13</t>
  </si>
  <si>
    <t>08:20:25</t>
  </si>
  <si>
    <t>20180823 08:23:04</t>
  </si>
  <si>
    <t>08:23:04</t>
  </si>
  <si>
    <t>MPF-2237-20180823-08_23_06</t>
  </si>
  <si>
    <t>DARK-2238-20180823-08_23_14</t>
  </si>
  <si>
    <t>08:22:10</t>
  </si>
  <si>
    <t>20180823 08:25:03</t>
  </si>
  <si>
    <t>08:25:03</t>
  </si>
  <si>
    <t>MPF-2239-20180823-08_25_05</t>
  </si>
  <si>
    <t>DARK-2240-20180823-08_25_12</t>
  </si>
  <si>
    <t>08:25:37</t>
  </si>
  <si>
    <t>20180823 08:27:39</t>
  </si>
  <si>
    <t>08:27:39</t>
  </si>
  <si>
    <t>MPF-2241-20180823-08_27_40</t>
  </si>
  <si>
    <t>DARK-2242-20180823-08_27_48</t>
  </si>
  <si>
    <t>08:26:57</t>
  </si>
  <si>
    <t>08:34:36</t>
  </si>
  <si>
    <t>Stability Definition:	Ci (GasEx): Std&lt;1	A (GasEx): Slp&lt;1 Std&lt;0.5</t>
  </si>
  <si>
    <t>20180823 08:36:03</t>
  </si>
  <si>
    <t>08:36:03</t>
  </si>
  <si>
    <t>18421-2</t>
  </si>
  <si>
    <t>MPF-2243-20180823-08_36_05</t>
  </si>
  <si>
    <t>DARK-2244-20180823-08_36_12</t>
  </si>
  <si>
    <t>08:35:34</t>
  </si>
  <si>
    <t>20180823 08:37:34</t>
  </si>
  <si>
    <t>08:37:34</t>
  </si>
  <si>
    <t>MPF-2245-20180823-08_37_36</t>
  </si>
  <si>
    <t>DARK-2246-20180823-08_37_43</t>
  </si>
  <si>
    <t>08:37:04</t>
  </si>
  <si>
    <t>20180823 08:38:47</t>
  </si>
  <si>
    <t>08:38:47</t>
  </si>
  <si>
    <t>MPF-2247-20180823-08_38_49</t>
  </si>
  <si>
    <t>DARK-2248-20180823-08_38_56</t>
  </si>
  <si>
    <t>20180823 08:40:19</t>
  </si>
  <si>
    <t>08:40:19</t>
  </si>
  <si>
    <t>MPF-2249-20180823-08_40_21</t>
  </si>
  <si>
    <t>DARK-2250-20180823-08_40_28</t>
  </si>
  <si>
    <t>08:39:50</t>
  </si>
  <si>
    <t>20180823 08:41:48</t>
  </si>
  <si>
    <t>08:41:48</t>
  </si>
  <si>
    <t>MPF-2251-20180823-08_41_49</t>
  </si>
  <si>
    <t>DARK-2252-20180823-08_41_57</t>
  </si>
  <si>
    <t>08:41:20</t>
  </si>
  <si>
    <t>20180823 08:43:14</t>
  </si>
  <si>
    <t>08:43:14</t>
  </si>
  <si>
    <t>MPF-2253-20180823-08_43_16</t>
  </si>
  <si>
    <t>DARK-2254-20180823-08_43_23</t>
  </si>
  <si>
    <t>08:42:48</t>
  </si>
  <si>
    <t>20180823 08:44:52</t>
  </si>
  <si>
    <t>08:44:52</t>
  </si>
  <si>
    <t>MPF-2255-20180823-08_44_53</t>
  </si>
  <si>
    <t>DARK-2256-20180823-08_45_01</t>
  </si>
  <si>
    <t>08:44:22</t>
  </si>
  <si>
    <t>20180823 08:46:27</t>
  </si>
  <si>
    <t>08:46:27</t>
  </si>
  <si>
    <t>MPF-2257-20180823-08_46_28</t>
  </si>
  <si>
    <t>DARK-2258-20180823-08_46_36</t>
  </si>
  <si>
    <t>08:45:56</t>
  </si>
  <si>
    <t>20180823 08:48:21</t>
  </si>
  <si>
    <t>08:48:21</t>
  </si>
  <si>
    <t>MPF-2259-20180823-08_48_23</t>
  </si>
  <si>
    <t>DARK-2260-20180823-08_48_30</t>
  </si>
  <si>
    <t>08:47:32</t>
  </si>
  <si>
    <t>20180823 08:50:18</t>
  </si>
  <si>
    <t>08:50:18</t>
  </si>
  <si>
    <t>MPF-2261-20180823-08_50_19</t>
  </si>
  <si>
    <t>DARK-2262-20180823-08_50_27</t>
  </si>
  <si>
    <t>08:49:25</t>
  </si>
  <si>
    <t>20180823 08:59:21</t>
  </si>
  <si>
    <t>08:59:21</t>
  </si>
  <si>
    <t>18422-2</t>
  </si>
  <si>
    <t>MPF-2263-20180823-08_59_23</t>
  </si>
  <si>
    <t>DARK-2264-20180823-08_59_30</t>
  </si>
  <si>
    <t>08:58:37</t>
  </si>
  <si>
    <t>20180823 09:01:16</t>
  </si>
  <si>
    <t>09:01:16</t>
  </si>
  <si>
    <t>MPF-2265-20180823-09_01_17</t>
  </si>
  <si>
    <t>DARK-2266-20180823-09_01_25</t>
  </si>
  <si>
    <t>09:00:34</t>
  </si>
  <si>
    <t>20180823 09:02:24</t>
  </si>
  <si>
    <t>09:02:24</t>
  </si>
  <si>
    <t>MPF-2267-20180823-09_02_26</t>
  </si>
  <si>
    <t>DARK-2268-20180823-09_02_33</t>
  </si>
  <si>
    <t>20180823 09:04:12</t>
  </si>
  <si>
    <t>09:04:12</t>
  </si>
  <si>
    <t>MPF-2269-20180823-09_04_13</t>
  </si>
  <si>
    <t>DARK-2270-20180823-09_04_21</t>
  </si>
  <si>
    <t>09:03:33</t>
  </si>
  <si>
    <t>20180823 09:05:19</t>
  </si>
  <si>
    <t>09:05:19</t>
  </si>
  <si>
    <t>MPF-2271-20180823-09_05_21</t>
  </si>
  <si>
    <t>DARK-2272-20180823-09_05_28</t>
  </si>
  <si>
    <t>09:05:43</t>
  </si>
  <si>
    <t>20180823 09:06:49</t>
  </si>
  <si>
    <t>09:06:49</t>
  </si>
  <si>
    <t>MPF-2273-20180823-09_06_51</t>
  </si>
  <si>
    <t>DARK-2274-20180823-09_06_58</t>
  </si>
  <si>
    <t>09:07:20</t>
  </si>
  <si>
    <t>20180823 09:09:21</t>
  </si>
  <si>
    <t>09:09:21</t>
  </si>
  <si>
    <t>MPF-2275-20180823-09_09_23</t>
  </si>
  <si>
    <t>DARK-2276-20180823-09_09_30</t>
  </si>
  <si>
    <t>09:08:46</t>
  </si>
  <si>
    <t>20180823 09:11:22</t>
  </si>
  <si>
    <t>09:11:22</t>
  </si>
  <si>
    <t>MPF-2277-20180823-09_11_23</t>
  </si>
  <si>
    <t>DARK-2278-20180823-09_11_31</t>
  </si>
  <si>
    <t>09:10:31</t>
  </si>
  <si>
    <t>20180823 09:13:14</t>
  </si>
  <si>
    <t>09:13:14</t>
  </si>
  <si>
    <t>MPF-2279-20180823-09_13_16</t>
  </si>
  <si>
    <t>DARK-2280-20180823-09_13_23</t>
  </si>
  <si>
    <t>09:12:27</t>
  </si>
  <si>
    <t>20180823 09:15:15</t>
  </si>
  <si>
    <t>09:15:15</t>
  </si>
  <si>
    <t>MPF-2281-20180823-09_15_16</t>
  </si>
  <si>
    <t>DARK-2282-20180823-09_15_24</t>
  </si>
  <si>
    <t>09:14:42</t>
  </si>
  <si>
    <t>20180823 09:21:05</t>
  </si>
  <si>
    <t>09:21:05</t>
  </si>
  <si>
    <t>18411-1</t>
  </si>
  <si>
    <t>MPF-2283-20180823-09_21_06</t>
  </si>
  <si>
    <t>DARK-2284-20180823-09_21_14</t>
  </si>
  <si>
    <t>09:20:28</t>
  </si>
  <si>
    <t>20180823 09:23:00</t>
  </si>
  <si>
    <t>09:23:00</t>
  </si>
  <si>
    <t>MPF-2285-20180823-09_23_01</t>
  </si>
  <si>
    <t>DARK-2286-20180823-09_23_09</t>
  </si>
  <si>
    <t>09:22:24</t>
  </si>
  <si>
    <t>20180823 09:24:07</t>
  </si>
  <si>
    <t>09:24:07</t>
  </si>
  <si>
    <t>MPF-2287-20180823-09_24_08</t>
  </si>
  <si>
    <t>DARK-2288-20180823-09_24_16</t>
  </si>
  <si>
    <t>20180823 09:25:58</t>
  </si>
  <si>
    <t>09:25:58</t>
  </si>
  <si>
    <t>MPF-2289-20180823-09_25_59</t>
  </si>
  <si>
    <t>DARK-2290-20180823-09_26_07</t>
  </si>
  <si>
    <t>09:25:24</t>
  </si>
  <si>
    <t>20180823 09:27:38</t>
  </si>
  <si>
    <t>09:27:38</t>
  </si>
  <si>
    <t>MPF-2291-20180823-09_27_40</t>
  </si>
  <si>
    <t>DARK-2292-20180823-09_27_47</t>
  </si>
  <si>
    <t>09:27:09</t>
  </si>
  <si>
    <t>20180823 09:29:13</t>
  </si>
  <si>
    <t>09:29:13</t>
  </si>
  <si>
    <t>MPF-2293-20180823-09_29_14</t>
  </si>
  <si>
    <t>DARK-2294-20180823-09_29_22</t>
  </si>
  <si>
    <t>09:28:47</t>
  </si>
  <si>
    <t>20180823 09:31:10</t>
  </si>
  <si>
    <t>09:31:10</t>
  </si>
  <si>
    <t>MPF-2295-20180823-09_31_11</t>
  </si>
  <si>
    <t>DARK-2296-20180823-09_31_19</t>
  </si>
  <si>
    <t>09:30:28</t>
  </si>
  <si>
    <t>20180823 09:33:00</t>
  </si>
  <si>
    <t>09:33:00</t>
  </si>
  <si>
    <t>MPF-2297-20180823-09_33_01</t>
  </si>
  <si>
    <t>DARK-2298-20180823-09_33_09</t>
  </si>
  <si>
    <t>09:32:16</t>
  </si>
  <si>
    <t>20180823 09:34:46</t>
  </si>
  <si>
    <t>09:34:46</t>
  </si>
  <si>
    <t>MPF-2299-20180823-09_34_48</t>
  </si>
  <si>
    <t>DARK-2300-20180823-09_34_56</t>
  </si>
  <si>
    <t>09:34:03</t>
  </si>
  <si>
    <t>20180823 09:36:32</t>
  </si>
  <si>
    <t>09:36:32</t>
  </si>
  <si>
    <t>MPF-2301-20180823-09_36_34</t>
  </si>
  <si>
    <t>DARK-2302-20180823-09_36_41</t>
  </si>
  <si>
    <t>09:35:49</t>
  </si>
  <si>
    <t>20180823 09:44:42</t>
  </si>
  <si>
    <t>09:44:42</t>
  </si>
  <si>
    <t>18322-1</t>
  </si>
  <si>
    <t>MPF-2303-20180823-09_44_44</t>
  </si>
  <si>
    <t>DARK-2304-20180823-09_44_52</t>
  </si>
  <si>
    <t>09:44:05</t>
  </si>
  <si>
    <t>20180823 09:46:42</t>
  </si>
  <si>
    <t>09:46:42</t>
  </si>
  <si>
    <t>MPF-2305-20180823-09_46_43</t>
  </si>
  <si>
    <t>DARK-2306-20180823-09_46_51</t>
  </si>
  <si>
    <t>09:46:05</t>
  </si>
  <si>
    <t>20180823 09:47:48</t>
  </si>
  <si>
    <t>09:47:48</t>
  </si>
  <si>
    <t>MPF-2307-20180823-09_47_49</t>
  </si>
  <si>
    <t>DARK-2308-20180823-09_47_57</t>
  </si>
  <si>
    <t>20180823 09:49:31</t>
  </si>
  <si>
    <t>09:49:31</t>
  </si>
  <si>
    <t>MPF-2309-20180823-09_49_33</t>
  </si>
  <si>
    <t>DARK-2310-20180823-09_49_41</t>
  </si>
  <si>
    <t>09:48:58</t>
  </si>
  <si>
    <t>20180823 09:51:08</t>
  </si>
  <si>
    <t>09:51:08</t>
  </si>
  <si>
    <t>MPF-2311-20180823-09_51_10</t>
  </si>
  <si>
    <t>DARK-2312-20180823-09_51_17</t>
  </si>
  <si>
    <t>09:50:40</t>
  </si>
  <si>
    <t>20180823 09:52:44</t>
  </si>
  <si>
    <t>09:52:44</t>
  </si>
  <si>
    <t>MPF-2313-20180823-09_52_46</t>
  </si>
  <si>
    <t>DARK-2314-20180823-09_52_53</t>
  </si>
  <si>
    <t>09:52:19</t>
  </si>
  <si>
    <t>20180823 09:54:38</t>
  </si>
  <si>
    <t>09:54:38</t>
  </si>
  <si>
    <t>MPF-2315-20180823-09_54_40</t>
  </si>
  <si>
    <t>DARK-2316-20180823-09_54_47</t>
  </si>
  <si>
    <t>09:53:59</t>
  </si>
  <si>
    <t>20180823 09:56:39</t>
  </si>
  <si>
    <t>09:56:39</t>
  </si>
  <si>
    <t>MPF-2317-20180823-09_56_40</t>
  </si>
  <si>
    <t>DARK-2318-20180823-09_56_48</t>
  </si>
  <si>
    <t>09:55:47</t>
  </si>
  <si>
    <t>20180823 09:58:38</t>
  </si>
  <si>
    <t>09:58:38</t>
  </si>
  <si>
    <t>MPF-2319-20180823-09_58_40</t>
  </si>
  <si>
    <t>DARK-2320-20180823-09_58_47</t>
  </si>
  <si>
    <t>09:57:54</t>
  </si>
  <si>
    <t>20180823 10:00:27</t>
  </si>
  <si>
    <t>10:00:27</t>
  </si>
  <si>
    <t>MPF-2321-20180823-10_00_29</t>
  </si>
  <si>
    <t>DARK-2322-20180823-10_00_36</t>
  </si>
  <si>
    <t>09:59:48</t>
  </si>
  <si>
    <t>20180823 10:09:33</t>
  </si>
  <si>
    <t>10:09:33</t>
  </si>
  <si>
    <t>18331-1</t>
  </si>
  <si>
    <t>MPF-2323-20180823-10_09_35</t>
  </si>
  <si>
    <t>DARK-2324-20180823-10_09_42</t>
  </si>
  <si>
    <t>10:08:58</t>
  </si>
  <si>
    <t>20180823 10:11:24</t>
  </si>
  <si>
    <t>10:11:24</t>
  </si>
  <si>
    <t>MPF-2325-20180823-10_11_26</t>
  </si>
  <si>
    <t>DARK-2326-20180823-10_11_33</t>
  </si>
  <si>
    <t>10:10:49</t>
  </si>
  <si>
    <t>20180823 10:12:30</t>
  </si>
  <si>
    <t>10:12:30</t>
  </si>
  <si>
    <t>MPF-2327-20180823-10_12_32</t>
  </si>
  <si>
    <t>DARK-2328-20180823-10_12_39</t>
  </si>
  <si>
    <t>20180823 10:14:13</t>
  </si>
  <si>
    <t>10:14:13</t>
  </si>
  <si>
    <t>MPF-2329-20180823-10_14_14</t>
  </si>
  <si>
    <t>DARK-2330-20180823-10_14_22</t>
  </si>
  <si>
    <t>10:13:43</t>
  </si>
  <si>
    <t>20180823 10:15:50</t>
  </si>
  <si>
    <t>10:15:50</t>
  </si>
  <si>
    <t>MPF-2331-20180823-10_15_51</t>
  </si>
  <si>
    <t>DARK-2332-20180823-10_15_59</t>
  </si>
  <si>
    <t>10:15:21</t>
  </si>
  <si>
    <t>20180823 10:17:31</t>
  </si>
  <si>
    <t>10:17:31</t>
  </si>
  <si>
    <t>MPF-2333-20180823-10_17_32</t>
  </si>
  <si>
    <t>DARK-2334-20180823-10_17_40</t>
  </si>
  <si>
    <t>10:17:05</t>
  </si>
  <si>
    <t>20180823 10:19:18</t>
  </si>
  <si>
    <t>10:19:18</t>
  </si>
  <si>
    <t>MPF-2335-20180823-10_19_20</t>
  </si>
  <si>
    <t>DARK-2336-20180823-10_19_27</t>
  </si>
  <si>
    <t>10:18:43</t>
  </si>
  <si>
    <t>20180823 10:21:19</t>
  </si>
  <si>
    <t>10:21:19</t>
  </si>
  <si>
    <t>MPF-2337-20180823-10_21_20</t>
  </si>
  <si>
    <t>DARK-2338-20180823-10_21_28</t>
  </si>
  <si>
    <t>10:20:29</t>
  </si>
  <si>
    <t>20180823 10:23:12</t>
  </si>
  <si>
    <t>10:23:12</t>
  </si>
  <si>
    <t>MPF-2339-20180823-10_23_13</t>
  </si>
  <si>
    <t>DARK-2340-20180823-10_23_21</t>
  </si>
  <si>
    <t>10:22:35</t>
  </si>
  <si>
    <t>20180823 10:24:38</t>
  </si>
  <si>
    <t>10:24:38</t>
  </si>
  <si>
    <t>MPF-2341-20180823-10_24_40</t>
  </si>
  <si>
    <t>DARK-2342-20180823-10_24_47</t>
  </si>
  <si>
    <t>10:25:12</t>
  </si>
  <si>
    <t>20180823 10:32:14</t>
  </si>
  <si>
    <t>10:32:14</t>
  </si>
  <si>
    <t>18312-1</t>
  </si>
  <si>
    <t>MPF-2343-20180823-10_32_15</t>
  </si>
  <si>
    <t>DARK-2344-20180823-10_32_23</t>
  </si>
  <si>
    <t>10:31:41</t>
  </si>
  <si>
    <t>20180823 10:34:02</t>
  </si>
  <si>
    <t>10:34:02</t>
  </si>
  <si>
    <t>MPF-2345-20180823-10_34_03</t>
  </si>
  <si>
    <t>DARK-2346-20180823-10_34_11</t>
  </si>
  <si>
    <t>10:33:32</t>
  </si>
  <si>
    <t>20180823 10:35:07</t>
  </si>
  <si>
    <t>10:35:07</t>
  </si>
  <si>
    <t>MPF-2347-20180823-10_35_08</t>
  </si>
  <si>
    <t>DARK-2348-20180823-10_35_16</t>
  </si>
  <si>
    <t>20180823 10:36:49</t>
  </si>
  <si>
    <t>10:36:49</t>
  </si>
  <si>
    <t>MPF-2349-20180823-10_36_50</t>
  </si>
  <si>
    <t>DARK-2350-20180823-10_36_58</t>
  </si>
  <si>
    <t>10:36:20</t>
  </si>
  <si>
    <t>20180823 10:38:36</t>
  </si>
  <si>
    <t>10:38:36</t>
  </si>
  <si>
    <t>MPF-2351-20180823-10_38_37</t>
  </si>
  <si>
    <t>DARK-2352-20180823-10_38_45</t>
  </si>
  <si>
    <t>10:38:07</t>
  </si>
  <si>
    <t>20180823 10:40:18</t>
  </si>
  <si>
    <t>10:40:18</t>
  </si>
  <si>
    <t>MPF-2353-20180823-10_40_19</t>
  </si>
  <si>
    <t>DARK-2354-20180823-10_40_27</t>
  </si>
  <si>
    <t>10:39:52</t>
  </si>
  <si>
    <t>20180823 10:42:18</t>
  </si>
  <si>
    <t>10:42:18</t>
  </si>
  <si>
    <t>MPF-2355-20180823-10_42_20</t>
  </si>
  <si>
    <t>DARK-2356-20180823-10_42_27</t>
  </si>
  <si>
    <t>10:41:44</t>
  </si>
  <si>
    <t>20180823 10:44:06</t>
  </si>
  <si>
    <t>10:44:06</t>
  </si>
  <si>
    <t>MPF-2357-20180823-10_44_08</t>
  </si>
  <si>
    <t>DARK-2358-20180823-10_44_15</t>
  </si>
  <si>
    <t>10:43:28</t>
  </si>
  <si>
    <t>20180823 10:45:58</t>
  </si>
  <si>
    <t>10:45:58</t>
  </si>
  <si>
    <t>MPF-2359-20180823-10_46_00</t>
  </si>
  <si>
    <t>DARK-2360-20180823-10_46_07</t>
  </si>
  <si>
    <t>10:45:21</t>
  </si>
  <si>
    <t>20180823 10:47:57</t>
  </si>
  <si>
    <t>10:47:57</t>
  </si>
  <si>
    <t>MPF-2361-20180823-10_47_59</t>
  </si>
  <si>
    <t>DARK-2362-20180823-10_48_06</t>
  </si>
  <si>
    <t>10:47:18</t>
  </si>
  <si>
    <t>20180823 10:54:08</t>
  </si>
  <si>
    <t>10:54:08</t>
  </si>
  <si>
    <t>18332-1</t>
  </si>
  <si>
    <t>MPF-2363-20180823-10_54_10</t>
  </si>
  <si>
    <t>DARK-2364-20180823-10_54_17</t>
  </si>
  <si>
    <t>10:53:34</t>
  </si>
  <si>
    <t>20180823 10:56:08</t>
  </si>
  <si>
    <t>10:56:08</t>
  </si>
  <si>
    <t>MPF-2365-20180823-10_56_10</t>
  </si>
  <si>
    <t>DARK-2366-20180823-10_56_18</t>
  </si>
  <si>
    <t>10:55:37</t>
  </si>
  <si>
    <t>20180823 10:57:14</t>
  </si>
  <si>
    <t>10:57:14</t>
  </si>
  <si>
    <t>MPF-2367-20180823-10_57_15</t>
  </si>
  <si>
    <t>DARK-2368-20180823-10_57_23</t>
  </si>
  <si>
    <t>20180823 10:58:58</t>
  </si>
  <si>
    <t>10:58:58</t>
  </si>
  <si>
    <t>MPF-2369-20180823-10_59_00</t>
  </si>
  <si>
    <t>DARK-2370-20180823-10_59_07</t>
  </si>
  <si>
    <t>10:58:24</t>
  </si>
  <si>
    <t>20180823 11:00:35</t>
  </si>
  <si>
    <t>11:00:35</t>
  </si>
  <si>
    <t>MPF-2371-20180823-11_00_37</t>
  </si>
  <si>
    <t>DARK-2372-20180823-11_00_45</t>
  </si>
  <si>
    <t>11:00:06</t>
  </si>
  <si>
    <t>20180823 11:02:14</t>
  </si>
  <si>
    <t>11:02:14</t>
  </si>
  <si>
    <t>MPF-2373-20180823-11_02_16</t>
  </si>
  <si>
    <t>DARK-2374-20180823-11_02_24</t>
  </si>
  <si>
    <t>11:01:48</t>
  </si>
  <si>
    <t>20180823 11:04:05</t>
  </si>
  <si>
    <t>11:04:05</t>
  </si>
  <si>
    <t>MPF-2375-20180823-11_04_07</t>
  </si>
  <si>
    <t>DARK-2376-20180823-11_04_15</t>
  </si>
  <si>
    <t>11:03:27</t>
  </si>
  <si>
    <t>20180823 11:06:06</t>
  </si>
  <si>
    <t>11:06:06</t>
  </si>
  <si>
    <t>MPF-2377-20180823-11_06_08</t>
  </si>
  <si>
    <t>DARK-2378-20180823-11_06_15</t>
  </si>
  <si>
    <t>11:05:19</t>
  </si>
  <si>
    <t>20180823 11:08:06</t>
  </si>
  <si>
    <t>11:08:06</t>
  </si>
  <si>
    <t>MPF-2379-20180823-11_08_08</t>
  </si>
  <si>
    <t>DARK-2380-20180823-11_08_16</t>
  </si>
  <si>
    <t>11:07:25</t>
  </si>
  <si>
    <t>20180823 11:09:56</t>
  </si>
  <si>
    <t>11:09:56</t>
  </si>
  <si>
    <t>MPF-2381-20180823-11_09_57</t>
  </si>
  <si>
    <t>DARK-2382-20180823-11_10_05</t>
  </si>
  <si>
    <t>11:09:19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</si>
</sst>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O96"/>
  <sheetViews>
    <sheetView tabSelected="1" zoomScale="70" zoomScaleNormal="70" workbookViewId="0">
      <selection activeCell="A97" sqref="A97:XFD146"/>
    </sheetView>
  </sheetViews>
  <sheetFormatPr defaultRowHeight="13" x14ac:dyDescent="0.2"/>
  <sheetData>
    <row r="2" spans="1:171" x14ac:dyDescent="0.2">
      <c r="A2" t="s">
        <v>25</v>
      </c>
      <c r="B2" t="s">
        <v>26</v>
      </c>
      <c r="C2" t="s">
        <v>28</v>
      </c>
      <c r="D2" t="s">
        <v>30</v>
      </c>
    </row>
    <row r="3" spans="1:171" x14ac:dyDescent="0.2">
      <c r="B3" t="s">
        <v>27</v>
      </c>
      <c r="C3" t="s">
        <v>29</v>
      </c>
      <c r="D3" t="s">
        <v>15</v>
      </c>
    </row>
    <row r="4" spans="1:171" x14ac:dyDescent="0.2">
      <c r="A4" t="s">
        <v>31</v>
      </c>
      <c r="B4" t="s">
        <v>32</v>
      </c>
    </row>
    <row r="5" spans="1:171" x14ac:dyDescent="0.2">
      <c r="B5">
        <v>2</v>
      </c>
    </row>
    <row r="6" spans="1:171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71" x14ac:dyDescent="0.2">
      <c r="B7">
        <v>0</v>
      </c>
      <c r="C7">
        <v>1</v>
      </c>
      <c r="D7">
        <v>0</v>
      </c>
      <c r="E7">
        <v>0</v>
      </c>
    </row>
    <row r="8" spans="1:171" x14ac:dyDescent="0.2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71" x14ac:dyDescent="0.2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1" x14ac:dyDescent="0.2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71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1" x14ac:dyDescent="0.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71" x14ac:dyDescent="0.2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2</v>
      </c>
    </row>
    <row r="14" spans="1:171" x14ac:dyDescent="0.2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31</v>
      </c>
      <c r="BW14" t="s">
        <v>31</v>
      </c>
      <c r="BX14" t="s">
        <v>31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</row>
    <row r="15" spans="1:171" x14ac:dyDescent="0.2">
      <c r="A15" t="s">
        <v>87</v>
      </c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76</v>
      </c>
      <c r="AH15" t="s">
        <v>119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131</v>
      </c>
      <c r="AU15" t="s">
        <v>132</v>
      </c>
      <c r="AV15" t="s">
        <v>133</v>
      </c>
      <c r="AW15" t="s">
        <v>134</v>
      </c>
      <c r="AX15" t="s">
        <v>135</v>
      </c>
      <c r="AY15" t="s">
        <v>136</v>
      </c>
      <c r="AZ15" t="s">
        <v>137</v>
      </c>
      <c r="BA15" t="s">
        <v>138</v>
      </c>
      <c r="BB15" t="s">
        <v>139</v>
      </c>
      <c r="BC15" t="s">
        <v>140</v>
      </c>
      <c r="BD15" t="s">
        <v>141</v>
      </c>
      <c r="BE15" t="s">
        <v>142</v>
      </c>
      <c r="BF15" t="s">
        <v>143</v>
      </c>
      <c r="BG15" t="s">
        <v>144</v>
      </c>
      <c r="BH15" t="s">
        <v>145</v>
      </c>
      <c r="BI15" t="s">
        <v>146</v>
      </c>
      <c r="BJ15" t="s">
        <v>147</v>
      </c>
      <c r="BK15" t="s">
        <v>148</v>
      </c>
      <c r="BL15" t="s">
        <v>149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93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88</v>
      </c>
      <c r="DJ15" t="s">
        <v>91</v>
      </c>
      <c r="DK15" t="s">
        <v>197</v>
      </c>
      <c r="DL15" t="s">
        <v>198</v>
      </c>
      <c r="DM15" t="s">
        <v>199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</row>
    <row r="16" spans="1:171" x14ac:dyDescent="0.2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V16" t="s">
        <v>267</v>
      </c>
      <c r="BY16" t="s">
        <v>254</v>
      </c>
      <c r="BZ16" t="s">
        <v>257</v>
      </c>
      <c r="CA16" t="s">
        <v>257</v>
      </c>
      <c r="CB16" t="s">
        <v>268</v>
      </c>
      <c r="CC16" t="s">
        <v>268</v>
      </c>
      <c r="CD16" t="s">
        <v>262</v>
      </c>
      <c r="CE16" t="s">
        <v>260</v>
      </c>
      <c r="CF16" t="s">
        <v>260</v>
      </c>
      <c r="CG16" t="s">
        <v>259</v>
      </c>
      <c r="CH16" t="s">
        <v>259</v>
      </c>
      <c r="CI16" t="s">
        <v>259</v>
      </c>
      <c r="CJ16" t="s">
        <v>269</v>
      </c>
      <c r="CK16" t="s">
        <v>256</v>
      </c>
      <c r="CL16" t="s">
        <v>256</v>
      </c>
      <c r="CM16" t="s">
        <v>256</v>
      </c>
      <c r="CR16" t="s">
        <v>256</v>
      </c>
      <c r="CU16" t="s">
        <v>259</v>
      </c>
      <c r="CV16" t="s">
        <v>259</v>
      </c>
      <c r="CW16" t="s">
        <v>259</v>
      </c>
      <c r="CX16" t="s">
        <v>259</v>
      </c>
      <c r="CY16" t="s">
        <v>259</v>
      </c>
      <c r="CZ16" t="s">
        <v>256</v>
      </c>
      <c r="DA16" t="s">
        <v>256</v>
      </c>
      <c r="DB16" t="s">
        <v>256</v>
      </c>
      <c r="DC16" t="s">
        <v>254</v>
      </c>
      <c r="DE16" t="s">
        <v>270</v>
      </c>
      <c r="DF16" t="s">
        <v>270</v>
      </c>
      <c r="DH16" t="s">
        <v>254</v>
      </c>
      <c r="DI16" t="s">
        <v>271</v>
      </c>
      <c r="DL16" t="s">
        <v>272</v>
      </c>
      <c r="DM16" t="s">
        <v>273</v>
      </c>
      <c r="DN16" t="s">
        <v>272</v>
      </c>
      <c r="DO16" t="s">
        <v>273</v>
      </c>
      <c r="DP16" t="s">
        <v>261</v>
      </c>
      <c r="DQ16" t="s">
        <v>261</v>
      </c>
      <c r="DR16" t="s">
        <v>256</v>
      </c>
      <c r="DS16" t="s">
        <v>274</v>
      </c>
      <c r="DT16" t="s">
        <v>256</v>
      </c>
      <c r="DV16" t="s">
        <v>257</v>
      </c>
      <c r="DW16" t="s">
        <v>275</v>
      </c>
      <c r="DX16" t="s">
        <v>257</v>
      </c>
      <c r="EC16" t="s">
        <v>276</v>
      </c>
      <c r="ED16" t="s">
        <v>276</v>
      </c>
      <c r="EE16" t="s">
        <v>276</v>
      </c>
      <c r="EF16" t="s">
        <v>276</v>
      </c>
      <c r="EG16" t="s">
        <v>276</v>
      </c>
      <c r="EH16" t="s">
        <v>276</v>
      </c>
      <c r="EI16" t="s">
        <v>276</v>
      </c>
      <c r="EJ16" t="s">
        <v>276</v>
      </c>
      <c r="EK16" t="s">
        <v>276</v>
      </c>
      <c r="EL16" t="s">
        <v>276</v>
      </c>
      <c r="EM16" t="s">
        <v>276</v>
      </c>
      <c r="EN16" t="s">
        <v>276</v>
      </c>
      <c r="EU16" t="s">
        <v>276</v>
      </c>
      <c r="EV16" t="s">
        <v>261</v>
      </c>
      <c r="EW16" t="s">
        <v>261</v>
      </c>
      <c r="EX16" t="s">
        <v>272</v>
      </c>
      <c r="EY16" t="s">
        <v>273</v>
      </c>
      <c r="FA16" t="s">
        <v>262</v>
      </c>
      <c r="FB16" t="s">
        <v>262</v>
      </c>
      <c r="FC16" t="s">
        <v>259</v>
      </c>
      <c r="FD16" t="s">
        <v>259</v>
      </c>
      <c r="FE16" t="s">
        <v>259</v>
      </c>
      <c r="FF16" t="s">
        <v>259</v>
      </c>
      <c r="FG16" t="s">
        <v>259</v>
      </c>
      <c r="FH16" t="s">
        <v>261</v>
      </c>
      <c r="FI16" t="s">
        <v>261</v>
      </c>
      <c r="FJ16" t="s">
        <v>261</v>
      </c>
      <c r="FK16" t="s">
        <v>259</v>
      </c>
      <c r="FL16" t="s">
        <v>257</v>
      </c>
      <c r="FM16" t="s">
        <v>268</v>
      </c>
      <c r="FN16" t="s">
        <v>261</v>
      </c>
      <c r="FO16" t="s">
        <v>261</v>
      </c>
    </row>
    <row r="17" spans="1:171" x14ac:dyDescent="0.2">
      <c r="A17">
        <v>1</v>
      </c>
      <c r="B17">
        <v>1535029881.3</v>
      </c>
      <c r="C17">
        <v>0</v>
      </c>
      <c r="D17" t="s">
        <v>277</v>
      </c>
      <c r="E17" t="s">
        <v>278</v>
      </c>
      <c r="F17" t="s">
        <v>279</v>
      </c>
      <c r="G17">
        <v>1535029873.2709701</v>
      </c>
      <c r="H17">
        <f t="shared" ref="H17:H48" si="0">CD17*AI17*(CB17-CC17)/(100*BV17*(1000-AI17*CB17))</f>
        <v>2.7050801007509487E-3</v>
      </c>
      <c r="I17">
        <f t="shared" ref="I17:I48" si="1">CD17*AI17*(CA17-BZ17*(1000-AI17*CC17)/(1000-AI17*CB17))/(100*BV17)</f>
        <v>19.306474779029173</v>
      </c>
      <c r="J17">
        <f t="shared" ref="J17:J48" si="2">BZ17 - IF(AI17&gt;1, I17*BV17*100/(AK17*CJ17), 0)</f>
        <v>369.61417159634652</v>
      </c>
      <c r="K17">
        <f t="shared" ref="K17:K48" si="3">((Q17-H17/2)*J17-I17)/(Q17+H17/2)</f>
        <v>204.2857508172668</v>
      </c>
      <c r="L17">
        <f t="shared" ref="L17:L48" si="4">K17*(CE17+CF17)/1000</f>
        <v>20.376839424719257</v>
      </c>
      <c r="M17">
        <f t="shared" ref="M17:M48" si="5">(BZ17 - IF(AI17&gt;1, I17*BV17*100/(AK17*CJ17), 0))*(CE17+CF17)/1000</f>
        <v>36.867811844871916</v>
      </c>
      <c r="N17">
        <f t="shared" ref="N17:N48" si="6">2/((1/P17-1/O17)+SIGN(P17)*SQRT((1/P17-1/O17)*(1/P17-1/O17) + 4*BW17/((BW17+1)*(BW17+1))*(2*1/P17*1/O17-1/O17*1/O17)))</f>
        <v>0.2026323354898858</v>
      </c>
      <c r="O17">
        <f t="shared" ref="O17:O48" si="7">AF17+AE17*BV17+AD17*BV17*BV17</f>
        <v>2.2556641056806264</v>
      </c>
      <c r="P17">
        <f t="shared" ref="P17:P48" si="8">H17*(1000-(1000*0.61365*EXP(17.502*T17/(240.97+T17))/(CE17+CF17)+CB17)/2)/(1000*0.61365*EXP(17.502*T17/(240.97+T17))/(CE17+CF17)-CB17)</f>
        <v>0.19303549231909933</v>
      </c>
      <c r="Q17">
        <f t="shared" ref="Q17:Q48" si="9">1/((BW17+1)/(N17/1.6)+1/(O17/1.37)) + BW17/((BW17+1)/(N17/1.6) + BW17/(O17/1.37))</f>
        <v>0.12147153716442072</v>
      </c>
      <c r="R17">
        <f t="shared" ref="R17:R48" si="10">(BS17*BU17)</f>
        <v>280.8585086343403</v>
      </c>
      <c r="S17">
        <f t="shared" ref="S17:S48" si="11">(CG17+(R17+2*0.95*0.0000000567*(((CG17+$B$7)+273)^4-(CG17+273)^4)-44100*H17)/(1.84*29.3*O17+8*0.95*0.0000000567*(CG17+273)^3))</f>
        <v>27.98939229396758</v>
      </c>
      <c r="T17">
        <f t="shared" ref="T17:T48" si="12">($C$7*CH17+$D$7*CI17+$E$7*S17)</f>
        <v>27.3690903225806</v>
      </c>
      <c r="U17">
        <f t="shared" ref="U17:U48" si="13">0.61365*EXP(17.502*T17/(240.97+T17))</f>
        <v>3.6574852522766883</v>
      </c>
      <c r="V17">
        <f t="shared" ref="V17:V48" si="14">(W17/X17*100)</f>
        <v>65.151344883956412</v>
      </c>
      <c r="W17">
        <f t="shared" ref="W17:W48" si="15">CB17*(CE17+CF17)/1000</f>
        <v>2.3014483640704695</v>
      </c>
      <c r="X17">
        <f t="shared" ref="X17:X48" si="16">0.61365*EXP(17.502*CG17/(240.97+CG17))</f>
        <v>3.5324648603488824</v>
      </c>
      <c r="Y17">
        <f t="shared" ref="Y17:Y48" si="17">(U17-CB17*(CE17+CF17)/1000)</f>
        <v>1.3560368882062188</v>
      </c>
      <c r="Z17">
        <f t="shared" ref="Z17:Z48" si="18">(-H17*44100)</f>
        <v>-119.29403244311683</v>
      </c>
      <c r="AA17">
        <f t="shared" ref="AA17:AA48" si="19">2*29.3*O17*0.92*(CG17-T17)</f>
        <v>-72.051970452958486</v>
      </c>
      <c r="AB17">
        <f t="shared" ref="AB17:AB48" si="20">2*0.95*0.0000000567*(((CG17+$B$7)+273)^4-(T17+273)^4)</f>
        <v>-6.8986345469230894</v>
      </c>
      <c r="AC17">
        <f t="shared" ref="AC17:AC48" si="21">R17+AB17+Z17+AA17</f>
        <v>82.613871191341914</v>
      </c>
      <c r="AD17">
        <v>-4.1336407155964303E-2</v>
      </c>
      <c r="AE17">
        <v>4.6403738300726902E-2</v>
      </c>
      <c r="AF17">
        <v>3.4653523334909799</v>
      </c>
      <c r="AG17">
        <v>85</v>
      </c>
      <c r="AH17">
        <v>21</v>
      </c>
      <c r="AI17">
        <f t="shared" ref="AI17:AI48" si="22">IF(AG17*$H$13&gt;=AK17,1,(AK17/(AK17-AG17*$H$13)))</f>
        <v>1.0032332338037844</v>
      </c>
      <c r="AJ17">
        <f t="shared" ref="AJ17:AJ48" si="23">(AI17-1)*100</f>
        <v>0.32332338037843744</v>
      </c>
      <c r="AK17">
        <f t="shared" ref="AK17:AK48" si="24">MAX(0,($B$13+$C$13*CJ17)/(1+$D$13*CJ17)*CE17/(CG17+273)*$E$13)</f>
        <v>52748.938090102674</v>
      </c>
      <c r="AL17">
        <v>0</v>
      </c>
      <c r="AM17">
        <v>0</v>
      </c>
      <c r="AN17">
        <v>0</v>
      </c>
      <c r="AO17">
        <f t="shared" ref="AO17:AO48" si="25">AN17-AM17</f>
        <v>0</v>
      </c>
      <c r="AP17" t="e">
        <f t="shared" ref="AP17:AP48" si="26">AO17/AN17</f>
        <v>#DIV/0!</v>
      </c>
      <c r="AQ17">
        <v>-1</v>
      </c>
      <c r="AR17" t="s">
        <v>280</v>
      </c>
      <c r="AS17">
        <v>882.98017647058805</v>
      </c>
      <c r="AT17">
        <v>1329.24</v>
      </c>
      <c r="AU17">
        <f t="shared" ref="AU17:AU48" si="27">1-AS17/AT17</f>
        <v>0.33572554507042518</v>
      </c>
      <c r="AV17">
        <v>0.5</v>
      </c>
      <c r="AW17">
        <f t="shared" ref="AW17:AW48" si="28">BS17</f>
        <v>1433.0794262628583</v>
      </c>
      <c r="AX17">
        <f t="shared" ref="AX17:AX48" si="29">I17</f>
        <v>19.306474779029173</v>
      </c>
      <c r="AY17">
        <f t="shared" ref="AY17:AY48" si="30">AU17*AV17*AW17</f>
        <v>240.56068575565516</v>
      </c>
      <c r="AZ17">
        <f t="shared" ref="AZ17:AZ48" si="31">BE17/AT17</f>
        <v>0.55567090969275679</v>
      </c>
      <c r="BA17">
        <f t="shared" ref="BA17:BA48" si="32">(AX17-AQ17)/AW17</f>
        <v>1.4169818090253233E-2</v>
      </c>
      <c r="BB17">
        <f t="shared" ref="BB17:BB48" si="33">(AN17-AT17)/AT17</f>
        <v>-1</v>
      </c>
      <c r="BC17" t="s">
        <v>281</v>
      </c>
      <c r="BD17">
        <v>590.62</v>
      </c>
      <c r="BE17">
        <f t="shared" ref="BE17:BE48" si="34">AT17-BD17</f>
        <v>738.62</v>
      </c>
      <c r="BF17">
        <f t="shared" ref="BF17:BF48" si="35">(AT17-AS17)/(AT17-BD17)</f>
        <v>0.60418053062388233</v>
      </c>
      <c r="BG17">
        <f t="shared" ref="BG17:BG48" si="36">(AN17-AT17)/(AN17-BD17)</f>
        <v>2.2505841319291591</v>
      </c>
      <c r="BH17">
        <f t="shared" ref="BH17:BH48" si="37">(AT17-AS17)/(AT17-AM17)</f>
        <v>0.33572554507042518</v>
      </c>
      <c r="BI17" t="e">
        <f t="shared" ref="BI17:BI48" si="38">(AN17-AT17)/(AN17-AM17)</f>
        <v>#DIV/0!</v>
      </c>
      <c r="BJ17">
        <v>2223</v>
      </c>
      <c r="BK17">
        <v>300</v>
      </c>
      <c r="BL17">
        <v>300</v>
      </c>
      <c r="BM17">
        <v>300</v>
      </c>
      <c r="BN17">
        <v>10563.4</v>
      </c>
      <c r="BO17">
        <v>1234.8399999999999</v>
      </c>
      <c r="BP17">
        <v>-7.3158800000000003E-3</v>
      </c>
      <c r="BQ17">
        <v>8.5296599999999998</v>
      </c>
      <c r="BR17">
        <f t="shared" ref="BR17:BR48" si="39">$B$11*CK17+$C$11*CL17+$F$11*CM17</f>
        <v>1699.99322580645</v>
      </c>
      <c r="BS17">
        <f t="shared" ref="BS17:BS48" si="40">BR17*BT17</f>
        <v>1433.0794262628583</v>
      </c>
      <c r="BT17">
        <f t="shared" ref="BT17:BT48" si="41">($B$11*$D$9+$C$11*$D$9+$F$11*((CZ17+CR17)/MAX(CZ17+CR17+DA17, 0.1)*$I$9+DA17/MAX(CZ17+CR17+DA17, 0.1)*$J$9))/($B$11+$C$11+$F$11)</f>
        <v>0.84299125696987876</v>
      </c>
      <c r="BU17">
        <f t="shared" ref="BU17:BU48" si="42">($B$11*$K$9+$C$11*$K$9+$F$11*((CZ17+CR17)/MAX(CZ17+CR17+DA17, 0.1)*$P$9+DA17/MAX(CZ17+CR17+DA17, 0.1)*$Q$9))/($B$11+$C$11+$F$11)</f>
        <v>0.19598251393975749</v>
      </c>
      <c r="BV17">
        <v>6</v>
      </c>
      <c r="BW17">
        <v>0.5</v>
      </c>
      <c r="BX17" t="s">
        <v>282</v>
      </c>
      <c r="BY17">
        <v>1535029873.2709701</v>
      </c>
      <c r="BZ17">
        <v>369.61419354838699</v>
      </c>
      <c r="CA17">
        <v>399.97961290322598</v>
      </c>
      <c r="CB17">
        <v>23.072916129032301</v>
      </c>
      <c r="CC17">
        <v>19.122087096774202</v>
      </c>
      <c r="CD17">
        <v>400.009419354839</v>
      </c>
      <c r="CE17">
        <v>99.646748387096807</v>
      </c>
      <c r="CF17">
        <v>0.10000019032258101</v>
      </c>
      <c r="CG17">
        <v>26.776593548387101</v>
      </c>
      <c r="CH17">
        <v>27.3690903225806</v>
      </c>
      <c r="CI17">
        <v>999.9</v>
      </c>
      <c r="CJ17">
        <v>10003.8141935484</v>
      </c>
      <c r="CK17">
        <v>0</v>
      </c>
      <c r="CL17">
        <v>3.6215138709677399</v>
      </c>
      <c r="CM17">
        <v>1699.99322580645</v>
      </c>
      <c r="CN17">
        <v>0.89999503225806499</v>
      </c>
      <c r="CO17">
        <v>0.100004790322581</v>
      </c>
      <c r="CP17">
        <v>0</v>
      </c>
      <c r="CQ17">
        <v>882.977225806452</v>
      </c>
      <c r="CR17">
        <v>5.0001699999999998</v>
      </c>
      <c r="CS17">
        <v>12463.535483871001</v>
      </c>
      <c r="CT17">
        <v>14573.935483871001</v>
      </c>
      <c r="CU17">
        <v>42.820387096774198</v>
      </c>
      <c r="CV17">
        <v>43.737741935483903</v>
      </c>
      <c r="CW17">
        <v>43.556161290322599</v>
      </c>
      <c r="CX17">
        <v>44.412999999999997</v>
      </c>
      <c r="CY17">
        <v>44.893000000000001</v>
      </c>
      <c r="CZ17">
        <v>1525.48903225806</v>
      </c>
      <c r="DA17">
        <v>169.50387096774199</v>
      </c>
      <c r="DB17">
        <v>0</v>
      </c>
      <c r="DC17">
        <v>1535030517.2</v>
      </c>
      <c r="DD17">
        <v>882.98017647058805</v>
      </c>
      <c r="DE17">
        <v>0.30269611284263498</v>
      </c>
      <c r="DF17">
        <v>-29.044117885559199</v>
      </c>
      <c r="DG17">
        <v>12462.029411764701</v>
      </c>
      <c r="DH17">
        <v>10</v>
      </c>
      <c r="DI17">
        <v>1535029816.7</v>
      </c>
      <c r="DJ17" t="s">
        <v>283</v>
      </c>
      <c r="DK17">
        <v>1</v>
      </c>
      <c r="DL17">
        <v>0.36499999999999999</v>
      </c>
      <c r="DM17">
        <v>-9.4E-2</v>
      </c>
      <c r="DN17">
        <v>400</v>
      </c>
      <c r="DO17">
        <v>19</v>
      </c>
      <c r="DP17">
        <v>0.06</v>
      </c>
      <c r="DQ17">
        <v>0.02</v>
      </c>
      <c r="DR17">
        <v>19.276235637671402</v>
      </c>
      <c r="DS17">
        <v>0.30088543387474898</v>
      </c>
      <c r="DT17">
        <v>3.6415704605719502E-2</v>
      </c>
      <c r="DU17">
        <v>1</v>
      </c>
      <c r="DV17">
        <v>204.16959624629999</v>
      </c>
      <c r="DW17">
        <v>1.6567246135092899</v>
      </c>
      <c r="DX17">
        <v>0.222934774740778</v>
      </c>
      <c r="DY17">
        <v>0</v>
      </c>
      <c r="DZ17">
        <v>1</v>
      </c>
      <c r="EA17">
        <v>2</v>
      </c>
      <c r="EB17" t="s">
        <v>284</v>
      </c>
      <c r="EC17">
        <v>1.89028</v>
      </c>
      <c r="ED17">
        <v>1.8878200000000001</v>
      </c>
      <c r="EE17">
        <v>1.88906</v>
      </c>
      <c r="EF17">
        <v>1.8890199999999999</v>
      </c>
      <c r="EG17">
        <v>1.8924000000000001</v>
      </c>
      <c r="EH17">
        <v>1.88686</v>
      </c>
      <c r="EI17">
        <v>1.88903</v>
      </c>
      <c r="EJ17">
        <v>1.8911</v>
      </c>
      <c r="EK17" t="s">
        <v>285</v>
      </c>
      <c r="EL17" t="s">
        <v>19</v>
      </c>
      <c r="EM17" t="s">
        <v>19</v>
      </c>
      <c r="EN17" t="s">
        <v>19</v>
      </c>
      <c r="EO17" t="s">
        <v>286</v>
      </c>
      <c r="EP17" t="s">
        <v>287</v>
      </c>
      <c r="EQ17" t="s">
        <v>288</v>
      </c>
      <c r="ER17" t="s">
        <v>288</v>
      </c>
      <c r="ES17" t="s">
        <v>288</v>
      </c>
      <c r="ET17" t="s">
        <v>288</v>
      </c>
      <c r="EU17">
        <v>0</v>
      </c>
      <c r="EV17">
        <v>100</v>
      </c>
      <c r="EW17">
        <v>100</v>
      </c>
      <c r="EX17">
        <v>0.36499999999999999</v>
      </c>
      <c r="EY17">
        <v>-9.4E-2</v>
      </c>
      <c r="EZ17">
        <v>2</v>
      </c>
      <c r="FA17">
        <v>296.64600000000002</v>
      </c>
      <c r="FB17">
        <v>688.90200000000004</v>
      </c>
      <c r="FC17">
        <v>24.9999</v>
      </c>
      <c r="FD17">
        <v>25.235499999999998</v>
      </c>
      <c r="FE17">
        <v>30.0001</v>
      </c>
      <c r="FF17">
        <v>25.2425</v>
      </c>
      <c r="FG17">
        <v>25.2501</v>
      </c>
      <c r="FH17">
        <v>20.049399999999999</v>
      </c>
      <c r="FI17">
        <v>0</v>
      </c>
      <c r="FJ17">
        <v>100</v>
      </c>
      <c r="FK17">
        <v>25</v>
      </c>
      <c r="FL17">
        <v>400</v>
      </c>
      <c r="FM17">
        <v>22.932200000000002</v>
      </c>
      <c r="FN17">
        <v>102.181</v>
      </c>
      <c r="FO17">
        <v>101.633</v>
      </c>
    </row>
    <row r="18" spans="1:171" x14ac:dyDescent="0.2">
      <c r="A18">
        <v>2</v>
      </c>
      <c r="B18">
        <v>1535029992.8</v>
      </c>
      <c r="C18">
        <v>111.5</v>
      </c>
      <c r="D18" t="s">
        <v>289</v>
      </c>
      <c r="E18" t="s">
        <v>290</v>
      </c>
      <c r="F18" t="s">
        <v>279</v>
      </c>
      <c r="G18">
        <v>1535029984.8</v>
      </c>
      <c r="H18">
        <f t="shared" si="0"/>
        <v>2.8356480106564788E-3</v>
      </c>
      <c r="I18">
        <f t="shared" si="1"/>
        <v>14.577840056444311</v>
      </c>
      <c r="J18">
        <f t="shared" si="2"/>
        <v>277.01546728153994</v>
      </c>
      <c r="K18">
        <f t="shared" si="3"/>
        <v>158.53876105667052</v>
      </c>
      <c r="L18">
        <f t="shared" si="4"/>
        <v>15.813696816859121</v>
      </c>
      <c r="M18">
        <f t="shared" si="5"/>
        <v>27.631341281927561</v>
      </c>
      <c r="N18">
        <f t="shared" si="6"/>
        <v>0.2144610746688807</v>
      </c>
      <c r="O18">
        <f t="shared" si="7"/>
        <v>2.2550916459522599</v>
      </c>
      <c r="P18">
        <f t="shared" si="8"/>
        <v>0.20374035216279368</v>
      </c>
      <c r="Q18">
        <f t="shared" si="9"/>
        <v>0.12825626050207314</v>
      </c>
      <c r="R18">
        <f t="shared" si="10"/>
        <v>280.85649285337053</v>
      </c>
      <c r="S18">
        <f t="shared" si="11"/>
        <v>27.980296730846515</v>
      </c>
      <c r="T18">
        <f t="shared" si="12"/>
        <v>27.370493548387099</v>
      </c>
      <c r="U18">
        <f t="shared" si="13"/>
        <v>3.6577858657860265</v>
      </c>
      <c r="V18">
        <f t="shared" si="14"/>
        <v>65.292947474833554</v>
      </c>
      <c r="W18">
        <f t="shared" si="15"/>
        <v>2.3110551899705958</v>
      </c>
      <c r="X18">
        <f t="shared" si="16"/>
        <v>3.539517328209707</v>
      </c>
      <c r="Y18">
        <f t="shared" si="17"/>
        <v>1.3467306758154307</v>
      </c>
      <c r="Z18">
        <f t="shared" si="18"/>
        <v>-125.05207726995071</v>
      </c>
      <c r="AA18">
        <f t="shared" si="19"/>
        <v>-68.082056092762556</v>
      </c>
      <c r="AB18">
        <f t="shared" si="20"/>
        <v>-6.5213390513902372</v>
      </c>
      <c r="AC18">
        <f t="shared" si="21"/>
        <v>81.201020439267054</v>
      </c>
      <c r="AD18">
        <v>-4.1320962299258503E-2</v>
      </c>
      <c r="AE18">
        <v>4.63864000960309E-2</v>
      </c>
      <c r="AF18">
        <v>3.4643278881493802</v>
      </c>
      <c r="AG18">
        <v>85</v>
      </c>
      <c r="AH18">
        <v>21</v>
      </c>
      <c r="AI18">
        <f t="shared" si="22"/>
        <v>1.0032347638555619</v>
      </c>
      <c r="AJ18">
        <f t="shared" si="23"/>
        <v>0.3234763855561873</v>
      </c>
      <c r="AK18">
        <f t="shared" si="24"/>
        <v>52724.068114649686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291</v>
      </c>
      <c r="AS18">
        <v>872.13805882352904</v>
      </c>
      <c r="AT18">
        <v>1272.3800000000001</v>
      </c>
      <c r="AU18">
        <f t="shared" si="27"/>
        <v>0.3145616413150718</v>
      </c>
      <c r="AV18">
        <v>0.5</v>
      </c>
      <c r="AW18">
        <f t="shared" si="28"/>
        <v>1433.069341426972</v>
      </c>
      <c r="AX18">
        <f t="shared" si="29"/>
        <v>14.577840056444311</v>
      </c>
      <c r="AY18">
        <f t="shared" si="30"/>
        <v>225.39432207878866</v>
      </c>
      <c r="AZ18">
        <f t="shared" si="31"/>
        <v>0.53652210817523072</v>
      </c>
      <c r="BA18">
        <f t="shared" si="32"/>
        <v>1.0870262593806348E-2</v>
      </c>
      <c r="BB18">
        <f t="shared" si="33"/>
        <v>-1</v>
      </c>
      <c r="BC18" t="s">
        <v>292</v>
      </c>
      <c r="BD18">
        <v>589.72</v>
      </c>
      <c r="BE18">
        <f t="shared" si="34"/>
        <v>682.66000000000008</v>
      </c>
      <c r="BF18">
        <f t="shared" si="35"/>
        <v>0.58629763158302961</v>
      </c>
      <c r="BG18">
        <f t="shared" si="36"/>
        <v>2.1576002170521607</v>
      </c>
      <c r="BH18">
        <f t="shared" si="37"/>
        <v>0.3145616413150718</v>
      </c>
      <c r="BI18" t="e">
        <f t="shared" si="38"/>
        <v>#DIV/0!</v>
      </c>
      <c r="BJ18">
        <v>2225</v>
      </c>
      <c r="BK18">
        <v>300</v>
      </c>
      <c r="BL18">
        <v>300</v>
      </c>
      <c r="BM18">
        <v>300</v>
      </c>
      <c r="BN18">
        <v>10562.8</v>
      </c>
      <c r="BO18">
        <v>1188.6500000000001</v>
      </c>
      <c r="BP18">
        <v>-7.31535E-3</v>
      </c>
      <c r="BQ18">
        <v>7.5180699999999998</v>
      </c>
      <c r="BR18">
        <f t="shared" si="39"/>
        <v>1699.98129032258</v>
      </c>
      <c r="BS18">
        <f t="shared" si="40"/>
        <v>1433.069341426972</v>
      </c>
      <c r="BT18">
        <f t="shared" si="41"/>
        <v>0.84299124324776531</v>
      </c>
      <c r="BU18">
        <f t="shared" si="42"/>
        <v>0.19598248649553063</v>
      </c>
      <c r="BV18">
        <v>6</v>
      </c>
      <c r="BW18">
        <v>0.5</v>
      </c>
      <c r="BX18" t="s">
        <v>282</v>
      </c>
      <c r="BY18">
        <v>1535029984.8</v>
      </c>
      <c r="BZ18">
        <v>277.01548387096801</v>
      </c>
      <c r="CA18">
        <v>299.98925806451598</v>
      </c>
      <c r="CB18">
        <v>23.169270967741902</v>
      </c>
      <c r="CC18">
        <v>19.028199999999998</v>
      </c>
      <c r="CD18">
        <v>400.01319354838699</v>
      </c>
      <c r="CE18">
        <v>99.646567741935499</v>
      </c>
      <c r="CF18">
        <v>9.9997145161290296E-2</v>
      </c>
      <c r="CG18">
        <v>26.810500000000001</v>
      </c>
      <c r="CH18">
        <v>27.370493548387099</v>
      </c>
      <c r="CI18">
        <v>999.9</v>
      </c>
      <c r="CJ18">
        <v>10000.094516129</v>
      </c>
      <c r="CK18">
        <v>0</v>
      </c>
      <c r="CL18">
        <v>3.4476887096774198</v>
      </c>
      <c r="CM18">
        <v>1699.98129032258</v>
      </c>
      <c r="CN18">
        <v>0.89999612903225801</v>
      </c>
      <c r="CO18">
        <v>0.100003661290323</v>
      </c>
      <c r="CP18">
        <v>0</v>
      </c>
      <c r="CQ18">
        <v>872.36896774193599</v>
      </c>
      <c r="CR18">
        <v>5.0001699999999998</v>
      </c>
      <c r="CS18">
        <v>12291.4322580645</v>
      </c>
      <c r="CT18">
        <v>14573.841935483901</v>
      </c>
      <c r="CU18">
        <v>42.961387096774203</v>
      </c>
      <c r="CV18">
        <v>43.824387096774203</v>
      </c>
      <c r="CW18">
        <v>43.658903225806398</v>
      </c>
      <c r="CX18">
        <v>44.515999999999998</v>
      </c>
      <c r="CY18">
        <v>45.013903225806402</v>
      </c>
      <c r="CZ18">
        <v>1525.4793548387099</v>
      </c>
      <c r="DA18">
        <v>169.50193548387099</v>
      </c>
      <c r="DB18">
        <v>0</v>
      </c>
      <c r="DC18">
        <v>111</v>
      </c>
      <c r="DD18">
        <v>872.13805882352904</v>
      </c>
      <c r="DE18">
        <v>-4.8252451241412304</v>
      </c>
      <c r="DF18">
        <v>-48.9460789331713</v>
      </c>
      <c r="DG18">
        <v>12288.588235294101</v>
      </c>
      <c r="DH18">
        <v>10</v>
      </c>
      <c r="DI18">
        <v>1535029943.8</v>
      </c>
      <c r="DJ18" t="s">
        <v>293</v>
      </c>
      <c r="DK18">
        <v>2</v>
      </c>
      <c r="DL18">
        <v>0.29699999999999999</v>
      </c>
      <c r="DM18">
        <v>-9.6000000000000002E-2</v>
      </c>
      <c r="DN18">
        <v>300</v>
      </c>
      <c r="DO18">
        <v>19</v>
      </c>
      <c r="DP18">
        <v>0.06</v>
      </c>
      <c r="DQ18">
        <v>0.03</v>
      </c>
      <c r="DR18">
        <v>14.564824822996201</v>
      </c>
      <c r="DS18">
        <v>0.12504624771300801</v>
      </c>
      <c r="DT18">
        <v>1.8371787261554001E-2</v>
      </c>
      <c r="DU18">
        <v>1</v>
      </c>
      <c r="DV18">
        <v>158.46015307062501</v>
      </c>
      <c r="DW18">
        <v>0.96922255652151401</v>
      </c>
      <c r="DX18">
        <v>0.202578595413406</v>
      </c>
      <c r="DY18">
        <v>1</v>
      </c>
      <c r="DZ18">
        <v>2</v>
      </c>
      <c r="EA18">
        <v>2</v>
      </c>
      <c r="EB18" t="s">
        <v>294</v>
      </c>
      <c r="EC18">
        <v>1.89028</v>
      </c>
      <c r="ED18">
        <v>1.8878200000000001</v>
      </c>
      <c r="EE18">
        <v>1.88906</v>
      </c>
      <c r="EF18">
        <v>1.8890199999999999</v>
      </c>
      <c r="EG18">
        <v>1.8924000000000001</v>
      </c>
      <c r="EH18">
        <v>1.88687</v>
      </c>
      <c r="EI18">
        <v>1.8890400000000001</v>
      </c>
      <c r="EJ18">
        <v>1.89107</v>
      </c>
      <c r="EK18" t="s">
        <v>285</v>
      </c>
      <c r="EL18" t="s">
        <v>19</v>
      </c>
      <c r="EM18" t="s">
        <v>19</v>
      </c>
      <c r="EN18" t="s">
        <v>19</v>
      </c>
      <c r="EO18" t="s">
        <v>286</v>
      </c>
      <c r="EP18" t="s">
        <v>287</v>
      </c>
      <c r="EQ18" t="s">
        <v>288</v>
      </c>
      <c r="ER18" t="s">
        <v>288</v>
      </c>
      <c r="ES18" t="s">
        <v>288</v>
      </c>
      <c r="ET18" t="s">
        <v>288</v>
      </c>
      <c r="EU18">
        <v>0</v>
      </c>
      <c r="EV18">
        <v>100</v>
      </c>
      <c r="EW18">
        <v>100</v>
      </c>
      <c r="EX18">
        <v>0.29699999999999999</v>
      </c>
      <c r="EY18">
        <v>-9.6000000000000002E-2</v>
      </c>
      <c r="EZ18">
        <v>2</v>
      </c>
      <c r="FA18">
        <v>296.58999999999997</v>
      </c>
      <c r="FB18">
        <v>688.15099999999995</v>
      </c>
      <c r="FC18">
        <v>25.0001</v>
      </c>
      <c r="FD18">
        <v>25.276700000000002</v>
      </c>
      <c r="FE18">
        <v>30.0002</v>
      </c>
      <c r="FF18">
        <v>25.281400000000001</v>
      </c>
      <c r="FG18">
        <v>25.287800000000001</v>
      </c>
      <c r="FH18">
        <v>15.958</v>
      </c>
      <c r="FI18">
        <v>0</v>
      </c>
      <c r="FJ18">
        <v>100</v>
      </c>
      <c r="FK18">
        <v>25</v>
      </c>
      <c r="FL18">
        <v>300</v>
      </c>
      <c r="FM18">
        <v>22.470800000000001</v>
      </c>
      <c r="FN18">
        <v>102.175</v>
      </c>
      <c r="FO18">
        <v>101.623</v>
      </c>
    </row>
    <row r="19" spans="1:171" x14ac:dyDescent="0.2">
      <c r="A19">
        <v>3</v>
      </c>
      <c r="B19">
        <v>1535030068.3</v>
      </c>
      <c r="C19">
        <v>187</v>
      </c>
      <c r="D19" t="s">
        <v>295</v>
      </c>
      <c r="E19" t="s">
        <v>296</v>
      </c>
      <c r="F19" t="s">
        <v>279</v>
      </c>
      <c r="G19">
        <v>1535030060.3</v>
      </c>
      <c r="H19">
        <f t="shared" si="0"/>
        <v>2.9345390817579389E-3</v>
      </c>
      <c r="I19">
        <f t="shared" si="1"/>
        <v>12.017240992731201</v>
      </c>
      <c r="J19">
        <f t="shared" si="2"/>
        <v>231.0165024136823</v>
      </c>
      <c r="K19">
        <f t="shared" si="3"/>
        <v>136.49017414091088</v>
      </c>
      <c r="L19">
        <f t="shared" si="4"/>
        <v>13.61448578000447</v>
      </c>
      <c r="M19">
        <f t="shared" si="5"/>
        <v>23.043203709377703</v>
      </c>
      <c r="N19">
        <f t="shared" si="6"/>
        <v>0.22248495113631669</v>
      </c>
      <c r="O19">
        <f t="shared" si="7"/>
        <v>2.2529955392250955</v>
      </c>
      <c r="P19">
        <f t="shared" si="8"/>
        <v>0.21096002432029654</v>
      </c>
      <c r="Q19">
        <f t="shared" si="9"/>
        <v>0.13283571439562986</v>
      </c>
      <c r="R19">
        <f t="shared" si="10"/>
        <v>280.85896380210363</v>
      </c>
      <c r="S19">
        <f t="shared" si="11"/>
        <v>28.015635028364116</v>
      </c>
      <c r="T19">
        <f t="shared" si="12"/>
        <v>27.4179903225806</v>
      </c>
      <c r="U19">
        <f t="shared" si="13"/>
        <v>3.667973840844259</v>
      </c>
      <c r="V19">
        <f t="shared" si="14"/>
        <v>65.346828876926864</v>
      </c>
      <c r="W19">
        <f t="shared" si="15"/>
        <v>2.3221150512763957</v>
      </c>
      <c r="X19">
        <f t="shared" si="16"/>
        <v>3.5535236999026054</v>
      </c>
      <c r="Y19">
        <f t="shared" si="17"/>
        <v>1.3458587895678633</v>
      </c>
      <c r="Z19">
        <f t="shared" si="18"/>
        <v>-129.41317350552509</v>
      </c>
      <c r="AA19">
        <f t="shared" si="19"/>
        <v>-65.629861166251288</v>
      </c>
      <c r="AB19">
        <f t="shared" si="20"/>
        <v>-6.2959073117664337</v>
      </c>
      <c r="AC19">
        <f t="shared" si="21"/>
        <v>79.520021818560821</v>
      </c>
      <c r="AD19">
        <v>-4.1264440156699597E-2</v>
      </c>
      <c r="AE19">
        <v>4.63229490393968E-2</v>
      </c>
      <c r="AF19">
        <v>3.4605776906299002</v>
      </c>
      <c r="AG19">
        <v>85</v>
      </c>
      <c r="AH19">
        <v>21</v>
      </c>
      <c r="AI19">
        <f t="shared" si="22"/>
        <v>1.0032397553352417</v>
      </c>
      <c r="AJ19">
        <f t="shared" si="23"/>
        <v>0.32397553352416786</v>
      </c>
      <c r="AK19">
        <f t="shared" si="24"/>
        <v>52643.098246265101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297</v>
      </c>
      <c r="AS19">
        <v>872.04035294117602</v>
      </c>
      <c r="AT19">
        <v>1248.6600000000001</v>
      </c>
      <c r="AU19">
        <f t="shared" si="27"/>
        <v>0.30161905327216698</v>
      </c>
      <c r="AV19">
        <v>0.5</v>
      </c>
      <c r="AW19">
        <f t="shared" si="28"/>
        <v>1433.0823478785915</v>
      </c>
      <c r="AX19">
        <f t="shared" si="29"/>
        <v>12.017240992731201</v>
      </c>
      <c r="AY19">
        <f t="shared" si="30"/>
        <v>216.1224705140975</v>
      </c>
      <c r="AZ19">
        <f t="shared" si="31"/>
        <v>0.52763762753671939</v>
      </c>
      <c r="BA19">
        <f t="shared" si="32"/>
        <v>9.0833865981259036E-3</v>
      </c>
      <c r="BB19">
        <f t="shared" si="33"/>
        <v>-1</v>
      </c>
      <c r="BC19" t="s">
        <v>298</v>
      </c>
      <c r="BD19">
        <v>589.82000000000005</v>
      </c>
      <c r="BE19">
        <f t="shared" si="34"/>
        <v>658.84</v>
      </c>
      <c r="BF19">
        <f t="shared" si="35"/>
        <v>0.57164053041531182</v>
      </c>
      <c r="BG19">
        <f t="shared" si="36"/>
        <v>2.1170187514835033</v>
      </c>
      <c r="BH19">
        <f t="shared" si="37"/>
        <v>0.30161905327216698</v>
      </c>
      <c r="BI19" t="e">
        <f t="shared" si="38"/>
        <v>#DIV/0!</v>
      </c>
      <c r="BJ19">
        <v>2227</v>
      </c>
      <c r="BK19">
        <v>300</v>
      </c>
      <c r="BL19">
        <v>300</v>
      </c>
      <c r="BM19">
        <v>300</v>
      </c>
      <c r="BN19">
        <v>10562.6</v>
      </c>
      <c r="BO19">
        <v>1169.6099999999999</v>
      </c>
      <c r="BP19">
        <v>-7.3149900000000004E-3</v>
      </c>
      <c r="BQ19">
        <v>8.2923600000000004</v>
      </c>
      <c r="BR19">
        <f t="shared" si="39"/>
        <v>1699.99677419355</v>
      </c>
      <c r="BS19">
        <f t="shared" si="40"/>
        <v>1433.0823478785915</v>
      </c>
      <c r="BT19">
        <f t="shared" si="41"/>
        <v>0.84299121600299609</v>
      </c>
      <c r="BU19">
        <f t="shared" si="42"/>
        <v>0.19598243200599214</v>
      </c>
      <c r="BV19">
        <v>6</v>
      </c>
      <c r="BW19">
        <v>0.5</v>
      </c>
      <c r="BX19" t="s">
        <v>282</v>
      </c>
      <c r="BY19">
        <v>1535030060.3</v>
      </c>
      <c r="BZ19">
        <v>231.016516129032</v>
      </c>
      <c r="CA19">
        <v>250.000741935484</v>
      </c>
      <c r="CB19">
        <v>23.280048387096802</v>
      </c>
      <c r="CC19">
        <v>18.995000000000001</v>
      </c>
      <c r="CD19">
        <v>400.00664516129001</v>
      </c>
      <c r="CE19">
        <v>99.6470129032258</v>
      </c>
      <c r="CF19">
        <v>9.9989880645161303E-2</v>
      </c>
      <c r="CG19">
        <v>26.877664516128998</v>
      </c>
      <c r="CH19">
        <v>27.4179903225806</v>
      </c>
      <c r="CI19">
        <v>999.9</v>
      </c>
      <c r="CJ19">
        <v>9986.3709677419392</v>
      </c>
      <c r="CK19">
        <v>0</v>
      </c>
      <c r="CL19">
        <v>3.14535935483871</v>
      </c>
      <c r="CM19">
        <v>1699.99677419355</v>
      </c>
      <c r="CN19">
        <v>0.89999777419354898</v>
      </c>
      <c r="CO19">
        <v>0.100001967741935</v>
      </c>
      <c r="CP19">
        <v>0</v>
      </c>
      <c r="CQ19">
        <v>872.48122580645202</v>
      </c>
      <c r="CR19">
        <v>5.0001699999999998</v>
      </c>
      <c r="CS19">
        <v>12283.7193548387</v>
      </c>
      <c r="CT19">
        <v>14573.9709677419</v>
      </c>
      <c r="CU19">
        <v>43.024000000000001</v>
      </c>
      <c r="CV19">
        <v>43.876741935483899</v>
      </c>
      <c r="CW19">
        <v>43.725612903225802</v>
      </c>
      <c r="CX19">
        <v>44.570129032258002</v>
      </c>
      <c r="CY19">
        <v>45.0723548387097</v>
      </c>
      <c r="CZ19">
        <v>1525.4948387096799</v>
      </c>
      <c r="DA19">
        <v>169.50193548387099</v>
      </c>
      <c r="DB19">
        <v>0</v>
      </c>
      <c r="DC19">
        <v>75</v>
      </c>
      <c r="DD19">
        <v>872.04035294117602</v>
      </c>
      <c r="DE19">
        <v>-8.0921568784080105</v>
      </c>
      <c r="DF19">
        <v>-70.318627623113997</v>
      </c>
      <c r="DG19">
        <v>12278.705882352901</v>
      </c>
      <c r="DH19">
        <v>10</v>
      </c>
      <c r="DI19">
        <v>1535029943.8</v>
      </c>
      <c r="DJ19" t="s">
        <v>293</v>
      </c>
      <c r="DK19">
        <v>2</v>
      </c>
      <c r="DL19">
        <v>0.29699999999999999</v>
      </c>
      <c r="DM19">
        <v>-9.6000000000000002E-2</v>
      </c>
      <c r="DN19">
        <v>300</v>
      </c>
      <c r="DO19">
        <v>19</v>
      </c>
      <c r="DP19">
        <v>0.06</v>
      </c>
      <c r="DQ19">
        <v>0.03</v>
      </c>
      <c r="DR19">
        <v>11.982608270198901</v>
      </c>
      <c r="DS19">
        <v>0.38633543886531901</v>
      </c>
      <c r="DT19">
        <v>4.8851542272136603E-2</v>
      </c>
      <c r="DU19">
        <v>1</v>
      </c>
      <c r="DV19">
        <v>136.57166590550801</v>
      </c>
      <c r="DW19">
        <v>-0.98460704764476903</v>
      </c>
      <c r="DX19">
        <v>0.184246777575616</v>
      </c>
      <c r="DY19">
        <v>1</v>
      </c>
      <c r="DZ19">
        <v>2</v>
      </c>
      <c r="EA19">
        <v>2</v>
      </c>
      <c r="EB19" t="s">
        <v>294</v>
      </c>
      <c r="EC19">
        <v>1.8903000000000001</v>
      </c>
      <c r="ED19">
        <v>1.8878200000000001</v>
      </c>
      <c r="EE19">
        <v>1.88906</v>
      </c>
      <c r="EF19">
        <v>1.88896</v>
      </c>
      <c r="EG19">
        <v>1.8924000000000001</v>
      </c>
      <c r="EH19">
        <v>1.8868799999999999</v>
      </c>
      <c r="EI19">
        <v>1.88903</v>
      </c>
      <c r="EJ19">
        <v>1.89107</v>
      </c>
      <c r="EK19" t="s">
        <v>285</v>
      </c>
      <c r="EL19" t="s">
        <v>19</v>
      </c>
      <c r="EM19" t="s">
        <v>19</v>
      </c>
      <c r="EN19" t="s">
        <v>19</v>
      </c>
      <c r="EO19" t="s">
        <v>286</v>
      </c>
      <c r="EP19" t="s">
        <v>287</v>
      </c>
      <c r="EQ19" t="s">
        <v>288</v>
      </c>
      <c r="ER19" t="s">
        <v>288</v>
      </c>
      <c r="ES19" t="s">
        <v>288</v>
      </c>
      <c r="ET19" t="s">
        <v>288</v>
      </c>
      <c r="EU19">
        <v>0</v>
      </c>
      <c r="EV19">
        <v>100</v>
      </c>
      <c r="EW19">
        <v>100</v>
      </c>
      <c r="EX19">
        <v>0.29699999999999999</v>
      </c>
      <c r="EY19">
        <v>-9.6000000000000002E-2</v>
      </c>
      <c r="EZ19">
        <v>2</v>
      </c>
      <c r="FA19">
        <v>296.52600000000001</v>
      </c>
      <c r="FB19">
        <v>687.71299999999997</v>
      </c>
      <c r="FC19">
        <v>25.000299999999999</v>
      </c>
      <c r="FD19">
        <v>25.307099999999998</v>
      </c>
      <c r="FE19">
        <v>30.000299999999999</v>
      </c>
      <c r="FF19">
        <v>25.307500000000001</v>
      </c>
      <c r="FG19">
        <v>25.3156</v>
      </c>
      <c r="FH19">
        <v>13.860900000000001</v>
      </c>
      <c r="FI19">
        <v>0</v>
      </c>
      <c r="FJ19">
        <v>100</v>
      </c>
      <c r="FK19">
        <v>25</v>
      </c>
      <c r="FL19">
        <v>250</v>
      </c>
      <c r="FM19">
        <v>21.904499999999999</v>
      </c>
      <c r="FN19">
        <v>102.175</v>
      </c>
      <c r="FO19">
        <v>101.62</v>
      </c>
    </row>
    <row r="20" spans="1:171" x14ac:dyDescent="0.2">
      <c r="A20">
        <v>4</v>
      </c>
      <c r="B20">
        <v>1535030160.3</v>
      </c>
      <c r="C20">
        <v>279</v>
      </c>
      <c r="D20" t="s">
        <v>299</v>
      </c>
      <c r="E20" t="s">
        <v>300</v>
      </c>
      <c r="F20" t="s">
        <v>279</v>
      </c>
      <c r="G20">
        <v>1535030152.3</v>
      </c>
      <c r="H20">
        <f t="shared" si="0"/>
        <v>3.0681721390910127E-3</v>
      </c>
      <c r="I20">
        <f t="shared" si="1"/>
        <v>7.7514108858570046</v>
      </c>
      <c r="J20">
        <f t="shared" si="2"/>
        <v>162.65363633214045</v>
      </c>
      <c r="K20">
        <f t="shared" si="3"/>
        <v>103.81564565262055</v>
      </c>
      <c r="L20">
        <f t="shared" si="4"/>
        <v>10.355594200408625</v>
      </c>
      <c r="M20">
        <f t="shared" si="5"/>
        <v>16.224674445628413</v>
      </c>
      <c r="N20">
        <f t="shared" si="6"/>
        <v>0.23275819956977581</v>
      </c>
      <c r="O20">
        <f t="shared" si="7"/>
        <v>2.2547913316906634</v>
      </c>
      <c r="P20">
        <f t="shared" si="8"/>
        <v>0.22018612959971323</v>
      </c>
      <c r="Q20">
        <f t="shared" si="9"/>
        <v>0.13868926530409181</v>
      </c>
      <c r="R20">
        <f t="shared" si="10"/>
        <v>280.85850997798394</v>
      </c>
      <c r="S20">
        <f t="shared" si="11"/>
        <v>28.054787121329447</v>
      </c>
      <c r="T20">
        <f t="shared" si="12"/>
        <v>27.508116129032299</v>
      </c>
      <c r="U20">
        <f t="shared" si="13"/>
        <v>3.6873737658024508</v>
      </c>
      <c r="V20">
        <f t="shared" si="14"/>
        <v>65.507989711508813</v>
      </c>
      <c r="W20">
        <f t="shared" si="15"/>
        <v>2.3394047169180823</v>
      </c>
      <c r="X20">
        <f t="shared" si="16"/>
        <v>3.5711746417812638</v>
      </c>
      <c r="Y20">
        <f t="shared" si="17"/>
        <v>1.3479690488843685</v>
      </c>
      <c r="Z20">
        <f t="shared" si="18"/>
        <v>-135.30639133391367</v>
      </c>
      <c r="AA20">
        <f t="shared" si="19"/>
        <v>-66.38879100109736</v>
      </c>
      <c r="AB20">
        <f t="shared" si="20"/>
        <v>-6.3691889063787137</v>
      </c>
      <c r="AC20">
        <f t="shared" si="21"/>
        <v>72.794138736594192</v>
      </c>
      <c r="AD20">
        <v>-4.13128613032335E-2</v>
      </c>
      <c r="AE20">
        <v>4.6377306018306599E-2</v>
      </c>
      <c r="AF20">
        <v>3.46379050249723</v>
      </c>
      <c r="AG20">
        <v>85</v>
      </c>
      <c r="AH20">
        <v>21</v>
      </c>
      <c r="AI20">
        <f t="shared" si="22"/>
        <v>1.0032370097991878</v>
      </c>
      <c r="AJ20">
        <f t="shared" si="23"/>
        <v>0.32370097991878399</v>
      </c>
      <c r="AK20">
        <f t="shared" si="24"/>
        <v>52687.60437754904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301</v>
      </c>
      <c r="AS20">
        <v>874.14205882352996</v>
      </c>
      <c r="AT20">
        <v>1213.8599999999999</v>
      </c>
      <c r="AU20">
        <f t="shared" si="27"/>
        <v>0.27986583393181252</v>
      </c>
      <c r="AV20">
        <v>0.5</v>
      </c>
      <c r="AW20">
        <f t="shared" si="28"/>
        <v>1433.0791833624544</v>
      </c>
      <c r="AX20">
        <f t="shared" si="29"/>
        <v>7.7514108858570046</v>
      </c>
      <c r="AY20">
        <f t="shared" si="30"/>
        <v>200.53495037102709</v>
      </c>
      <c r="AZ20">
        <f t="shared" si="31"/>
        <v>0.50577496581154335</v>
      </c>
      <c r="BA20">
        <f t="shared" si="32"/>
        <v>6.106718308002663E-3</v>
      </c>
      <c r="BB20">
        <f t="shared" si="33"/>
        <v>-1</v>
      </c>
      <c r="BC20" t="s">
        <v>302</v>
      </c>
      <c r="BD20">
        <v>599.91999999999996</v>
      </c>
      <c r="BE20">
        <f t="shared" si="34"/>
        <v>613.93999999999994</v>
      </c>
      <c r="BF20">
        <f t="shared" si="35"/>
        <v>0.55334062152078378</v>
      </c>
      <c r="BG20">
        <f t="shared" si="36"/>
        <v>2.0233697826376851</v>
      </c>
      <c r="BH20">
        <f t="shared" si="37"/>
        <v>0.27986583393181252</v>
      </c>
      <c r="BI20" t="e">
        <f t="shared" si="38"/>
        <v>#DIV/0!</v>
      </c>
      <c r="BJ20">
        <v>2229</v>
      </c>
      <c r="BK20">
        <v>300</v>
      </c>
      <c r="BL20">
        <v>300</v>
      </c>
      <c r="BM20">
        <v>300</v>
      </c>
      <c r="BN20">
        <v>10562.1</v>
      </c>
      <c r="BO20">
        <v>1146.21</v>
      </c>
      <c r="BP20">
        <v>-7.3144999999999998E-3</v>
      </c>
      <c r="BQ20">
        <v>7.5921599999999998</v>
      </c>
      <c r="BR20">
        <f t="shared" si="39"/>
        <v>1699.9929032258101</v>
      </c>
      <c r="BS20">
        <f t="shared" si="40"/>
        <v>1433.0791833624544</v>
      </c>
      <c r="BT20">
        <f t="shared" si="41"/>
        <v>0.84299127404774721</v>
      </c>
      <c r="BU20">
        <f t="shared" si="42"/>
        <v>0.19598254809549434</v>
      </c>
      <c r="BV20">
        <v>6</v>
      </c>
      <c r="BW20">
        <v>0.5</v>
      </c>
      <c r="BX20" t="s">
        <v>282</v>
      </c>
      <c r="BY20">
        <v>1535030152.3</v>
      </c>
      <c r="BZ20">
        <v>162.65364516129</v>
      </c>
      <c r="CA20">
        <v>174.99138709677399</v>
      </c>
      <c r="CB20">
        <v>23.4527161290323</v>
      </c>
      <c r="CC20">
        <v>18.973400000000002</v>
      </c>
      <c r="CD20">
        <v>400.01403225806501</v>
      </c>
      <c r="CE20">
        <v>99.649841935483906</v>
      </c>
      <c r="CF20">
        <v>9.9999577419354793E-2</v>
      </c>
      <c r="CG20">
        <v>26.961977419354799</v>
      </c>
      <c r="CH20">
        <v>27.508116129032299</v>
      </c>
      <c r="CI20">
        <v>999.9</v>
      </c>
      <c r="CJ20">
        <v>9997.8054838709704</v>
      </c>
      <c r="CK20">
        <v>0</v>
      </c>
      <c r="CL20">
        <v>3.7547503225806498</v>
      </c>
      <c r="CM20">
        <v>1699.9929032258101</v>
      </c>
      <c r="CN20">
        <v>0.89999832258064605</v>
      </c>
      <c r="CO20">
        <v>0.100001403225806</v>
      </c>
      <c r="CP20">
        <v>0</v>
      </c>
      <c r="CQ20">
        <v>874.42667741935497</v>
      </c>
      <c r="CR20">
        <v>5.0001699999999998</v>
      </c>
      <c r="CS20">
        <v>12342.7806451613</v>
      </c>
      <c r="CT20">
        <v>14573.9483870968</v>
      </c>
      <c r="CU20">
        <v>43.098548387096798</v>
      </c>
      <c r="CV20">
        <v>43.887</v>
      </c>
      <c r="CW20">
        <v>43.786064516129002</v>
      </c>
      <c r="CX20">
        <v>44.588419354838699</v>
      </c>
      <c r="CY20">
        <v>45.124806451612898</v>
      </c>
      <c r="CZ20">
        <v>1525.48806451613</v>
      </c>
      <c r="DA20">
        <v>169.50483870967699</v>
      </c>
      <c r="DB20">
        <v>0</v>
      </c>
      <c r="DC20">
        <v>91.299999952316298</v>
      </c>
      <c r="DD20">
        <v>874.14205882352996</v>
      </c>
      <c r="DE20">
        <v>-8.6705882095932196</v>
      </c>
      <c r="DF20">
        <v>-63.774509438856199</v>
      </c>
      <c r="DG20">
        <v>12338.641176470601</v>
      </c>
      <c r="DH20">
        <v>10</v>
      </c>
      <c r="DI20">
        <v>1535030130.3</v>
      </c>
      <c r="DJ20" t="s">
        <v>303</v>
      </c>
      <c r="DK20">
        <v>3</v>
      </c>
      <c r="DL20">
        <v>0.30199999999999999</v>
      </c>
      <c r="DM20">
        <v>-9.9000000000000005E-2</v>
      </c>
      <c r="DN20">
        <v>175</v>
      </c>
      <c r="DO20">
        <v>19</v>
      </c>
      <c r="DP20">
        <v>0.11</v>
      </c>
      <c r="DQ20">
        <v>0.02</v>
      </c>
      <c r="DR20">
        <v>7.7450177169532299</v>
      </c>
      <c r="DS20">
        <v>7.8550128534766006E-2</v>
      </c>
      <c r="DT20">
        <v>2.51582165781799E-2</v>
      </c>
      <c r="DU20">
        <v>1</v>
      </c>
      <c r="DV20">
        <v>103.728392609811</v>
      </c>
      <c r="DW20">
        <v>0.96851941821439902</v>
      </c>
      <c r="DX20">
        <v>0.14030505858595599</v>
      </c>
      <c r="DY20">
        <v>1</v>
      </c>
      <c r="DZ20">
        <v>2</v>
      </c>
      <c r="EA20">
        <v>2</v>
      </c>
      <c r="EB20" t="s">
        <v>294</v>
      </c>
      <c r="EC20">
        <v>1.8902600000000001</v>
      </c>
      <c r="ED20">
        <v>1.8878200000000001</v>
      </c>
      <c r="EE20">
        <v>1.88906</v>
      </c>
      <c r="EF20">
        <v>1.8889499999999999</v>
      </c>
      <c r="EG20">
        <v>1.8923399999999999</v>
      </c>
      <c r="EH20">
        <v>1.88687</v>
      </c>
      <c r="EI20">
        <v>1.88903</v>
      </c>
      <c r="EJ20">
        <v>1.8910499999999999</v>
      </c>
      <c r="EK20" t="s">
        <v>285</v>
      </c>
      <c r="EL20" t="s">
        <v>19</v>
      </c>
      <c r="EM20" t="s">
        <v>19</v>
      </c>
      <c r="EN20" t="s">
        <v>19</v>
      </c>
      <c r="EO20" t="s">
        <v>286</v>
      </c>
      <c r="EP20" t="s">
        <v>287</v>
      </c>
      <c r="EQ20" t="s">
        <v>288</v>
      </c>
      <c r="ER20" t="s">
        <v>288</v>
      </c>
      <c r="ES20" t="s">
        <v>288</v>
      </c>
      <c r="ET20" t="s">
        <v>288</v>
      </c>
      <c r="EU20">
        <v>0</v>
      </c>
      <c r="EV20">
        <v>100</v>
      </c>
      <c r="EW20">
        <v>100</v>
      </c>
      <c r="EX20">
        <v>0.30199999999999999</v>
      </c>
      <c r="EY20">
        <v>-9.9000000000000005E-2</v>
      </c>
      <c r="EZ20">
        <v>2</v>
      </c>
      <c r="FA20">
        <v>296.83199999999999</v>
      </c>
      <c r="FB20">
        <v>686.80100000000004</v>
      </c>
      <c r="FC20">
        <v>25.0002</v>
      </c>
      <c r="FD20">
        <v>25.355599999999999</v>
      </c>
      <c r="FE20">
        <v>30.0002</v>
      </c>
      <c r="FF20">
        <v>25.355</v>
      </c>
      <c r="FG20">
        <v>25.358599999999999</v>
      </c>
      <c r="FH20">
        <v>10.6249</v>
      </c>
      <c r="FI20">
        <v>0</v>
      </c>
      <c r="FJ20">
        <v>100</v>
      </c>
      <c r="FK20">
        <v>25</v>
      </c>
      <c r="FL20">
        <v>175</v>
      </c>
      <c r="FM20">
        <v>22.682200000000002</v>
      </c>
      <c r="FN20">
        <v>102.166</v>
      </c>
      <c r="FO20">
        <v>101.604</v>
      </c>
    </row>
    <row r="21" spans="1:171" x14ac:dyDescent="0.2">
      <c r="A21">
        <v>5</v>
      </c>
      <c r="B21">
        <v>1535030262.3</v>
      </c>
      <c r="C21">
        <v>381</v>
      </c>
      <c r="D21" t="s">
        <v>304</v>
      </c>
      <c r="E21" t="s">
        <v>305</v>
      </c>
      <c r="F21" t="s">
        <v>279</v>
      </c>
      <c r="G21">
        <v>1535030254.3</v>
      </c>
      <c r="H21">
        <f t="shared" si="0"/>
        <v>3.2026856146045732E-3</v>
      </c>
      <c r="I21">
        <f t="shared" si="1"/>
        <v>3.1488734838975381</v>
      </c>
      <c r="J21">
        <f t="shared" si="2"/>
        <v>94.833135121078399</v>
      </c>
      <c r="K21">
        <f t="shared" si="3"/>
        <v>71.346730075323393</v>
      </c>
      <c r="L21">
        <f t="shared" si="4"/>
        <v>7.1169200036806499</v>
      </c>
      <c r="M21">
        <f t="shared" si="5"/>
        <v>9.4597164529112252</v>
      </c>
      <c r="N21">
        <f t="shared" si="6"/>
        <v>0.24460320208787142</v>
      </c>
      <c r="O21">
        <f t="shared" si="7"/>
        <v>2.2545543268542829</v>
      </c>
      <c r="P21">
        <f t="shared" si="8"/>
        <v>0.23075848149828054</v>
      </c>
      <c r="Q21">
        <f t="shared" si="9"/>
        <v>0.14540260244577075</v>
      </c>
      <c r="R21">
        <f t="shared" si="10"/>
        <v>280.85622914370305</v>
      </c>
      <c r="S21">
        <f t="shared" si="11"/>
        <v>28.075485783124329</v>
      </c>
      <c r="T21">
        <f t="shared" si="12"/>
        <v>27.5657225806452</v>
      </c>
      <c r="U21">
        <f t="shared" si="13"/>
        <v>3.6998206298046035</v>
      </c>
      <c r="V21">
        <f t="shared" si="14"/>
        <v>65.759897229269242</v>
      </c>
      <c r="W21">
        <f t="shared" si="15"/>
        <v>2.357413032290161</v>
      </c>
      <c r="X21">
        <f t="shared" si="16"/>
        <v>3.5848794350622768</v>
      </c>
      <c r="Y21">
        <f t="shared" si="17"/>
        <v>1.3424075975144425</v>
      </c>
      <c r="Z21">
        <f t="shared" si="18"/>
        <v>-141.23843560406169</v>
      </c>
      <c r="AA21">
        <f t="shared" si="19"/>
        <v>-65.457267338321884</v>
      </c>
      <c r="AB21">
        <f t="shared" si="20"/>
        <v>-6.2843352524851284</v>
      </c>
      <c r="AC21">
        <f t="shared" si="21"/>
        <v>67.876190948834363</v>
      </c>
      <c r="AD21">
        <v>-4.1306468775808701E-2</v>
      </c>
      <c r="AE21">
        <v>4.6370129846256103E-2</v>
      </c>
      <c r="AF21">
        <v>3.4633664237058599</v>
      </c>
      <c r="AG21">
        <v>85</v>
      </c>
      <c r="AH21">
        <v>21</v>
      </c>
      <c r="AI21">
        <f t="shared" si="22"/>
        <v>1.0032381962327312</v>
      </c>
      <c r="AJ21">
        <f t="shared" si="23"/>
        <v>0.32381962327312497</v>
      </c>
      <c r="AK21">
        <f t="shared" si="24"/>
        <v>52668.3626012733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306</v>
      </c>
      <c r="AS21">
        <v>883.81805882352899</v>
      </c>
      <c r="AT21">
        <v>1193.27</v>
      </c>
      <c r="AU21">
        <f t="shared" si="27"/>
        <v>0.25933103252111511</v>
      </c>
      <c r="AV21">
        <v>0.5</v>
      </c>
      <c r="AW21">
        <f t="shared" si="28"/>
        <v>1433.0684704592315</v>
      </c>
      <c r="AX21">
        <f t="shared" si="29"/>
        <v>3.1488734838975381</v>
      </c>
      <c r="AY21">
        <f t="shared" si="30"/>
        <v>185.81956305882383</v>
      </c>
      <c r="AZ21">
        <f t="shared" si="31"/>
        <v>0.48764319894072589</v>
      </c>
      <c r="BA21">
        <f t="shared" si="32"/>
        <v>2.8950978752383112E-3</v>
      </c>
      <c r="BB21">
        <f t="shared" si="33"/>
        <v>-1</v>
      </c>
      <c r="BC21" t="s">
        <v>307</v>
      </c>
      <c r="BD21">
        <v>611.38</v>
      </c>
      <c r="BE21">
        <f t="shared" si="34"/>
        <v>581.89</v>
      </c>
      <c r="BF21">
        <f t="shared" si="35"/>
        <v>0.53180487923227926</v>
      </c>
      <c r="BG21">
        <f t="shared" si="36"/>
        <v>1.9517648598253132</v>
      </c>
      <c r="BH21">
        <f t="shared" si="37"/>
        <v>0.25933103252111511</v>
      </c>
      <c r="BI21" t="e">
        <f t="shared" si="38"/>
        <v>#DIV/0!</v>
      </c>
      <c r="BJ21">
        <v>2231</v>
      </c>
      <c r="BK21">
        <v>300</v>
      </c>
      <c r="BL21">
        <v>300</v>
      </c>
      <c r="BM21">
        <v>300</v>
      </c>
      <c r="BN21">
        <v>10561.9</v>
      </c>
      <c r="BO21">
        <v>1128.51</v>
      </c>
      <c r="BP21">
        <v>-7.3141899999999999E-3</v>
      </c>
      <c r="BQ21">
        <v>5.0267299999999997</v>
      </c>
      <c r="BR21">
        <f t="shared" si="39"/>
        <v>1699.9803225806399</v>
      </c>
      <c r="BS21">
        <f t="shared" si="40"/>
        <v>1433.0684704592315</v>
      </c>
      <c r="BT21">
        <f t="shared" si="41"/>
        <v>0.84299121079459016</v>
      </c>
      <c r="BU21">
        <f t="shared" si="42"/>
        <v>0.19598242158918042</v>
      </c>
      <c r="BV21">
        <v>6</v>
      </c>
      <c r="BW21">
        <v>0.5</v>
      </c>
      <c r="BX21" t="s">
        <v>282</v>
      </c>
      <c r="BY21">
        <v>1535030254.3</v>
      </c>
      <c r="BZ21">
        <v>94.833138709677399</v>
      </c>
      <c r="CA21">
        <v>99.996525806451601</v>
      </c>
      <c r="CB21">
        <v>23.632935483871002</v>
      </c>
      <c r="CC21">
        <v>18.958180645161299</v>
      </c>
      <c r="CD21">
        <v>400.02003225806499</v>
      </c>
      <c r="CE21">
        <v>99.651164516129001</v>
      </c>
      <c r="CF21">
        <v>0.10000832903225799</v>
      </c>
      <c r="CG21">
        <v>27.027190322580601</v>
      </c>
      <c r="CH21">
        <v>27.5657225806452</v>
      </c>
      <c r="CI21">
        <v>999.9</v>
      </c>
      <c r="CJ21">
        <v>9996.1258064516096</v>
      </c>
      <c r="CK21">
        <v>0</v>
      </c>
      <c r="CL21">
        <v>4.0336348387096796</v>
      </c>
      <c r="CM21">
        <v>1699.9803225806399</v>
      </c>
      <c r="CN21">
        <v>0.89999941935483896</v>
      </c>
      <c r="CO21">
        <v>0.100000274193548</v>
      </c>
      <c r="CP21">
        <v>0</v>
      </c>
      <c r="CQ21">
        <v>883.92312903225798</v>
      </c>
      <c r="CR21">
        <v>5.0001699999999998</v>
      </c>
      <c r="CS21">
        <v>12498.774193548399</v>
      </c>
      <c r="CT21">
        <v>14573.841935483901</v>
      </c>
      <c r="CU21">
        <v>43.177161290322601</v>
      </c>
      <c r="CV21">
        <v>43.941064516129003</v>
      </c>
      <c r="CW21">
        <v>43.872645161290301</v>
      </c>
      <c r="CX21">
        <v>44.645000000000003</v>
      </c>
      <c r="CY21">
        <v>45.2134838709677</v>
      </c>
      <c r="CZ21">
        <v>1525.4803225806399</v>
      </c>
      <c r="DA21">
        <v>169.5</v>
      </c>
      <c r="DB21">
        <v>0</v>
      </c>
      <c r="DC21">
        <v>101.200000047684</v>
      </c>
      <c r="DD21">
        <v>883.81805882352899</v>
      </c>
      <c r="DE21">
        <v>-1.31838235813706</v>
      </c>
      <c r="DF21">
        <v>-21.960784091319599</v>
      </c>
      <c r="DG21">
        <v>12497.535294117601</v>
      </c>
      <c r="DH21">
        <v>10</v>
      </c>
      <c r="DI21">
        <v>1535030228.3</v>
      </c>
      <c r="DJ21" t="s">
        <v>308</v>
      </c>
      <c r="DK21">
        <v>4</v>
      </c>
      <c r="DL21">
        <v>0.26300000000000001</v>
      </c>
      <c r="DM21">
        <v>-9.6000000000000002E-2</v>
      </c>
      <c r="DN21">
        <v>100</v>
      </c>
      <c r="DO21">
        <v>19</v>
      </c>
      <c r="DP21">
        <v>0.26</v>
      </c>
      <c r="DQ21">
        <v>0.02</v>
      </c>
      <c r="DR21">
        <v>3.1522496016139701</v>
      </c>
      <c r="DS21">
        <v>-5.0215149093050498E-2</v>
      </c>
      <c r="DT21">
        <v>1.3459718632731099E-2</v>
      </c>
      <c r="DU21">
        <v>1</v>
      </c>
      <c r="DV21">
        <v>71.267244591763699</v>
      </c>
      <c r="DW21">
        <v>0.97659728612403596</v>
      </c>
      <c r="DX21">
        <v>0.14202733952879301</v>
      </c>
      <c r="DY21">
        <v>1</v>
      </c>
      <c r="DZ21">
        <v>2</v>
      </c>
      <c r="EA21">
        <v>2</v>
      </c>
      <c r="EB21" t="s">
        <v>294</v>
      </c>
      <c r="EC21">
        <v>1.8902600000000001</v>
      </c>
      <c r="ED21">
        <v>1.8878200000000001</v>
      </c>
      <c r="EE21">
        <v>1.8890499999999999</v>
      </c>
      <c r="EF21">
        <v>1.8889100000000001</v>
      </c>
      <c r="EG21">
        <v>1.8923399999999999</v>
      </c>
      <c r="EH21">
        <v>1.8868400000000001</v>
      </c>
      <c r="EI21">
        <v>1.8890199999999999</v>
      </c>
      <c r="EJ21">
        <v>1.8910499999999999</v>
      </c>
      <c r="EK21" t="s">
        <v>285</v>
      </c>
      <c r="EL21" t="s">
        <v>19</v>
      </c>
      <c r="EM21" t="s">
        <v>19</v>
      </c>
      <c r="EN21" t="s">
        <v>19</v>
      </c>
      <c r="EO21" t="s">
        <v>286</v>
      </c>
      <c r="EP21" t="s">
        <v>287</v>
      </c>
      <c r="EQ21" t="s">
        <v>288</v>
      </c>
      <c r="ER21" t="s">
        <v>288</v>
      </c>
      <c r="ES21" t="s">
        <v>288</v>
      </c>
      <c r="ET21" t="s">
        <v>288</v>
      </c>
      <c r="EU21">
        <v>0</v>
      </c>
      <c r="EV21">
        <v>100</v>
      </c>
      <c r="EW21">
        <v>100</v>
      </c>
      <c r="EX21">
        <v>0.26300000000000001</v>
      </c>
      <c r="EY21">
        <v>-9.6000000000000002E-2</v>
      </c>
      <c r="EZ21">
        <v>2</v>
      </c>
      <c r="FA21">
        <v>297.25</v>
      </c>
      <c r="FB21">
        <v>686.10199999999998</v>
      </c>
      <c r="FC21">
        <v>25.000299999999999</v>
      </c>
      <c r="FD21">
        <v>25.424499999999998</v>
      </c>
      <c r="FE21">
        <v>30.000399999999999</v>
      </c>
      <c r="FF21">
        <v>25.417999999999999</v>
      </c>
      <c r="FG21">
        <v>25.420400000000001</v>
      </c>
      <c r="FH21">
        <v>7.3112000000000004</v>
      </c>
      <c r="FI21">
        <v>0</v>
      </c>
      <c r="FJ21">
        <v>100</v>
      </c>
      <c r="FK21">
        <v>25</v>
      </c>
      <c r="FL21">
        <v>100</v>
      </c>
      <c r="FM21">
        <v>22.477599999999999</v>
      </c>
      <c r="FN21">
        <v>102.154</v>
      </c>
      <c r="FO21">
        <v>101.587</v>
      </c>
    </row>
    <row r="22" spans="1:171" x14ac:dyDescent="0.2">
      <c r="A22">
        <v>6</v>
      </c>
      <c r="B22">
        <v>1535030353.8</v>
      </c>
      <c r="C22">
        <v>472.5</v>
      </c>
      <c r="D22" t="s">
        <v>309</v>
      </c>
      <c r="E22" t="s">
        <v>310</v>
      </c>
      <c r="F22" t="s">
        <v>279</v>
      </c>
      <c r="G22">
        <v>1535030345.8</v>
      </c>
      <c r="H22">
        <f t="shared" si="0"/>
        <v>3.2955826219594531E-3</v>
      </c>
      <c r="I22">
        <f t="shared" si="1"/>
        <v>-0.13792902226398779</v>
      </c>
      <c r="J22">
        <f t="shared" si="2"/>
        <v>49.945158221669601</v>
      </c>
      <c r="K22">
        <f t="shared" si="3"/>
        <v>49.770550575308967</v>
      </c>
      <c r="L22">
        <f t="shared" si="4"/>
        <v>4.9647150270146865</v>
      </c>
      <c r="M22">
        <f t="shared" si="5"/>
        <v>4.9821324997108469</v>
      </c>
      <c r="N22">
        <f t="shared" si="6"/>
        <v>0.25468108495406766</v>
      </c>
      <c r="O22">
        <f t="shared" si="7"/>
        <v>2.2548160540131423</v>
      </c>
      <c r="P22">
        <f t="shared" si="8"/>
        <v>0.23971113475690559</v>
      </c>
      <c r="Q22">
        <f t="shared" si="9"/>
        <v>0.1510910708077996</v>
      </c>
      <c r="R22">
        <f t="shared" si="10"/>
        <v>280.85690467815863</v>
      </c>
      <c r="S22">
        <f t="shared" si="11"/>
        <v>28.072427576483168</v>
      </c>
      <c r="T22">
        <f t="shared" si="12"/>
        <v>27.5721387096774</v>
      </c>
      <c r="U22">
        <f t="shared" si="13"/>
        <v>3.7012092113552262</v>
      </c>
      <c r="V22">
        <f t="shared" si="14"/>
        <v>66.04619445632926</v>
      </c>
      <c r="W22">
        <f t="shared" si="15"/>
        <v>2.3715483094073306</v>
      </c>
      <c r="X22">
        <f t="shared" si="16"/>
        <v>3.5907417966003079</v>
      </c>
      <c r="Y22">
        <f t="shared" si="17"/>
        <v>1.3296609019478955</v>
      </c>
      <c r="Z22">
        <f t="shared" si="18"/>
        <v>-145.33519362841187</v>
      </c>
      <c r="AA22">
        <f t="shared" si="19"/>
        <v>-62.861878455050501</v>
      </c>
      <c r="AB22">
        <f t="shared" si="20"/>
        <v>-6.0354919550225823</v>
      </c>
      <c r="AC22">
        <f t="shared" si="21"/>
        <v>66.62434063967369</v>
      </c>
      <c r="AD22">
        <v>-4.13135281523569E-2</v>
      </c>
      <c r="AE22">
        <v>4.6378054614866798E-2</v>
      </c>
      <c r="AF22">
        <v>3.4638347398087901</v>
      </c>
      <c r="AG22">
        <v>85</v>
      </c>
      <c r="AH22">
        <v>21</v>
      </c>
      <c r="AI22">
        <f t="shared" si="22"/>
        <v>1.0032379638384572</v>
      </c>
      <c r="AJ22">
        <f t="shared" si="23"/>
        <v>0.32379638384572029</v>
      </c>
      <c r="AK22">
        <f t="shared" si="24"/>
        <v>52672.130499704203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311</v>
      </c>
      <c r="AS22">
        <v>895.72252941176498</v>
      </c>
      <c r="AT22">
        <v>1176.68</v>
      </c>
      <c r="AU22">
        <f t="shared" si="27"/>
        <v>0.23877134869993122</v>
      </c>
      <c r="AV22">
        <v>0.5</v>
      </c>
      <c r="AW22">
        <f t="shared" si="28"/>
        <v>1433.0715091689069</v>
      </c>
      <c r="AX22">
        <f t="shared" si="29"/>
        <v>-0.13792902226398779</v>
      </c>
      <c r="AY22">
        <f t="shared" si="30"/>
        <v>171.08820851385286</v>
      </c>
      <c r="AZ22">
        <f t="shared" si="31"/>
        <v>0.47948465173199173</v>
      </c>
      <c r="BA22">
        <f t="shared" si="32"/>
        <v>6.0155475300458677E-4</v>
      </c>
      <c r="BB22">
        <f t="shared" si="33"/>
        <v>-1</v>
      </c>
      <c r="BC22" t="s">
        <v>312</v>
      </c>
      <c r="BD22">
        <v>612.48</v>
      </c>
      <c r="BE22">
        <f t="shared" si="34"/>
        <v>564.20000000000005</v>
      </c>
      <c r="BF22">
        <f t="shared" si="35"/>
        <v>0.49797495673207209</v>
      </c>
      <c r="BG22">
        <f t="shared" si="36"/>
        <v>1.9211729362591432</v>
      </c>
      <c r="BH22">
        <f t="shared" si="37"/>
        <v>0.23877134869993122</v>
      </c>
      <c r="BI22" t="e">
        <f t="shared" si="38"/>
        <v>#DIV/0!</v>
      </c>
      <c r="BJ22">
        <v>2233</v>
      </c>
      <c r="BK22">
        <v>300</v>
      </c>
      <c r="BL22">
        <v>300</v>
      </c>
      <c r="BM22">
        <v>300</v>
      </c>
      <c r="BN22">
        <v>10561.8</v>
      </c>
      <c r="BO22">
        <v>1118.1400000000001</v>
      </c>
      <c r="BP22">
        <v>-7.3139900000000002E-3</v>
      </c>
      <c r="BQ22">
        <v>4.5584699999999998</v>
      </c>
      <c r="BR22">
        <f t="shared" si="39"/>
        <v>1699.9838709677399</v>
      </c>
      <c r="BS22">
        <f t="shared" si="40"/>
        <v>1433.0715091689069</v>
      </c>
      <c r="BT22">
        <f t="shared" si="41"/>
        <v>0.84299123870693593</v>
      </c>
      <c r="BU22">
        <f t="shared" si="42"/>
        <v>0.19598247741387192</v>
      </c>
      <c r="BV22">
        <v>6</v>
      </c>
      <c r="BW22">
        <v>0.5</v>
      </c>
      <c r="BX22" t="s">
        <v>282</v>
      </c>
      <c r="BY22">
        <v>1535030345.8</v>
      </c>
      <c r="BZ22">
        <v>49.9451580645161</v>
      </c>
      <c r="CA22">
        <v>49.985829032258103</v>
      </c>
      <c r="CB22">
        <v>23.774429032258102</v>
      </c>
      <c r="CC22">
        <v>18.964635483871</v>
      </c>
      <c r="CD22">
        <v>400.00829032258099</v>
      </c>
      <c r="CE22">
        <v>99.652074193548401</v>
      </c>
      <c r="CF22">
        <v>9.9987409677419398E-2</v>
      </c>
      <c r="CG22">
        <v>27.055019354838699</v>
      </c>
      <c r="CH22">
        <v>27.5721387096774</v>
      </c>
      <c r="CI22">
        <v>999.9</v>
      </c>
      <c r="CJ22">
        <v>9997.7429032258096</v>
      </c>
      <c r="CK22">
        <v>0</v>
      </c>
      <c r="CL22">
        <v>4.0971299999999999</v>
      </c>
      <c r="CM22">
        <v>1699.9838709677399</v>
      </c>
      <c r="CN22">
        <v>0.899998870967742</v>
      </c>
      <c r="CO22">
        <v>0.10000083870967701</v>
      </c>
      <c r="CP22">
        <v>0</v>
      </c>
      <c r="CQ22">
        <v>895.60761290322603</v>
      </c>
      <c r="CR22">
        <v>5.0001699999999998</v>
      </c>
      <c r="CS22">
        <v>12681.677419354801</v>
      </c>
      <c r="CT22">
        <v>14573.8806451613</v>
      </c>
      <c r="CU22">
        <v>43.286064516129002</v>
      </c>
      <c r="CV22">
        <v>43.995870967741901</v>
      </c>
      <c r="CW22">
        <v>43.953258064516099</v>
      </c>
      <c r="CX22">
        <v>44.7033870967742</v>
      </c>
      <c r="CY22">
        <v>45.304129032258103</v>
      </c>
      <c r="CZ22">
        <v>1525.4819354838701</v>
      </c>
      <c r="DA22">
        <v>169.50193548387099</v>
      </c>
      <c r="DB22">
        <v>0</v>
      </c>
      <c r="DC22">
        <v>91</v>
      </c>
      <c r="DD22">
        <v>895.72252941176498</v>
      </c>
      <c r="DE22">
        <v>0.26691176075976403</v>
      </c>
      <c r="DF22">
        <v>13.995097949035699</v>
      </c>
      <c r="DG22">
        <v>12682.8882352941</v>
      </c>
      <c r="DH22">
        <v>10</v>
      </c>
      <c r="DI22">
        <v>1535030327.8</v>
      </c>
      <c r="DJ22" t="s">
        <v>313</v>
      </c>
      <c r="DK22">
        <v>5</v>
      </c>
      <c r="DL22">
        <v>0.36199999999999999</v>
      </c>
      <c r="DM22">
        <v>-9.9000000000000005E-2</v>
      </c>
      <c r="DN22">
        <v>50</v>
      </c>
      <c r="DO22">
        <v>19</v>
      </c>
      <c r="DP22">
        <v>0.32</v>
      </c>
      <c r="DQ22">
        <v>0.02</v>
      </c>
      <c r="DR22">
        <v>-0.12297386570466</v>
      </c>
      <c r="DS22">
        <v>-0.17118752690689101</v>
      </c>
      <c r="DT22">
        <v>3.27190361508128E-2</v>
      </c>
      <c r="DU22">
        <v>1</v>
      </c>
      <c r="DV22">
        <v>49.718575689250798</v>
      </c>
      <c r="DW22">
        <v>0.55039989428604497</v>
      </c>
      <c r="DX22">
        <v>0.20402712072064</v>
      </c>
      <c r="DY22">
        <v>1</v>
      </c>
      <c r="DZ22">
        <v>2</v>
      </c>
      <c r="EA22">
        <v>2</v>
      </c>
      <c r="EB22" t="s">
        <v>294</v>
      </c>
      <c r="EC22">
        <v>1.8902699999999999</v>
      </c>
      <c r="ED22">
        <v>1.8878200000000001</v>
      </c>
      <c r="EE22">
        <v>1.88907</v>
      </c>
      <c r="EF22">
        <v>1.8889499999999999</v>
      </c>
      <c r="EG22">
        <v>1.89236</v>
      </c>
      <c r="EH22">
        <v>1.8868799999999999</v>
      </c>
      <c r="EI22">
        <v>1.88903</v>
      </c>
      <c r="EJ22">
        <v>1.8911100000000001</v>
      </c>
      <c r="EK22" t="s">
        <v>285</v>
      </c>
      <c r="EL22" t="s">
        <v>19</v>
      </c>
      <c r="EM22" t="s">
        <v>19</v>
      </c>
      <c r="EN22" t="s">
        <v>19</v>
      </c>
      <c r="EO22" t="s">
        <v>286</v>
      </c>
      <c r="EP22" t="s">
        <v>287</v>
      </c>
      <c r="EQ22" t="s">
        <v>288</v>
      </c>
      <c r="ER22" t="s">
        <v>288</v>
      </c>
      <c r="ES22" t="s">
        <v>288</v>
      </c>
      <c r="ET22" t="s">
        <v>288</v>
      </c>
      <c r="EU22">
        <v>0</v>
      </c>
      <c r="EV22">
        <v>100</v>
      </c>
      <c r="EW22">
        <v>100</v>
      </c>
      <c r="EX22">
        <v>0.36199999999999999</v>
      </c>
      <c r="EY22">
        <v>-9.9000000000000005E-2</v>
      </c>
      <c r="EZ22">
        <v>2</v>
      </c>
      <c r="FA22">
        <v>297.08</v>
      </c>
      <c r="FB22">
        <v>685.24099999999999</v>
      </c>
      <c r="FC22">
        <v>25.000699999999998</v>
      </c>
      <c r="FD22">
        <v>25.496500000000001</v>
      </c>
      <c r="FE22">
        <v>30.000499999999999</v>
      </c>
      <c r="FF22">
        <v>25.483000000000001</v>
      </c>
      <c r="FG22">
        <v>25.482500000000002</v>
      </c>
      <c r="FH22">
        <v>5.0851600000000001</v>
      </c>
      <c r="FI22">
        <v>0</v>
      </c>
      <c r="FJ22">
        <v>100</v>
      </c>
      <c r="FK22">
        <v>25</v>
      </c>
      <c r="FL22">
        <v>50</v>
      </c>
      <c r="FM22">
        <v>22.5274</v>
      </c>
      <c r="FN22">
        <v>102.14100000000001</v>
      </c>
      <c r="FO22">
        <v>101.57</v>
      </c>
    </row>
    <row r="23" spans="1:171" x14ac:dyDescent="0.2">
      <c r="A23">
        <v>7</v>
      </c>
      <c r="B23">
        <v>1535030464.3</v>
      </c>
      <c r="C23">
        <v>583</v>
      </c>
      <c r="D23" t="s">
        <v>314</v>
      </c>
      <c r="E23" t="s">
        <v>315</v>
      </c>
      <c r="F23" t="s">
        <v>279</v>
      </c>
      <c r="G23">
        <v>1535030456.3</v>
      </c>
      <c r="H23">
        <f t="shared" si="0"/>
        <v>3.3690828028002553E-3</v>
      </c>
      <c r="I23">
        <f t="shared" si="1"/>
        <v>21.74601000985491</v>
      </c>
      <c r="J23">
        <f t="shared" si="2"/>
        <v>365.63607195195146</v>
      </c>
      <c r="K23">
        <f t="shared" si="3"/>
        <v>222.10285106367212</v>
      </c>
      <c r="L23">
        <f t="shared" si="4"/>
        <v>22.155235949658376</v>
      </c>
      <c r="M23">
        <f t="shared" si="5"/>
        <v>36.472982706014164</v>
      </c>
      <c r="N23">
        <f t="shared" si="6"/>
        <v>0.26770496018630496</v>
      </c>
      <c r="O23">
        <f t="shared" si="7"/>
        <v>2.2534948512216553</v>
      </c>
      <c r="P23">
        <f t="shared" si="8"/>
        <v>0.25120894779855174</v>
      </c>
      <c r="Q23">
        <f t="shared" si="9"/>
        <v>0.15840291479688817</v>
      </c>
      <c r="R23">
        <f t="shared" si="10"/>
        <v>280.85851271866045</v>
      </c>
      <c r="S23">
        <f t="shared" si="11"/>
        <v>28.089105019985176</v>
      </c>
      <c r="T23">
        <f t="shared" si="12"/>
        <v>27.5090096774194</v>
      </c>
      <c r="U23">
        <f t="shared" si="13"/>
        <v>3.6875665529234505</v>
      </c>
      <c r="V23">
        <f t="shared" si="14"/>
        <v>66.415921492977461</v>
      </c>
      <c r="W23">
        <f t="shared" si="15"/>
        <v>2.3905009628930469</v>
      </c>
      <c r="X23">
        <f t="shared" si="16"/>
        <v>3.5992890095574577</v>
      </c>
      <c r="Y23">
        <f t="shared" si="17"/>
        <v>1.2970655900304036</v>
      </c>
      <c r="Z23">
        <f t="shared" si="18"/>
        <v>-148.57655160349125</v>
      </c>
      <c r="AA23">
        <f t="shared" si="19"/>
        <v>-50.234718744032435</v>
      </c>
      <c r="AB23">
        <f t="shared" si="20"/>
        <v>-4.825414745313072</v>
      </c>
      <c r="AC23">
        <f t="shared" si="21"/>
        <v>77.221827625823678</v>
      </c>
      <c r="AD23">
        <v>-4.1277899920426603E-2</v>
      </c>
      <c r="AE23">
        <v>4.6338058803320502E-2</v>
      </c>
      <c r="AF23">
        <v>3.4614708955370901</v>
      </c>
      <c r="AG23">
        <v>84</v>
      </c>
      <c r="AH23">
        <v>21</v>
      </c>
      <c r="AI23">
        <f t="shared" si="22"/>
        <v>1.0032028396257706</v>
      </c>
      <c r="AJ23">
        <f t="shared" si="23"/>
        <v>0.32028396257706149</v>
      </c>
      <c r="AK23">
        <f t="shared" si="24"/>
        <v>52621.453694102798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316</v>
      </c>
      <c r="AS23">
        <v>850.32958823529395</v>
      </c>
      <c r="AT23">
        <v>1269.6099999999999</v>
      </c>
      <c r="AU23">
        <f t="shared" si="27"/>
        <v>0.33024346985665365</v>
      </c>
      <c r="AV23">
        <v>0.5</v>
      </c>
      <c r="AW23">
        <f t="shared" si="28"/>
        <v>1433.0833262628155</v>
      </c>
      <c r="AX23">
        <f t="shared" si="29"/>
        <v>21.74601000985491</v>
      </c>
      <c r="AY23">
        <f t="shared" si="30"/>
        <v>236.63320512937352</v>
      </c>
      <c r="AZ23">
        <f t="shared" si="31"/>
        <v>0.54719953371507779</v>
      </c>
      <c r="BA23">
        <f t="shared" si="32"/>
        <v>1.5872077773154889E-2</v>
      </c>
      <c r="BB23">
        <f t="shared" si="33"/>
        <v>-1</v>
      </c>
      <c r="BC23" t="s">
        <v>317</v>
      </c>
      <c r="BD23">
        <v>574.88</v>
      </c>
      <c r="BE23">
        <f t="shared" si="34"/>
        <v>694.7299999999999</v>
      </c>
      <c r="BF23">
        <f t="shared" si="35"/>
        <v>0.60351562731522468</v>
      </c>
      <c r="BG23">
        <f t="shared" si="36"/>
        <v>2.2084782911216254</v>
      </c>
      <c r="BH23">
        <f t="shared" si="37"/>
        <v>0.33024346985665359</v>
      </c>
      <c r="BI23" t="e">
        <f t="shared" si="38"/>
        <v>#DIV/0!</v>
      </c>
      <c r="BJ23">
        <v>2235</v>
      </c>
      <c r="BK23">
        <v>300</v>
      </c>
      <c r="BL23">
        <v>300</v>
      </c>
      <c r="BM23">
        <v>300</v>
      </c>
      <c r="BN23">
        <v>10561.6</v>
      </c>
      <c r="BO23">
        <v>1175.6500000000001</v>
      </c>
      <c r="BP23">
        <v>-7.31432E-3</v>
      </c>
      <c r="BQ23">
        <v>4.7358399999999996</v>
      </c>
      <c r="BR23">
        <f t="shared" si="39"/>
        <v>1699.9983870967701</v>
      </c>
      <c r="BS23">
        <f t="shared" si="40"/>
        <v>1433.0833262628155</v>
      </c>
      <c r="BT23">
        <f t="shared" si="41"/>
        <v>0.84299099172100522</v>
      </c>
      <c r="BU23">
        <f t="shared" si="42"/>
        <v>0.19598198344201051</v>
      </c>
      <c r="BV23">
        <v>6</v>
      </c>
      <c r="BW23">
        <v>0.5</v>
      </c>
      <c r="BX23" t="s">
        <v>282</v>
      </c>
      <c r="BY23">
        <v>1535030456.3</v>
      </c>
      <c r="BZ23">
        <v>365.63609677419402</v>
      </c>
      <c r="CA23">
        <v>399.99799999999999</v>
      </c>
      <c r="CB23">
        <v>23.964406451612899</v>
      </c>
      <c r="CC23">
        <v>19.048132258064499</v>
      </c>
      <c r="CD23">
        <v>400.00883870967698</v>
      </c>
      <c r="CE23">
        <v>99.652141935483897</v>
      </c>
      <c r="CF23">
        <v>0.100003719354839</v>
      </c>
      <c r="CG23">
        <v>27.095522580645198</v>
      </c>
      <c r="CH23">
        <v>27.5090096774194</v>
      </c>
      <c r="CI23">
        <v>999.9</v>
      </c>
      <c r="CJ23">
        <v>9989.1141935483902</v>
      </c>
      <c r="CK23">
        <v>0</v>
      </c>
      <c r="CL23">
        <v>3.67679032258064</v>
      </c>
      <c r="CM23">
        <v>1699.9983870967701</v>
      </c>
      <c r="CN23">
        <v>0.90000599999999997</v>
      </c>
      <c r="CO23">
        <v>9.9993499999999999E-2</v>
      </c>
      <c r="CP23">
        <v>0</v>
      </c>
      <c r="CQ23">
        <v>850.52677419354802</v>
      </c>
      <c r="CR23">
        <v>5.0001699999999998</v>
      </c>
      <c r="CS23">
        <v>11960.203225806499</v>
      </c>
      <c r="CT23">
        <v>14574.0290322581</v>
      </c>
      <c r="CU23">
        <v>43.384870967741897</v>
      </c>
      <c r="CV23">
        <v>44.108741935483899</v>
      </c>
      <c r="CW23">
        <v>44.0621935483871</v>
      </c>
      <c r="CX23">
        <v>44.820193548387103</v>
      </c>
      <c r="CY23">
        <v>45.421064516129</v>
      </c>
      <c r="CZ23">
        <v>1525.50870967742</v>
      </c>
      <c r="DA23">
        <v>169.48935483871</v>
      </c>
      <c r="DB23">
        <v>0</v>
      </c>
      <c r="DC23">
        <v>109.700000047684</v>
      </c>
      <c r="DD23">
        <v>850.32958823529395</v>
      </c>
      <c r="DE23">
        <v>-1.1995098156514099</v>
      </c>
      <c r="DF23">
        <v>9.4607842808631499</v>
      </c>
      <c r="DG23">
        <v>11954.3882352941</v>
      </c>
      <c r="DH23">
        <v>10</v>
      </c>
      <c r="DI23">
        <v>1535030425.3</v>
      </c>
      <c r="DJ23" t="s">
        <v>318</v>
      </c>
      <c r="DK23">
        <v>6</v>
      </c>
      <c r="DL23">
        <v>0.42099999999999999</v>
      </c>
      <c r="DM23">
        <v>-9.4E-2</v>
      </c>
      <c r="DN23">
        <v>400</v>
      </c>
      <c r="DO23">
        <v>19</v>
      </c>
      <c r="DP23">
        <v>0.04</v>
      </c>
      <c r="DQ23">
        <v>0.02</v>
      </c>
      <c r="DR23">
        <v>21.7268417472932</v>
      </c>
      <c r="DS23">
        <v>0.249327774948157</v>
      </c>
      <c r="DT23">
        <v>3.7883040864066901E-2</v>
      </c>
      <c r="DU23">
        <v>1</v>
      </c>
      <c r="DV23">
        <v>221.98613579052099</v>
      </c>
      <c r="DW23">
        <v>0.96481153525367003</v>
      </c>
      <c r="DX23">
        <v>0.20328792755188799</v>
      </c>
      <c r="DY23">
        <v>1</v>
      </c>
      <c r="DZ23">
        <v>2</v>
      </c>
      <c r="EA23">
        <v>2</v>
      </c>
      <c r="EB23" t="s">
        <v>294</v>
      </c>
      <c r="EC23">
        <v>1.8902699999999999</v>
      </c>
      <c r="ED23">
        <v>1.8878200000000001</v>
      </c>
      <c r="EE23">
        <v>1.88906</v>
      </c>
      <c r="EF23">
        <v>1.889</v>
      </c>
      <c r="EG23">
        <v>1.89238</v>
      </c>
      <c r="EH23">
        <v>1.88687</v>
      </c>
      <c r="EI23">
        <v>1.88903</v>
      </c>
      <c r="EJ23">
        <v>1.89106</v>
      </c>
      <c r="EK23" t="s">
        <v>285</v>
      </c>
      <c r="EL23" t="s">
        <v>19</v>
      </c>
      <c r="EM23" t="s">
        <v>19</v>
      </c>
      <c r="EN23" t="s">
        <v>19</v>
      </c>
      <c r="EO23" t="s">
        <v>286</v>
      </c>
      <c r="EP23" t="s">
        <v>287</v>
      </c>
      <c r="EQ23" t="s">
        <v>288</v>
      </c>
      <c r="ER23" t="s">
        <v>288</v>
      </c>
      <c r="ES23" t="s">
        <v>288</v>
      </c>
      <c r="ET23" t="s">
        <v>288</v>
      </c>
      <c r="EU23">
        <v>0</v>
      </c>
      <c r="EV23">
        <v>100</v>
      </c>
      <c r="EW23">
        <v>100</v>
      </c>
      <c r="EX23">
        <v>0.42099999999999999</v>
      </c>
      <c r="EY23">
        <v>-9.4E-2</v>
      </c>
      <c r="EZ23">
        <v>2</v>
      </c>
      <c r="FA23">
        <v>298.20800000000003</v>
      </c>
      <c r="FB23">
        <v>686.12</v>
      </c>
      <c r="FC23">
        <v>25.000399999999999</v>
      </c>
      <c r="FD23">
        <v>25.592500000000001</v>
      </c>
      <c r="FE23">
        <v>30.000499999999999</v>
      </c>
      <c r="FF23">
        <v>25.565999999999999</v>
      </c>
      <c r="FG23">
        <v>25.5669</v>
      </c>
      <c r="FH23">
        <v>20.083400000000001</v>
      </c>
      <c r="FI23">
        <v>0</v>
      </c>
      <c r="FJ23">
        <v>100</v>
      </c>
      <c r="FK23">
        <v>25</v>
      </c>
      <c r="FL23">
        <v>400</v>
      </c>
      <c r="FM23">
        <v>20.199100000000001</v>
      </c>
      <c r="FN23">
        <v>102.124</v>
      </c>
      <c r="FO23">
        <v>101.54900000000001</v>
      </c>
    </row>
    <row r="24" spans="1:171" x14ac:dyDescent="0.2">
      <c r="A24">
        <v>8</v>
      </c>
      <c r="B24">
        <v>1535030584.8</v>
      </c>
      <c r="C24">
        <v>703.5</v>
      </c>
      <c r="D24" t="s">
        <v>319</v>
      </c>
      <c r="E24" t="s">
        <v>320</v>
      </c>
      <c r="F24" t="s">
        <v>279</v>
      </c>
      <c r="G24">
        <v>1535030576.8</v>
      </c>
      <c r="H24">
        <f t="shared" si="0"/>
        <v>3.4653373842490824E-3</v>
      </c>
      <c r="I24">
        <f t="shared" si="1"/>
        <v>29.506707160184536</v>
      </c>
      <c r="J24">
        <f t="shared" si="2"/>
        <v>553.0055792690722</v>
      </c>
      <c r="K24">
        <f t="shared" si="3"/>
        <v>366.44573223552038</v>
      </c>
      <c r="L24">
        <f t="shared" si="4"/>
        <v>36.553451493202651</v>
      </c>
      <c r="M24">
        <f t="shared" si="5"/>
        <v>55.163045545555548</v>
      </c>
      <c r="N24">
        <f t="shared" si="6"/>
        <v>0.28255046977003245</v>
      </c>
      <c r="O24">
        <f t="shared" si="7"/>
        <v>2.254631335447487</v>
      </c>
      <c r="P24">
        <f t="shared" si="8"/>
        <v>0.26424986686473417</v>
      </c>
      <c r="Q24">
        <f t="shared" si="9"/>
        <v>0.16670152852327463</v>
      </c>
      <c r="R24">
        <f t="shared" si="10"/>
        <v>280.85863040178424</v>
      </c>
      <c r="S24">
        <f t="shared" si="11"/>
        <v>28.079689992648721</v>
      </c>
      <c r="T24">
        <f t="shared" si="12"/>
        <v>27.469945161290301</v>
      </c>
      <c r="U24">
        <f t="shared" si="13"/>
        <v>3.679146415265734</v>
      </c>
      <c r="V24">
        <f t="shared" si="14"/>
        <v>66.894075575678031</v>
      </c>
      <c r="W24">
        <f t="shared" si="15"/>
        <v>2.4109531170249192</v>
      </c>
      <c r="X24">
        <f t="shared" si="16"/>
        <v>3.6041354877494052</v>
      </c>
      <c r="Y24">
        <f t="shared" si="17"/>
        <v>1.2681932982408148</v>
      </c>
      <c r="Z24">
        <f t="shared" si="18"/>
        <v>-152.82137864538453</v>
      </c>
      <c r="AA24">
        <f t="shared" si="19"/>
        <v>-42.724632917244669</v>
      </c>
      <c r="AB24">
        <f t="shared" si="20"/>
        <v>-4.1016158565208078</v>
      </c>
      <c r="AC24">
        <f t="shared" si="21"/>
        <v>81.211002982634227</v>
      </c>
      <c r="AD24">
        <v>-4.1308545795274203E-2</v>
      </c>
      <c r="AE24">
        <v>4.6372461482563E-2</v>
      </c>
      <c r="AF24">
        <v>3.4635042151819802</v>
      </c>
      <c r="AG24">
        <v>83</v>
      </c>
      <c r="AH24">
        <v>21</v>
      </c>
      <c r="AI24">
        <f t="shared" si="22"/>
        <v>1.0031625740017625</v>
      </c>
      <c r="AJ24">
        <f t="shared" si="23"/>
        <v>0.31625740017624526</v>
      </c>
      <c r="AK24">
        <f t="shared" si="24"/>
        <v>52654.890349282388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321</v>
      </c>
      <c r="AS24">
        <v>853.41417647058802</v>
      </c>
      <c r="AT24">
        <v>1302.05</v>
      </c>
      <c r="AU24">
        <f t="shared" si="27"/>
        <v>0.34456113323559923</v>
      </c>
      <c r="AV24">
        <v>0.5</v>
      </c>
      <c r="AW24">
        <f t="shared" si="28"/>
        <v>1433.0811962656951</v>
      </c>
      <c r="AX24">
        <f t="shared" si="29"/>
        <v>29.506707160184536</v>
      </c>
      <c r="AY24">
        <f t="shared" si="30"/>
        <v>246.89204050196804</v>
      </c>
      <c r="AZ24">
        <f t="shared" si="31"/>
        <v>0.56258208210130178</v>
      </c>
      <c r="BA24">
        <f t="shared" si="32"/>
        <v>2.1287493855671632E-2</v>
      </c>
      <c r="BB24">
        <f t="shared" si="33"/>
        <v>-1</v>
      </c>
      <c r="BC24" t="s">
        <v>322</v>
      </c>
      <c r="BD24">
        <v>569.54</v>
      </c>
      <c r="BE24">
        <f t="shared" si="34"/>
        <v>732.51</v>
      </c>
      <c r="BF24">
        <f t="shared" si="35"/>
        <v>0.61246375275342579</v>
      </c>
      <c r="BG24">
        <f t="shared" si="36"/>
        <v>2.2861432032868629</v>
      </c>
      <c r="BH24">
        <f t="shared" si="37"/>
        <v>0.34456113323559923</v>
      </c>
      <c r="BI24" t="e">
        <f t="shared" si="38"/>
        <v>#DIV/0!</v>
      </c>
      <c r="BJ24">
        <v>2237</v>
      </c>
      <c r="BK24">
        <v>300</v>
      </c>
      <c r="BL24">
        <v>300</v>
      </c>
      <c r="BM24">
        <v>300</v>
      </c>
      <c r="BN24">
        <v>10561.5</v>
      </c>
      <c r="BO24">
        <v>1199.46</v>
      </c>
      <c r="BP24">
        <v>-7.3142299999999997E-3</v>
      </c>
      <c r="BQ24">
        <v>3.2069100000000001</v>
      </c>
      <c r="BR24">
        <f t="shared" si="39"/>
        <v>1699.99548387097</v>
      </c>
      <c r="BS24">
        <f t="shared" si="40"/>
        <v>1433.0811962656951</v>
      </c>
      <c r="BT24">
        <f t="shared" si="41"/>
        <v>0.84299117842507532</v>
      </c>
      <c r="BU24">
        <f t="shared" si="42"/>
        <v>0.19598235685015064</v>
      </c>
      <c r="BV24">
        <v>6</v>
      </c>
      <c r="BW24">
        <v>0.5</v>
      </c>
      <c r="BX24" t="s">
        <v>282</v>
      </c>
      <c r="BY24">
        <v>1535030576.8</v>
      </c>
      <c r="BZ24">
        <v>553.00561290322605</v>
      </c>
      <c r="CA24">
        <v>599.99909677419396</v>
      </c>
      <c r="CB24">
        <v>24.1696322580645</v>
      </c>
      <c r="CC24">
        <v>19.113816129032301</v>
      </c>
      <c r="CD24">
        <v>400.01335483870997</v>
      </c>
      <c r="CE24">
        <v>99.651341935483899</v>
      </c>
      <c r="CF24">
        <v>9.9994422580645198E-2</v>
      </c>
      <c r="CG24">
        <v>27.1184516129032</v>
      </c>
      <c r="CH24">
        <v>27.469945161290301</v>
      </c>
      <c r="CI24">
        <v>999.9</v>
      </c>
      <c r="CJ24">
        <v>9996.6106451612904</v>
      </c>
      <c r="CK24">
        <v>0</v>
      </c>
      <c r="CL24">
        <v>3.7558212903225798</v>
      </c>
      <c r="CM24">
        <v>1699.99548387097</v>
      </c>
      <c r="CN24">
        <v>0.90000058064516197</v>
      </c>
      <c r="CO24">
        <v>9.9999093548387097E-2</v>
      </c>
      <c r="CP24">
        <v>0</v>
      </c>
      <c r="CQ24">
        <v>853.54238709677395</v>
      </c>
      <c r="CR24">
        <v>5.0001699999999998</v>
      </c>
      <c r="CS24">
        <v>12044.7870967742</v>
      </c>
      <c r="CT24">
        <v>14574</v>
      </c>
      <c r="CU24">
        <v>43.499806451612898</v>
      </c>
      <c r="CV24">
        <v>44.229612903225799</v>
      </c>
      <c r="CW24">
        <v>44.197290322580599</v>
      </c>
      <c r="CX24">
        <v>44.941129032257997</v>
      </c>
      <c r="CY24">
        <v>45.540096774193501</v>
      </c>
      <c r="CZ24">
        <v>1525.49580645161</v>
      </c>
      <c r="DA24">
        <v>169.49967741935501</v>
      </c>
      <c r="DB24">
        <v>0</v>
      </c>
      <c r="DC24">
        <v>119.89999985694899</v>
      </c>
      <c r="DD24">
        <v>853.41417647058802</v>
      </c>
      <c r="DE24">
        <v>-2.96053920884642</v>
      </c>
      <c r="DF24">
        <v>153.50490253087699</v>
      </c>
      <c r="DG24">
        <v>12051.747058823499</v>
      </c>
      <c r="DH24">
        <v>10</v>
      </c>
      <c r="DI24">
        <v>1535030530.3</v>
      </c>
      <c r="DJ24" t="s">
        <v>323</v>
      </c>
      <c r="DK24">
        <v>7</v>
      </c>
      <c r="DL24">
        <v>0.218</v>
      </c>
      <c r="DM24">
        <v>-9.1999999999999998E-2</v>
      </c>
      <c r="DN24">
        <v>600</v>
      </c>
      <c r="DO24">
        <v>19</v>
      </c>
      <c r="DP24">
        <v>0.02</v>
      </c>
      <c r="DQ24">
        <v>0.02</v>
      </c>
      <c r="DR24">
        <v>29.541584601296201</v>
      </c>
      <c r="DS24">
        <v>-0.50749808233427696</v>
      </c>
      <c r="DT24">
        <v>6.0545116723640997E-2</v>
      </c>
      <c r="DU24">
        <v>1</v>
      </c>
      <c r="DV24">
        <v>365.87075291547501</v>
      </c>
      <c r="DW24">
        <v>6.8883111120896299</v>
      </c>
      <c r="DX24">
        <v>0.8070768220083</v>
      </c>
      <c r="DY24">
        <v>0</v>
      </c>
      <c r="DZ24">
        <v>1</v>
      </c>
      <c r="EA24">
        <v>2</v>
      </c>
      <c r="EB24" t="s">
        <v>284</v>
      </c>
      <c r="EC24">
        <v>1.8902600000000001</v>
      </c>
      <c r="ED24">
        <v>1.8878200000000001</v>
      </c>
      <c r="EE24">
        <v>1.8890499999999999</v>
      </c>
      <c r="EF24">
        <v>1.8889800000000001</v>
      </c>
      <c r="EG24">
        <v>1.89238</v>
      </c>
      <c r="EH24">
        <v>1.8868400000000001</v>
      </c>
      <c r="EI24">
        <v>1.8890199999999999</v>
      </c>
      <c r="EJ24">
        <v>1.89106</v>
      </c>
      <c r="EK24" t="s">
        <v>285</v>
      </c>
      <c r="EL24" t="s">
        <v>19</v>
      </c>
      <c r="EM24" t="s">
        <v>19</v>
      </c>
      <c r="EN24" t="s">
        <v>19</v>
      </c>
      <c r="EO24" t="s">
        <v>286</v>
      </c>
      <c r="EP24" t="s">
        <v>287</v>
      </c>
      <c r="EQ24" t="s">
        <v>288</v>
      </c>
      <c r="ER24" t="s">
        <v>288</v>
      </c>
      <c r="ES24" t="s">
        <v>288</v>
      </c>
      <c r="ET24" t="s">
        <v>288</v>
      </c>
      <c r="EU24">
        <v>0</v>
      </c>
      <c r="EV24">
        <v>100</v>
      </c>
      <c r="EW24">
        <v>100</v>
      </c>
      <c r="EX24">
        <v>0.218</v>
      </c>
      <c r="EY24">
        <v>-9.1999999999999998E-2</v>
      </c>
      <c r="EZ24">
        <v>2</v>
      </c>
      <c r="FA24">
        <v>298.41199999999998</v>
      </c>
      <c r="FB24">
        <v>686.22900000000004</v>
      </c>
      <c r="FC24">
        <v>25.000499999999999</v>
      </c>
      <c r="FD24">
        <v>25.702300000000001</v>
      </c>
      <c r="FE24">
        <v>30.000499999999999</v>
      </c>
      <c r="FF24">
        <v>25.6661</v>
      </c>
      <c r="FG24">
        <v>25.6676</v>
      </c>
      <c r="FH24">
        <v>27.8979</v>
      </c>
      <c r="FI24">
        <v>0</v>
      </c>
      <c r="FJ24">
        <v>100</v>
      </c>
      <c r="FK24">
        <v>25</v>
      </c>
      <c r="FL24">
        <v>600</v>
      </c>
      <c r="FM24">
        <v>19.6999</v>
      </c>
      <c r="FN24">
        <v>102.107</v>
      </c>
      <c r="FO24">
        <v>101.52500000000001</v>
      </c>
    </row>
    <row r="25" spans="1:171" x14ac:dyDescent="0.2">
      <c r="A25">
        <v>9</v>
      </c>
      <c r="B25">
        <v>1535030703.8</v>
      </c>
      <c r="C25">
        <v>822.5</v>
      </c>
      <c r="D25" t="s">
        <v>324</v>
      </c>
      <c r="E25" t="s">
        <v>325</v>
      </c>
      <c r="F25" t="s">
        <v>279</v>
      </c>
      <c r="G25">
        <v>1535030695.80323</v>
      </c>
      <c r="H25">
        <f t="shared" si="0"/>
        <v>3.8486525803951665E-3</v>
      </c>
      <c r="I25">
        <f t="shared" si="1"/>
        <v>32.491329357616998</v>
      </c>
      <c r="J25">
        <f t="shared" si="2"/>
        <v>747.15186626952789</v>
      </c>
      <c r="K25">
        <f t="shared" si="3"/>
        <v>550.44798808051701</v>
      </c>
      <c r="L25">
        <f t="shared" si="4"/>
        <v>54.905029830872373</v>
      </c>
      <c r="M25">
        <f t="shared" si="5"/>
        <v>74.525470878312717</v>
      </c>
      <c r="N25">
        <f t="shared" si="6"/>
        <v>0.30266899206371628</v>
      </c>
      <c r="O25">
        <f t="shared" si="7"/>
        <v>2.2563482381633571</v>
      </c>
      <c r="P25">
        <f t="shared" si="8"/>
        <v>0.28178754102463632</v>
      </c>
      <c r="Q25">
        <f t="shared" si="9"/>
        <v>0.17787313190581522</v>
      </c>
      <c r="R25">
        <f t="shared" si="10"/>
        <v>280.86013498055604</v>
      </c>
      <c r="S25">
        <f t="shared" si="11"/>
        <v>27.977472797015391</v>
      </c>
      <c r="T25">
        <f t="shared" si="12"/>
        <v>27.356803225806399</v>
      </c>
      <c r="U25">
        <f t="shared" si="13"/>
        <v>3.654853904518065</v>
      </c>
      <c r="V25">
        <f t="shared" si="14"/>
        <v>64.646796661111367</v>
      </c>
      <c r="W25">
        <f t="shared" si="15"/>
        <v>2.3334163906883432</v>
      </c>
      <c r="X25">
        <f t="shared" si="16"/>
        <v>3.6094849415671395</v>
      </c>
      <c r="Y25">
        <f t="shared" si="17"/>
        <v>1.3214375138297219</v>
      </c>
      <c r="Z25">
        <f t="shared" si="18"/>
        <v>-169.72557879542686</v>
      </c>
      <c r="AA25">
        <f t="shared" si="19"/>
        <v>-25.919249662235597</v>
      </c>
      <c r="AB25">
        <f t="shared" si="20"/>
        <v>-2.4852939481062783</v>
      </c>
      <c r="AC25">
        <f t="shared" si="21"/>
        <v>82.730012574787295</v>
      </c>
      <c r="AD25">
        <v>-4.1354869605231902E-2</v>
      </c>
      <c r="AE25">
        <v>4.6424464017429203E-2</v>
      </c>
      <c r="AF25">
        <v>3.46657675984713</v>
      </c>
      <c r="AG25">
        <v>82</v>
      </c>
      <c r="AH25">
        <v>21</v>
      </c>
      <c r="AI25">
        <f t="shared" si="22"/>
        <v>1.0031212550543787</v>
      </c>
      <c r="AJ25">
        <f t="shared" si="23"/>
        <v>0.31212550543786577</v>
      </c>
      <c r="AK25">
        <f t="shared" si="24"/>
        <v>52706.966576836632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326</v>
      </c>
      <c r="AS25">
        <v>856.86223529411802</v>
      </c>
      <c r="AT25">
        <v>1279.92</v>
      </c>
      <c r="AU25">
        <f t="shared" si="27"/>
        <v>0.3305345370850381</v>
      </c>
      <c r="AV25">
        <v>0.5</v>
      </c>
      <c r="AW25">
        <f t="shared" si="28"/>
        <v>1433.0839446527336</v>
      </c>
      <c r="AX25">
        <f t="shared" si="29"/>
        <v>32.491329357616998</v>
      </c>
      <c r="AY25">
        <f t="shared" si="30"/>
        <v>236.84186912489585</v>
      </c>
      <c r="AZ25">
        <f t="shared" si="31"/>
        <v>0.55876929808113007</v>
      </c>
      <c r="BA25">
        <f t="shared" si="32"/>
        <v>2.3370109952444307E-2</v>
      </c>
      <c r="BB25">
        <f t="shared" si="33"/>
        <v>-1</v>
      </c>
      <c r="BC25" t="s">
        <v>327</v>
      </c>
      <c r="BD25">
        <v>564.74</v>
      </c>
      <c r="BE25">
        <f t="shared" si="34"/>
        <v>715.18000000000006</v>
      </c>
      <c r="BF25">
        <f t="shared" si="35"/>
        <v>0.59154026217998545</v>
      </c>
      <c r="BG25">
        <f t="shared" si="36"/>
        <v>2.2663880723872936</v>
      </c>
      <c r="BH25">
        <f t="shared" si="37"/>
        <v>0.33053453708503816</v>
      </c>
      <c r="BI25" t="e">
        <f t="shared" si="38"/>
        <v>#DIV/0!</v>
      </c>
      <c r="BJ25">
        <v>2239</v>
      </c>
      <c r="BK25">
        <v>300</v>
      </c>
      <c r="BL25">
        <v>300</v>
      </c>
      <c r="BM25">
        <v>300</v>
      </c>
      <c r="BN25">
        <v>10561.4</v>
      </c>
      <c r="BO25">
        <v>1185.19</v>
      </c>
      <c r="BP25">
        <v>-7.3139600000000004E-3</v>
      </c>
      <c r="BQ25">
        <v>4.7843</v>
      </c>
      <c r="BR25">
        <f t="shared" si="39"/>
        <v>1699.9980645161299</v>
      </c>
      <c r="BS25">
        <f t="shared" si="40"/>
        <v>1433.0839446527336</v>
      </c>
      <c r="BT25">
        <f t="shared" si="41"/>
        <v>0.84299151544071427</v>
      </c>
      <c r="BU25">
        <f t="shared" si="42"/>
        <v>0.19598303088142849</v>
      </c>
      <c r="BV25">
        <v>6</v>
      </c>
      <c r="BW25">
        <v>0.5</v>
      </c>
      <c r="BX25" t="s">
        <v>282</v>
      </c>
      <c r="BY25">
        <v>1535030695.80323</v>
      </c>
      <c r="BZ25">
        <v>747.15190322580702</v>
      </c>
      <c r="CA25">
        <v>800.04822580645202</v>
      </c>
      <c r="CB25">
        <v>23.393564516129</v>
      </c>
      <c r="CC25">
        <v>17.7738451612903</v>
      </c>
      <c r="CD25">
        <v>400.017516129032</v>
      </c>
      <c r="CE25">
        <v>99.646077419354796</v>
      </c>
      <c r="CF25">
        <v>0.100003990322581</v>
      </c>
      <c r="CG25">
        <v>27.143729032258101</v>
      </c>
      <c r="CH25">
        <v>27.356803225806399</v>
      </c>
      <c r="CI25">
        <v>999.9</v>
      </c>
      <c r="CJ25">
        <v>10008.349677419401</v>
      </c>
      <c r="CK25">
        <v>0</v>
      </c>
      <c r="CL25">
        <v>4.4293300000000002</v>
      </c>
      <c r="CM25">
        <v>1699.9980645161299</v>
      </c>
      <c r="CN25">
        <v>0.89998954838709699</v>
      </c>
      <c r="CO25">
        <v>0.10001043548387099</v>
      </c>
      <c r="CP25">
        <v>0</v>
      </c>
      <c r="CQ25">
        <v>857.13354838709699</v>
      </c>
      <c r="CR25">
        <v>5.0001699999999998</v>
      </c>
      <c r="CS25">
        <v>12140.0967741936</v>
      </c>
      <c r="CT25">
        <v>14573.967741935499</v>
      </c>
      <c r="CU25">
        <v>43.640870967741897</v>
      </c>
      <c r="CV25">
        <v>44.346548387096803</v>
      </c>
      <c r="CW25">
        <v>44.314225806451603</v>
      </c>
      <c r="CX25">
        <v>45.05</v>
      </c>
      <c r="CY25">
        <v>45.664999999999999</v>
      </c>
      <c r="CZ25">
        <v>1525.47903225806</v>
      </c>
      <c r="DA25">
        <v>169.51903225806501</v>
      </c>
      <c r="DB25">
        <v>0</v>
      </c>
      <c r="DC25">
        <v>118.200000047684</v>
      </c>
      <c r="DD25">
        <v>856.86223529411802</v>
      </c>
      <c r="DE25">
        <v>-3.3620097936772302</v>
      </c>
      <c r="DF25">
        <v>-73.431372372461396</v>
      </c>
      <c r="DG25">
        <v>12136.252941176501</v>
      </c>
      <c r="DH25">
        <v>10</v>
      </c>
      <c r="DI25">
        <v>1535030737.8</v>
      </c>
      <c r="DJ25" t="s">
        <v>328</v>
      </c>
      <c r="DK25">
        <v>8</v>
      </c>
      <c r="DL25">
        <v>3.5000000000000003E-2</v>
      </c>
      <c r="DM25">
        <v>-9.8000000000000004E-2</v>
      </c>
      <c r="DN25">
        <v>800</v>
      </c>
      <c r="DO25">
        <v>18</v>
      </c>
      <c r="DP25">
        <v>0.04</v>
      </c>
      <c r="DQ25">
        <v>0.02</v>
      </c>
      <c r="DR25">
        <v>32.382855117565498</v>
      </c>
      <c r="DS25">
        <v>-0.33065536788928901</v>
      </c>
      <c r="DT25">
        <v>5.1032738828741701E-2</v>
      </c>
      <c r="DU25">
        <v>1</v>
      </c>
      <c r="DV25">
        <v>551.70794499863803</v>
      </c>
      <c r="DW25">
        <v>-0.75197205135940903</v>
      </c>
      <c r="DX25">
        <v>0.27158074865399201</v>
      </c>
      <c r="DY25">
        <v>1</v>
      </c>
      <c r="DZ25">
        <v>2</v>
      </c>
      <c r="EA25">
        <v>2</v>
      </c>
      <c r="EB25" t="s">
        <v>294</v>
      </c>
      <c r="EC25">
        <v>1.8902600000000001</v>
      </c>
      <c r="ED25">
        <v>1.8878200000000001</v>
      </c>
      <c r="EE25">
        <v>1.8890499999999999</v>
      </c>
      <c r="EF25">
        <v>1.88896</v>
      </c>
      <c r="EG25">
        <v>1.89238</v>
      </c>
      <c r="EH25">
        <v>1.8868100000000001</v>
      </c>
      <c r="EI25">
        <v>1.8890199999999999</v>
      </c>
      <c r="EJ25">
        <v>1.8911</v>
      </c>
      <c r="EK25" t="s">
        <v>285</v>
      </c>
      <c r="EL25" t="s">
        <v>19</v>
      </c>
      <c r="EM25" t="s">
        <v>19</v>
      </c>
      <c r="EN25" t="s">
        <v>19</v>
      </c>
      <c r="EO25" t="s">
        <v>286</v>
      </c>
      <c r="EP25" t="s">
        <v>287</v>
      </c>
      <c r="EQ25" t="s">
        <v>288</v>
      </c>
      <c r="ER25" t="s">
        <v>288</v>
      </c>
      <c r="ES25" t="s">
        <v>288</v>
      </c>
      <c r="ET25" t="s">
        <v>288</v>
      </c>
      <c r="EU25">
        <v>0</v>
      </c>
      <c r="EV25">
        <v>100</v>
      </c>
      <c r="EW25">
        <v>100</v>
      </c>
      <c r="EX25">
        <v>3.5000000000000003E-2</v>
      </c>
      <c r="EY25">
        <v>-9.8000000000000004E-2</v>
      </c>
      <c r="EZ25">
        <v>2</v>
      </c>
      <c r="FA25">
        <v>299.43200000000002</v>
      </c>
      <c r="FB25">
        <v>683.75099999999998</v>
      </c>
      <c r="FC25">
        <v>25.000299999999999</v>
      </c>
      <c r="FD25">
        <v>25.808700000000002</v>
      </c>
      <c r="FE25">
        <v>30.000499999999999</v>
      </c>
      <c r="FF25">
        <v>25.7651</v>
      </c>
      <c r="FG25">
        <v>25.7683</v>
      </c>
      <c r="FH25">
        <v>35.1738</v>
      </c>
      <c r="FI25">
        <v>18.7135</v>
      </c>
      <c r="FJ25">
        <v>100</v>
      </c>
      <c r="FK25">
        <v>25</v>
      </c>
      <c r="FL25">
        <v>800</v>
      </c>
      <c r="FM25">
        <v>17.811299999999999</v>
      </c>
      <c r="FN25">
        <v>102.093</v>
      </c>
      <c r="FO25">
        <v>101.502</v>
      </c>
    </row>
    <row r="26" spans="1:171" x14ac:dyDescent="0.2">
      <c r="A26">
        <v>10</v>
      </c>
      <c r="B26">
        <v>1535030859.3</v>
      </c>
      <c r="C26">
        <v>978</v>
      </c>
      <c r="D26" t="s">
        <v>329</v>
      </c>
      <c r="E26" t="s">
        <v>330</v>
      </c>
      <c r="F26" t="s">
        <v>279</v>
      </c>
      <c r="G26">
        <v>1535030851.3483901</v>
      </c>
      <c r="H26">
        <f t="shared" si="0"/>
        <v>3.6754871179237357E-3</v>
      </c>
      <c r="I26">
        <f t="shared" si="1"/>
        <v>33.914934600971698</v>
      </c>
      <c r="J26">
        <f t="shared" si="2"/>
        <v>944.13912260199481</v>
      </c>
      <c r="K26">
        <f t="shared" si="3"/>
        <v>727.55756283282949</v>
      </c>
      <c r="L26">
        <f t="shared" si="4"/>
        <v>72.560867365780993</v>
      </c>
      <c r="M26">
        <f t="shared" si="5"/>
        <v>94.161008213873984</v>
      </c>
      <c r="N26">
        <f t="shared" si="6"/>
        <v>0.28988057532429906</v>
      </c>
      <c r="O26">
        <f t="shared" si="7"/>
        <v>2.2540704466911516</v>
      </c>
      <c r="P26">
        <f t="shared" si="8"/>
        <v>0.27064832877376582</v>
      </c>
      <c r="Q26">
        <f t="shared" si="9"/>
        <v>0.17077670165728159</v>
      </c>
      <c r="R26">
        <f t="shared" si="10"/>
        <v>280.86032133684569</v>
      </c>
      <c r="S26">
        <f t="shared" si="11"/>
        <v>28.077908227119401</v>
      </c>
      <c r="T26">
        <f t="shared" si="12"/>
        <v>27.4283838709677</v>
      </c>
      <c r="U26">
        <f t="shared" si="13"/>
        <v>3.6702065384077587</v>
      </c>
      <c r="V26">
        <f t="shared" si="14"/>
        <v>65.130882031918034</v>
      </c>
      <c r="W26">
        <f t="shared" si="15"/>
        <v>2.3567375332417875</v>
      </c>
      <c r="X26">
        <f t="shared" si="16"/>
        <v>3.6184640215479424</v>
      </c>
      <c r="Y26">
        <f t="shared" si="17"/>
        <v>1.3134690051659712</v>
      </c>
      <c r="Z26">
        <f t="shared" si="18"/>
        <v>-162.08898190043675</v>
      </c>
      <c r="AA26">
        <f t="shared" si="19"/>
        <v>-29.444646346903863</v>
      </c>
      <c r="AB26">
        <f t="shared" si="20"/>
        <v>-2.8277923622154137</v>
      </c>
      <c r="AC26">
        <f t="shared" si="21"/>
        <v>86.498900727289666</v>
      </c>
      <c r="AD26">
        <v>-4.1293419389856097E-2</v>
      </c>
      <c r="AE26">
        <v>4.63554807673352E-2</v>
      </c>
      <c r="AF26">
        <v>3.4625006601219601</v>
      </c>
      <c r="AG26">
        <v>82</v>
      </c>
      <c r="AH26">
        <v>20</v>
      </c>
      <c r="AI26">
        <f t="shared" si="22"/>
        <v>1.003126184076008</v>
      </c>
      <c r="AJ26">
        <f t="shared" si="23"/>
        <v>0.3126184076007954</v>
      </c>
      <c r="AK26">
        <f t="shared" si="24"/>
        <v>52624.122632772087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331</v>
      </c>
      <c r="AS26">
        <v>853.69664705882406</v>
      </c>
      <c r="AT26">
        <v>1251.73</v>
      </c>
      <c r="AU26">
        <f t="shared" si="27"/>
        <v>0.31798658891388398</v>
      </c>
      <c r="AV26">
        <v>0.5</v>
      </c>
      <c r="AW26">
        <f t="shared" si="28"/>
        <v>1433.0852617467706</v>
      </c>
      <c r="AX26">
        <f t="shared" si="29"/>
        <v>33.914934600971698</v>
      </c>
      <c r="AY26">
        <f t="shared" si="30"/>
        <v>227.85094700280808</v>
      </c>
      <c r="AZ26">
        <f t="shared" si="31"/>
        <v>0.54961533237998617</v>
      </c>
      <c r="BA26">
        <f t="shared" si="32"/>
        <v>2.4363473362648571E-2</v>
      </c>
      <c r="BB26">
        <f t="shared" si="33"/>
        <v>-1</v>
      </c>
      <c r="BC26" t="s">
        <v>332</v>
      </c>
      <c r="BD26">
        <v>563.76</v>
      </c>
      <c r="BE26">
        <f t="shared" si="34"/>
        <v>687.97</v>
      </c>
      <c r="BF26">
        <f t="shared" si="35"/>
        <v>0.57856207820279359</v>
      </c>
      <c r="BG26">
        <f t="shared" si="36"/>
        <v>2.2203242514545196</v>
      </c>
      <c r="BH26">
        <f t="shared" si="37"/>
        <v>0.31798658891388393</v>
      </c>
      <c r="BI26" t="e">
        <f t="shared" si="38"/>
        <v>#DIV/0!</v>
      </c>
      <c r="BJ26">
        <v>2241</v>
      </c>
      <c r="BK26">
        <v>300</v>
      </c>
      <c r="BL26">
        <v>300</v>
      </c>
      <c r="BM26">
        <v>300</v>
      </c>
      <c r="BN26">
        <v>10560.9</v>
      </c>
      <c r="BO26">
        <v>1167.31</v>
      </c>
      <c r="BP26">
        <v>-7.3135700000000001E-3</v>
      </c>
      <c r="BQ26">
        <v>5.38354</v>
      </c>
      <c r="BR26">
        <f t="shared" si="39"/>
        <v>1699.9996774193601</v>
      </c>
      <c r="BS26">
        <f t="shared" si="40"/>
        <v>1433.0852617467706</v>
      </c>
      <c r="BT26">
        <f t="shared" si="41"/>
        <v>0.84299149039970878</v>
      </c>
      <c r="BU26">
        <f t="shared" si="42"/>
        <v>0.19598298079941759</v>
      </c>
      <c r="BV26">
        <v>6</v>
      </c>
      <c r="BW26">
        <v>0.5</v>
      </c>
      <c r="BX26" t="s">
        <v>282</v>
      </c>
      <c r="BY26">
        <v>1535030851.3483901</v>
      </c>
      <c r="BZ26">
        <v>944.13916129032305</v>
      </c>
      <c r="CA26">
        <v>1000.05693548387</v>
      </c>
      <c r="CB26">
        <v>23.630674193548401</v>
      </c>
      <c r="CC26">
        <v>18.265035483870999</v>
      </c>
      <c r="CD26">
        <v>400.00961290322601</v>
      </c>
      <c r="CE26">
        <v>99.632141935483901</v>
      </c>
      <c r="CF26">
        <v>9.9990712903225795E-2</v>
      </c>
      <c r="CG26">
        <v>27.1860838709677</v>
      </c>
      <c r="CH26">
        <v>27.4283838709677</v>
      </c>
      <c r="CI26">
        <v>999.9</v>
      </c>
      <c r="CJ26">
        <v>9994.8758064516096</v>
      </c>
      <c r="CK26">
        <v>0</v>
      </c>
      <c r="CL26">
        <v>4.4283925806451601</v>
      </c>
      <c r="CM26">
        <v>1699.9996774193601</v>
      </c>
      <c r="CN26">
        <v>0.89999122580645197</v>
      </c>
      <c r="CO26">
        <v>0.100008709677419</v>
      </c>
      <c r="CP26">
        <v>0</v>
      </c>
      <c r="CQ26">
        <v>853.81006451612905</v>
      </c>
      <c r="CR26">
        <v>5.0001699999999998</v>
      </c>
      <c r="CS26">
        <v>12099.770967741901</v>
      </c>
      <c r="CT26">
        <v>14573.9709677419</v>
      </c>
      <c r="CU26">
        <v>43.765870967741897</v>
      </c>
      <c r="CV26">
        <v>44.507935483871002</v>
      </c>
      <c r="CW26">
        <v>44.445129032258002</v>
      </c>
      <c r="CX26">
        <v>45.211451612903197</v>
      </c>
      <c r="CY26">
        <v>45.765999999999998</v>
      </c>
      <c r="CZ26">
        <v>1525.4816129032299</v>
      </c>
      <c r="DA26">
        <v>169.517741935484</v>
      </c>
      <c r="DB26">
        <v>0</v>
      </c>
      <c r="DC26">
        <v>154.59999990463299</v>
      </c>
      <c r="DD26">
        <v>853.69664705882406</v>
      </c>
      <c r="DE26">
        <v>-2.37622547861424</v>
      </c>
      <c r="DF26">
        <v>-55.4656863066133</v>
      </c>
      <c r="DG26">
        <v>12096.741176470599</v>
      </c>
      <c r="DH26">
        <v>10</v>
      </c>
      <c r="DI26">
        <v>1535030817.3</v>
      </c>
      <c r="DJ26" t="s">
        <v>333</v>
      </c>
      <c r="DK26">
        <v>9</v>
      </c>
      <c r="DL26">
        <v>1E-3</v>
      </c>
      <c r="DM26">
        <v>-9.8000000000000004E-2</v>
      </c>
      <c r="DN26">
        <v>1000</v>
      </c>
      <c r="DO26">
        <v>18</v>
      </c>
      <c r="DP26">
        <v>0.02</v>
      </c>
      <c r="DQ26">
        <v>0.02</v>
      </c>
      <c r="DR26">
        <v>33.980846407154203</v>
      </c>
      <c r="DS26">
        <v>-0.83496248643993398</v>
      </c>
      <c r="DT26">
        <v>0.102642608108847</v>
      </c>
      <c r="DU26">
        <v>1</v>
      </c>
      <c r="DV26">
        <v>726.55309855127803</v>
      </c>
      <c r="DW26">
        <v>10.682108494797101</v>
      </c>
      <c r="DX26">
        <v>1.46635454093315</v>
      </c>
      <c r="DY26">
        <v>0</v>
      </c>
      <c r="DZ26">
        <v>1</v>
      </c>
      <c r="EA26">
        <v>2</v>
      </c>
      <c r="EB26" t="s">
        <v>284</v>
      </c>
      <c r="EC26">
        <v>1.8902600000000001</v>
      </c>
      <c r="ED26">
        <v>1.8878200000000001</v>
      </c>
      <c r="EE26">
        <v>1.88906</v>
      </c>
      <c r="EF26">
        <v>1.88897</v>
      </c>
      <c r="EG26">
        <v>1.89238</v>
      </c>
      <c r="EH26">
        <v>1.8868400000000001</v>
      </c>
      <c r="EI26">
        <v>1.8890199999999999</v>
      </c>
      <c r="EJ26">
        <v>1.8910499999999999</v>
      </c>
      <c r="EK26" t="s">
        <v>285</v>
      </c>
      <c r="EL26" t="s">
        <v>19</v>
      </c>
      <c r="EM26" t="s">
        <v>19</v>
      </c>
      <c r="EN26" t="s">
        <v>19</v>
      </c>
      <c r="EO26" t="s">
        <v>286</v>
      </c>
      <c r="EP26" t="s">
        <v>287</v>
      </c>
      <c r="EQ26" t="s">
        <v>288</v>
      </c>
      <c r="ER26" t="s">
        <v>288</v>
      </c>
      <c r="ES26" t="s">
        <v>288</v>
      </c>
      <c r="ET26" t="s">
        <v>288</v>
      </c>
      <c r="EU26">
        <v>0</v>
      </c>
      <c r="EV26">
        <v>100</v>
      </c>
      <c r="EW26">
        <v>100</v>
      </c>
      <c r="EX26">
        <v>1E-3</v>
      </c>
      <c r="EY26">
        <v>-9.8000000000000004E-2</v>
      </c>
      <c r="EZ26">
        <v>2</v>
      </c>
      <c r="FA26">
        <v>299.65499999999997</v>
      </c>
      <c r="FB26">
        <v>683.88199999999995</v>
      </c>
      <c r="FC26">
        <v>25.0002</v>
      </c>
      <c r="FD26">
        <v>25.9543</v>
      </c>
      <c r="FE26">
        <v>30.000399999999999</v>
      </c>
      <c r="FF26">
        <v>25.908799999999999</v>
      </c>
      <c r="FG26">
        <v>25.9084</v>
      </c>
      <c r="FH26">
        <v>42.286799999999999</v>
      </c>
      <c r="FI26">
        <v>15.7637</v>
      </c>
      <c r="FJ26">
        <v>100</v>
      </c>
      <c r="FK26">
        <v>25</v>
      </c>
      <c r="FL26">
        <v>1000</v>
      </c>
      <c r="FM26">
        <v>18.183199999999999</v>
      </c>
      <c r="FN26">
        <v>102.069</v>
      </c>
      <c r="FO26">
        <v>101.473</v>
      </c>
    </row>
    <row r="27" spans="1:171" x14ac:dyDescent="0.2">
      <c r="A27">
        <v>11</v>
      </c>
      <c r="B27">
        <v>1535031363.5</v>
      </c>
      <c r="C27">
        <v>1482.2000000476801</v>
      </c>
      <c r="D27" t="s">
        <v>336</v>
      </c>
      <c r="E27" t="s">
        <v>337</v>
      </c>
      <c r="F27" t="s">
        <v>338</v>
      </c>
      <c r="G27">
        <v>1535031355.5</v>
      </c>
      <c r="H27">
        <f t="shared" si="0"/>
        <v>1.9781506356691394E-3</v>
      </c>
      <c r="I27">
        <f t="shared" si="1"/>
        <v>13.002629399244514</v>
      </c>
      <c r="J27">
        <f t="shared" si="2"/>
        <v>379.41956581706347</v>
      </c>
      <c r="K27">
        <f t="shared" si="3"/>
        <v>174.97311056721503</v>
      </c>
      <c r="L27">
        <f t="shared" si="4"/>
        <v>17.449735759023394</v>
      </c>
      <c r="M27">
        <f t="shared" si="5"/>
        <v>37.838792165541392</v>
      </c>
      <c r="N27">
        <f t="shared" si="6"/>
        <v>0.10847341169617276</v>
      </c>
      <c r="O27">
        <f t="shared" si="7"/>
        <v>2.2539874657771923</v>
      </c>
      <c r="P27">
        <f t="shared" si="8"/>
        <v>0.10565452899069326</v>
      </c>
      <c r="Q27">
        <f t="shared" si="9"/>
        <v>6.6281244618715388E-2</v>
      </c>
      <c r="R27">
        <f t="shared" si="10"/>
        <v>280.86040834845141</v>
      </c>
      <c r="S27">
        <f t="shared" si="11"/>
        <v>28.526828264061539</v>
      </c>
      <c r="T27">
        <f t="shared" si="12"/>
        <v>29.052077419354799</v>
      </c>
      <c r="U27">
        <f t="shared" si="13"/>
        <v>4.0339082600145444</v>
      </c>
      <c r="V27">
        <f t="shared" si="14"/>
        <v>61.909093472670762</v>
      </c>
      <c r="W27">
        <f t="shared" si="15"/>
        <v>2.2253122204807663</v>
      </c>
      <c r="X27">
        <f t="shared" si="16"/>
        <v>3.5944836140479288</v>
      </c>
      <c r="Y27">
        <f t="shared" si="17"/>
        <v>1.8085960395337781</v>
      </c>
      <c r="Z27">
        <f t="shared" si="18"/>
        <v>-87.236443033009053</v>
      </c>
      <c r="AA27">
        <f t="shared" si="19"/>
        <v>-240.52050313544015</v>
      </c>
      <c r="AB27">
        <f t="shared" si="20"/>
        <v>-23.274810283914992</v>
      </c>
      <c r="AC27">
        <f t="shared" si="21"/>
        <v>-70.171348103912749</v>
      </c>
      <c r="AD27">
        <v>-4.1291181798185403E-2</v>
      </c>
      <c r="AE27">
        <v>4.6352968874661102E-2</v>
      </c>
      <c r="AF27">
        <v>3.4623521972639</v>
      </c>
      <c r="AG27">
        <v>74</v>
      </c>
      <c r="AH27">
        <v>18</v>
      </c>
      <c r="AI27">
        <f t="shared" si="22"/>
        <v>1.0028194142545535</v>
      </c>
      <c r="AJ27">
        <f t="shared" si="23"/>
        <v>0.2819414254553454</v>
      </c>
      <c r="AK27">
        <f t="shared" si="24"/>
        <v>52641.172920928031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339</v>
      </c>
      <c r="AS27">
        <v>966.74141176470596</v>
      </c>
      <c r="AT27">
        <v>1325.72</v>
      </c>
      <c r="AU27">
        <f t="shared" si="27"/>
        <v>0.27078009552190063</v>
      </c>
      <c r="AV27">
        <v>0.5</v>
      </c>
      <c r="AW27">
        <f t="shared" si="28"/>
        <v>1433.0896930398821</v>
      </c>
      <c r="AX27">
        <f t="shared" si="29"/>
        <v>13.002629399244514</v>
      </c>
      <c r="AY27">
        <f t="shared" si="30"/>
        <v>194.02608198639527</v>
      </c>
      <c r="AZ27">
        <f t="shared" si="31"/>
        <v>0.54381015599070692</v>
      </c>
      <c r="BA27">
        <f t="shared" si="32"/>
        <v>9.7709372045946524E-3</v>
      </c>
      <c r="BB27">
        <f t="shared" si="33"/>
        <v>-1</v>
      </c>
      <c r="BC27" t="s">
        <v>340</v>
      </c>
      <c r="BD27">
        <v>604.78</v>
      </c>
      <c r="BE27">
        <f t="shared" si="34"/>
        <v>720.94</v>
      </c>
      <c r="BF27">
        <f t="shared" si="35"/>
        <v>0.49793129557979032</v>
      </c>
      <c r="BG27">
        <f t="shared" si="36"/>
        <v>2.1920698435794836</v>
      </c>
      <c r="BH27">
        <f t="shared" si="37"/>
        <v>0.27078009552190058</v>
      </c>
      <c r="BI27" t="e">
        <f t="shared" si="38"/>
        <v>#DIV/0!</v>
      </c>
      <c r="BJ27">
        <v>2243</v>
      </c>
      <c r="BK27">
        <v>300</v>
      </c>
      <c r="BL27">
        <v>300</v>
      </c>
      <c r="BM27">
        <v>300</v>
      </c>
      <c r="BN27">
        <v>10591</v>
      </c>
      <c r="BO27">
        <v>1246.1099999999999</v>
      </c>
      <c r="BP27">
        <v>-7.3346899999999996E-3</v>
      </c>
      <c r="BQ27">
        <v>7.4283400000000004</v>
      </c>
      <c r="BR27">
        <f t="shared" si="39"/>
        <v>1700.00548387097</v>
      </c>
      <c r="BS27">
        <f t="shared" si="40"/>
        <v>1433.0896930398821</v>
      </c>
      <c r="BT27">
        <f t="shared" si="41"/>
        <v>0.84299121775577357</v>
      </c>
      <c r="BU27">
        <f t="shared" si="42"/>
        <v>0.19598243551154701</v>
      </c>
      <c r="BV27">
        <v>6</v>
      </c>
      <c r="BW27">
        <v>0.5</v>
      </c>
      <c r="BX27" t="s">
        <v>282</v>
      </c>
      <c r="BY27">
        <v>1535031355.5</v>
      </c>
      <c r="BZ27">
        <v>379.41958064516098</v>
      </c>
      <c r="CA27">
        <v>399.99380645161301</v>
      </c>
      <c r="CB27">
        <v>22.3137935483871</v>
      </c>
      <c r="CC27">
        <v>19.421219354838701</v>
      </c>
      <c r="CD27">
        <v>400.01374193548401</v>
      </c>
      <c r="CE27">
        <v>99.628109677419303</v>
      </c>
      <c r="CF27">
        <v>9.9989700000000001E-2</v>
      </c>
      <c r="CG27">
        <v>27.0727612903226</v>
      </c>
      <c r="CH27">
        <v>29.052077419354799</v>
      </c>
      <c r="CI27">
        <v>999.9</v>
      </c>
      <c r="CJ27">
        <v>9994.73870967742</v>
      </c>
      <c r="CK27">
        <v>0</v>
      </c>
      <c r="CL27">
        <v>4.8722599999999998</v>
      </c>
      <c r="CM27">
        <v>1700.00548387097</v>
      </c>
      <c r="CN27">
        <v>0.89999996774193602</v>
      </c>
      <c r="CO27">
        <v>9.9999838709677394E-2</v>
      </c>
      <c r="CP27">
        <v>0</v>
      </c>
      <c r="CQ27">
        <v>967.38974193548404</v>
      </c>
      <c r="CR27">
        <v>5.0001699999999998</v>
      </c>
      <c r="CS27">
        <v>13841.1161290323</v>
      </c>
      <c r="CT27">
        <v>14574.058064516101</v>
      </c>
      <c r="CU27">
        <v>44.032129032258098</v>
      </c>
      <c r="CV27">
        <v>44.822225806451598</v>
      </c>
      <c r="CW27">
        <v>44.737806451612897</v>
      </c>
      <c r="CX27">
        <v>45.55</v>
      </c>
      <c r="CY27">
        <v>45.991806451612902</v>
      </c>
      <c r="CZ27">
        <v>1525.5025806451599</v>
      </c>
      <c r="DA27">
        <v>169.50290322580599</v>
      </c>
      <c r="DB27">
        <v>0</v>
      </c>
      <c r="DC27">
        <v>503.799999952316</v>
      </c>
      <c r="DD27">
        <v>966.74141176470596</v>
      </c>
      <c r="DE27">
        <v>-12.3892156692428</v>
      </c>
      <c r="DF27">
        <v>-205.75980404756001</v>
      </c>
      <c r="DG27">
        <v>13829.476470588201</v>
      </c>
      <c r="DH27">
        <v>10</v>
      </c>
      <c r="DI27">
        <v>1535031334</v>
      </c>
      <c r="DJ27" t="s">
        <v>341</v>
      </c>
      <c r="DK27">
        <v>10</v>
      </c>
      <c r="DL27">
        <v>0.46100000000000002</v>
      </c>
      <c r="DM27">
        <v>-9.0999999999999998E-2</v>
      </c>
      <c r="DN27">
        <v>400</v>
      </c>
      <c r="DO27">
        <v>19</v>
      </c>
      <c r="DP27">
        <v>0.04</v>
      </c>
      <c r="DQ27">
        <v>0.03</v>
      </c>
      <c r="DR27">
        <v>12.958516726901699</v>
      </c>
      <c r="DS27">
        <v>0.67819953266675204</v>
      </c>
      <c r="DT27">
        <v>0.16345486279775401</v>
      </c>
      <c r="DU27">
        <v>1</v>
      </c>
      <c r="DV27">
        <v>175.01995145403899</v>
      </c>
      <c r="DW27">
        <v>-0.83052723471503997</v>
      </c>
      <c r="DX27">
        <v>0.32695856328752498</v>
      </c>
      <c r="DY27">
        <v>1</v>
      </c>
      <c r="DZ27">
        <v>2</v>
      </c>
      <c r="EA27">
        <v>2</v>
      </c>
      <c r="EB27" t="s">
        <v>294</v>
      </c>
      <c r="EC27">
        <v>1.8902600000000001</v>
      </c>
      <c r="ED27">
        <v>1.8878200000000001</v>
      </c>
      <c r="EE27">
        <v>1.8890400000000001</v>
      </c>
      <c r="EF27">
        <v>1.8889499999999999</v>
      </c>
      <c r="EG27">
        <v>1.89235</v>
      </c>
      <c r="EH27">
        <v>1.88683</v>
      </c>
      <c r="EI27">
        <v>1.8889800000000001</v>
      </c>
      <c r="EJ27">
        <v>1.8910400000000001</v>
      </c>
      <c r="EK27" t="s">
        <v>285</v>
      </c>
      <c r="EL27" t="s">
        <v>19</v>
      </c>
      <c r="EM27" t="s">
        <v>19</v>
      </c>
      <c r="EN27" t="s">
        <v>19</v>
      </c>
      <c r="EO27" t="s">
        <v>286</v>
      </c>
      <c r="EP27" t="s">
        <v>287</v>
      </c>
      <c r="EQ27" t="s">
        <v>288</v>
      </c>
      <c r="ER27" t="s">
        <v>288</v>
      </c>
      <c r="ES27" t="s">
        <v>288</v>
      </c>
      <c r="ET27" t="s">
        <v>288</v>
      </c>
      <c r="EU27">
        <v>0</v>
      </c>
      <c r="EV27">
        <v>100</v>
      </c>
      <c r="EW27">
        <v>100</v>
      </c>
      <c r="EX27">
        <v>0.46100000000000002</v>
      </c>
      <c r="EY27">
        <v>-9.0999999999999998E-2</v>
      </c>
      <c r="EZ27">
        <v>2</v>
      </c>
      <c r="FA27">
        <v>307.80900000000003</v>
      </c>
      <c r="FB27">
        <v>683.67600000000004</v>
      </c>
      <c r="FC27">
        <v>25</v>
      </c>
      <c r="FD27">
        <v>26.299700000000001</v>
      </c>
      <c r="FE27">
        <v>30.000299999999999</v>
      </c>
      <c r="FF27">
        <v>26.283000000000001</v>
      </c>
      <c r="FG27">
        <v>26.289000000000001</v>
      </c>
      <c r="FH27">
        <v>20.116800000000001</v>
      </c>
      <c r="FI27">
        <v>0</v>
      </c>
      <c r="FJ27">
        <v>100</v>
      </c>
      <c r="FK27">
        <v>25</v>
      </c>
      <c r="FL27">
        <v>400</v>
      </c>
      <c r="FM27">
        <v>21.146000000000001</v>
      </c>
      <c r="FN27">
        <v>102.023</v>
      </c>
      <c r="FO27">
        <v>101.407</v>
      </c>
    </row>
    <row r="28" spans="1:171" x14ac:dyDescent="0.2">
      <c r="A28">
        <v>12</v>
      </c>
      <c r="B28">
        <v>1535031454.5</v>
      </c>
      <c r="C28">
        <v>1573.2000000476801</v>
      </c>
      <c r="D28" t="s">
        <v>342</v>
      </c>
      <c r="E28" t="s">
        <v>343</v>
      </c>
      <c r="F28" t="s">
        <v>338</v>
      </c>
      <c r="G28">
        <v>1535031446.5</v>
      </c>
      <c r="H28">
        <f t="shared" si="0"/>
        <v>2.0380902371750376E-3</v>
      </c>
      <c r="I28">
        <f t="shared" si="1"/>
        <v>9.8371524177782455</v>
      </c>
      <c r="J28">
        <f t="shared" si="2"/>
        <v>284.40160172852427</v>
      </c>
      <c r="K28">
        <f t="shared" si="3"/>
        <v>136.17056089198871</v>
      </c>
      <c r="L28">
        <f t="shared" si="4"/>
        <v>13.580413445623291</v>
      </c>
      <c r="M28">
        <f t="shared" si="5"/>
        <v>28.363629486217974</v>
      </c>
      <c r="N28">
        <f t="shared" si="6"/>
        <v>0.11345260737934193</v>
      </c>
      <c r="O28">
        <f t="shared" si="7"/>
        <v>2.2569662479661736</v>
      </c>
      <c r="P28">
        <f t="shared" si="8"/>
        <v>0.11037690008599993</v>
      </c>
      <c r="Q28">
        <f t="shared" si="9"/>
        <v>6.9254957458142655E-2</v>
      </c>
      <c r="R28">
        <f t="shared" si="10"/>
        <v>280.85968616529073</v>
      </c>
      <c r="S28">
        <f t="shared" si="11"/>
        <v>28.474189807877053</v>
      </c>
      <c r="T28">
        <f t="shared" si="12"/>
        <v>28.972670967741902</v>
      </c>
      <c r="U28">
        <f t="shared" si="13"/>
        <v>4.015417091611476</v>
      </c>
      <c r="V28">
        <f t="shared" si="14"/>
        <v>62.196845119376945</v>
      </c>
      <c r="W28">
        <f t="shared" si="15"/>
        <v>2.2315781153661534</v>
      </c>
      <c r="X28">
        <f t="shared" si="16"/>
        <v>3.5879281514729477</v>
      </c>
      <c r="Y28">
        <f t="shared" si="17"/>
        <v>1.7838389762453226</v>
      </c>
      <c r="Z28">
        <f t="shared" si="18"/>
        <v>-89.879779459419154</v>
      </c>
      <c r="AA28">
        <f t="shared" si="19"/>
        <v>-234.95976928810668</v>
      </c>
      <c r="AB28">
        <f t="shared" si="20"/>
        <v>-22.694187451066512</v>
      </c>
      <c r="AC28">
        <f t="shared" si="21"/>
        <v>-66.674050033301626</v>
      </c>
      <c r="AD28">
        <v>-4.1371552010912298E-2</v>
      </c>
      <c r="AE28">
        <v>4.6443191479264401E-2</v>
      </c>
      <c r="AF28">
        <v>3.4676829714834301</v>
      </c>
      <c r="AG28">
        <v>73</v>
      </c>
      <c r="AH28">
        <v>18</v>
      </c>
      <c r="AI28">
        <f t="shared" si="22"/>
        <v>1.002775720350622</v>
      </c>
      <c r="AJ28">
        <f t="shared" si="23"/>
        <v>0.27757203506220129</v>
      </c>
      <c r="AK28">
        <f t="shared" si="24"/>
        <v>52744.958669337349</v>
      </c>
      <c r="AL28">
        <v>0</v>
      </c>
      <c r="AM28">
        <v>0</v>
      </c>
      <c r="AN28">
        <v>0</v>
      </c>
      <c r="AO28">
        <f t="shared" si="25"/>
        <v>0</v>
      </c>
      <c r="AP28" t="e">
        <f t="shared" si="26"/>
        <v>#DIV/0!</v>
      </c>
      <c r="AQ28">
        <v>-1</v>
      </c>
      <c r="AR28" t="s">
        <v>344</v>
      </c>
      <c r="AS28">
        <v>949.44164705882304</v>
      </c>
      <c r="AT28">
        <v>1278.21</v>
      </c>
      <c r="AU28">
        <f t="shared" si="27"/>
        <v>0.25720996779963934</v>
      </c>
      <c r="AV28">
        <v>0.5</v>
      </c>
      <c r="AW28">
        <f t="shared" si="28"/>
        <v>1433.0888220721727</v>
      </c>
      <c r="AX28">
        <f t="shared" si="29"/>
        <v>9.8371524177782455</v>
      </c>
      <c r="AY28">
        <f t="shared" si="30"/>
        <v>184.3023648896033</v>
      </c>
      <c r="AZ28">
        <f t="shared" si="31"/>
        <v>0.52397493369634096</v>
      </c>
      <c r="BA28">
        <f t="shared" si="32"/>
        <v>7.5620940243663901E-3</v>
      </c>
      <c r="BB28">
        <f t="shared" si="33"/>
        <v>-1</v>
      </c>
      <c r="BC28" t="s">
        <v>345</v>
      </c>
      <c r="BD28">
        <v>608.46</v>
      </c>
      <c r="BE28">
        <f t="shared" si="34"/>
        <v>669.75</v>
      </c>
      <c r="BF28">
        <f t="shared" si="35"/>
        <v>0.4908821992402792</v>
      </c>
      <c r="BG28">
        <f t="shared" si="36"/>
        <v>2.1007297110738583</v>
      </c>
      <c r="BH28">
        <f t="shared" si="37"/>
        <v>0.25720996779963934</v>
      </c>
      <c r="BI28" t="e">
        <f t="shared" si="38"/>
        <v>#DIV/0!</v>
      </c>
      <c r="BJ28">
        <v>2245</v>
      </c>
      <c r="BK28">
        <v>300</v>
      </c>
      <c r="BL28">
        <v>300</v>
      </c>
      <c r="BM28">
        <v>300</v>
      </c>
      <c r="BN28">
        <v>10590.6</v>
      </c>
      <c r="BO28">
        <v>1210.33</v>
      </c>
      <c r="BP28">
        <v>-7.3342099999999999E-3</v>
      </c>
      <c r="BQ28">
        <v>9.4140599999999992</v>
      </c>
      <c r="BR28">
        <f t="shared" si="39"/>
        <v>1700.0048387096799</v>
      </c>
      <c r="BS28">
        <f t="shared" si="40"/>
        <v>1433.0888220721727</v>
      </c>
      <c r="BT28">
        <f t="shared" si="41"/>
        <v>0.84299102534314019</v>
      </c>
      <c r="BU28">
        <f t="shared" si="42"/>
        <v>0.19598205068628063</v>
      </c>
      <c r="BV28">
        <v>6</v>
      </c>
      <c r="BW28">
        <v>0.5</v>
      </c>
      <c r="BX28" t="s">
        <v>282</v>
      </c>
      <c r="BY28">
        <v>1535031446.5</v>
      </c>
      <c r="BZ28">
        <v>284.40161290322601</v>
      </c>
      <c r="CA28">
        <v>299.98509677419298</v>
      </c>
      <c r="CB28">
        <v>22.3759935483871</v>
      </c>
      <c r="CC28">
        <v>19.395890322580598</v>
      </c>
      <c r="CD28">
        <v>400.021935483871</v>
      </c>
      <c r="CE28">
        <v>99.630906451612901</v>
      </c>
      <c r="CF28">
        <v>9.9999822580645201E-2</v>
      </c>
      <c r="CG28">
        <v>27.041667741935498</v>
      </c>
      <c r="CH28">
        <v>28.972670967741902</v>
      </c>
      <c r="CI28">
        <v>999.9</v>
      </c>
      <c r="CJ28">
        <v>10013.911612903201</v>
      </c>
      <c r="CK28">
        <v>0</v>
      </c>
      <c r="CL28">
        <v>5.0383599999999999</v>
      </c>
      <c r="CM28">
        <v>1700.0048387096799</v>
      </c>
      <c r="CN28">
        <v>0.90000270967742002</v>
      </c>
      <c r="CO28">
        <v>9.9997048387096804E-2</v>
      </c>
      <c r="CP28">
        <v>0</v>
      </c>
      <c r="CQ28">
        <v>950.23335483871006</v>
      </c>
      <c r="CR28">
        <v>5.0001699999999998</v>
      </c>
      <c r="CS28">
        <v>13572.296774193501</v>
      </c>
      <c r="CT28">
        <v>14574.061290322599</v>
      </c>
      <c r="CU28">
        <v>44.096548387096803</v>
      </c>
      <c r="CV28">
        <v>44.858741935483899</v>
      </c>
      <c r="CW28">
        <v>44.773935483871</v>
      </c>
      <c r="CX28">
        <v>45.608741935483899</v>
      </c>
      <c r="CY28">
        <v>46.026000000000003</v>
      </c>
      <c r="CZ28">
        <v>1525.5129032258101</v>
      </c>
      <c r="DA28">
        <v>169.491935483871</v>
      </c>
      <c r="DB28">
        <v>0</v>
      </c>
      <c r="DC28">
        <v>90.600000143051105</v>
      </c>
      <c r="DD28">
        <v>949.44164705882304</v>
      </c>
      <c r="DE28">
        <v>-12.701715685308001</v>
      </c>
      <c r="DF28">
        <v>-221.00490176708001</v>
      </c>
      <c r="DG28">
        <v>13558.7352941176</v>
      </c>
      <c r="DH28">
        <v>10</v>
      </c>
      <c r="DI28">
        <v>1535031424.5</v>
      </c>
      <c r="DJ28" t="s">
        <v>346</v>
      </c>
      <c r="DK28">
        <v>11</v>
      </c>
      <c r="DL28">
        <v>0.38500000000000001</v>
      </c>
      <c r="DM28">
        <v>-9.2999999999999999E-2</v>
      </c>
      <c r="DN28">
        <v>300</v>
      </c>
      <c r="DO28">
        <v>19</v>
      </c>
      <c r="DP28">
        <v>0.09</v>
      </c>
      <c r="DQ28">
        <v>0.02</v>
      </c>
      <c r="DR28">
        <v>9.8170743481960496</v>
      </c>
      <c r="DS28">
        <v>0.28317374563542203</v>
      </c>
      <c r="DT28">
        <v>4.73356461059092E-2</v>
      </c>
      <c r="DU28">
        <v>1</v>
      </c>
      <c r="DV28">
        <v>136.113762480773</v>
      </c>
      <c r="DW28">
        <v>0.64894297335026097</v>
      </c>
      <c r="DX28">
        <v>0.246499878177076</v>
      </c>
      <c r="DY28">
        <v>1</v>
      </c>
      <c r="DZ28">
        <v>2</v>
      </c>
      <c r="EA28">
        <v>2</v>
      </c>
      <c r="EB28" t="s">
        <v>294</v>
      </c>
      <c r="EC28">
        <v>1.8902600000000001</v>
      </c>
      <c r="ED28">
        <v>1.8878200000000001</v>
      </c>
      <c r="EE28">
        <v>1.88906</v>
      </c>
      <c r="EF28">
        <v>1.8889899999999999</v>
      </c>
      <c r="EG28">
        <v>1.89238</v>
      </c>
      <c r="EH28">
        <v>1.8868499999999999</v>
      </c>
      <c r="EI28">
        <v>1.8889899999999999</v>
      </c>
      <c r="EJ28">
        <v>1.8910499999999999</v>
      </c>
      <c r="EK28" t="s">
        <v>285</v>
      </c>
      <c r="EL28" t="s">
        <v>19</v>
      </c>
      <c r="EM28" t="s">
        <v>19</v>
      </c>
      <c r="EN28" t="s">
        <v>19</v>
      </c>
      <c r="EO28" t="s">
        <v>286</v>
      </c>
      <c r="EP28" t="s">
        <v>287</v>
      </c>
      <c r="EQ28" t="s">
        <v>288</v>
      </c>
      <c r="ER28" t="s">
        <v>288</v>
      </c>
      <c r="ES28" t="s">
        <v>288</v>
      </c>
      <c r="ET28" t="s">
        <v>288</v>
      </c>
      <c r="EU28">
        <v>0</v>
      </c>
      <c r="EV28">
        <v>100</v>
      </c>
      <c r="EW28">
        <v>100</v>
      </c>
      <c r="EX28">
        <v>0.38500000000000001</v>
      </c>
      <c r="EY28">
        <v>-9.2999999999999999E-2</v>
      </c>
      <c r="EZ28">
        <v>2</v>
      </c>
      <c r="FA28">
        <v>308.61</v>
      </c>
      <c r="FB28">
        <v>683.39400000000001</v>
      </c>
      <c r="FC28">
        <v>25.000599999999999</v>
      </c>
      <c r="FD28">
        <v>26.3352</v>
      </c>
      <c r="FE28">
        <v>30.000299999999999</v>
      </c>
      <c r="FF28">
        <v>26.327300000000001</v>
      </c>
      <c r="FG28">
        <v>26.3338</v>
      </c>
      <c r="FH28">
        <v>16.015699999999999</v>
      </c>
      <c r="FI28">
        <v>0</v>
      </c>
      <c r="FJ28">
        <v>100</v>
      </c>
      <c r="FK28">
        <v>25</v>
      </c>
      <c r="FL28">
        <v>300</v>
      </c>
      <c r="FM28">
        <v>21.146000000000001</v>
      </c>
      <c r="FN28">
        <v>102.02</v>
      </c>
      <c r="FO28">
        <v>101.4</v>
      </c>
    </row>
    <row r="29" spans="1:171" x14ac:dyDescent="0.2">
      <c r="A29">
        <v>13</v>
      </c>
      <c r="B29">
        <v>1535031527.5</v>
      </c>
      <c r="C29">
        <v>1646.2000000476801</v>
      </c>
      <c r="D29" t="s">
        <v>347</v>
      </c>
      <c r="E29" t="s">
        <v>348</v>
      </c>
      <c r="F29" t="s">
        <v>338</v>
      </c>
      <c r="G29">
        <v>1535031519.5</v>
      </c>
      <c r="H29">
        <f t="shared" si="0"/>
        <v>2.1070948028006058E-3</v>
      </c>
      <c r="I29">
        <f t="shared" si="1"/>
        <v>8.2253791647868919</v>
      </c>
      <c r="J29">
        <f t="shared" si="2"/>
        <v>236.92766803220923</v>
      </c>
      <c r="K29">
        <f t="shared" si="3"/>
        <v>117.79563596052826</v>
      </c>
      <c r="L29">
        <f t="shared" si="4"/>
        <v>11.747933894275725</v>
      </c>
      <c r="M29">
        <f t="shared" si="5"/>
        <v>23.629148559459217</v>
      </c>
      <c r="N29">
        <f t="shared" si="6"/>
        <v>0.11837026621520413</v>
      </c>
      <c r="O29">
        <f t="shared" si="7"/>
        <v>2.2533376108279848</v>
      </c>
      <c r="P29">
        <f t="shared" si="8"/>
        <v>0.11502115458449322</v>
      </c>
      <c r="Q29">
        <f t="shared" si="9"/>
        <v>7.2181233127548344E-2</v>
      </c>
      <c r="R29">
        <f t="shared" si="10"/>
        <v>280.85885935613788</v>
      </c>
      <c r="S29">
        <f t="shared" si="11"/>
        <v>28.448676991696402</v>
      </c>
      <c r="T29">
        <f t="shared" si="12"/>
        <v>28.9499741935484</v>
      </c>
      <c r="U29">
        <f t="shared" si="13"/>
        <v>4.0101453556536617</v>
      </c>
      <c r="V29">
        <f t="shared" si="14"/>
        <v>62.460096378302154</v>
      </c>
      <c r="W29">
        <f t="shared" si="15"/>
        <v>2.240397391941487</v>
      </c>
      <c r="X29">
        <f t="shared" si="16"/>
        <v>3.5869259284713055</v>
      </c>
      <c r="Y29">
        <f t="shared" si="17"/>
        <v>1.7697479637121747</v>
      </c>
      <c r="Z29">
        <f t="shared" si="18"/>
        <v>-92.922880803506715</v>
      </c>
      <c r="AA29">
        <f t="shared" si="19"/>
        <v>-232.40278355133182</v>
      </c>
      <c r="AB29">
        <f t="shared" si="20"/>
        <v>-22.480281921709977</v>
      </c>
      <c r="AC29">
        <f t="shared" si="21"/>
        <v>-66.947086920410641</v>
      </c>
      <c r="AD29">
        <v>-4.1273660958783001E-2</v>
      </c>
      <c r="AE29">
        <v>4.6333300197522097E-2</v>
      </c>
      <c r="AF29">
        <v>3.4611896041590402</v>
      </c>
      <c r="AG29">
        <v>74</v>
      </c>
      <c r="AH29">
        <v>19</v>
      </c>
      <c r="AI29">
        <f t="shared" si="22"/>
        <v>1.0028202237887691</v>
      </c>
      <c r="AJ29">
        <f t="shared" si="23"/>
        <v>0.28202237887691162</v>
      </c>
      <c r="AK29">
        <f t="shared" si="24"/>
        <v>52626.104960809629</v>
      </c>
      <c r="AL29">
        <v>0</v>
      </c>
      <c r="AM29">
        <v>0</v>
      </c>
      <c r="AN29">
        <v>0</v>
      </c>
      <c r="AO29">
        <f t="shared" si="25"/>
        <v>0</v>
      </c>
      <c r="AP29" t="e">
        <f t="shared" si="26"/>
        <v>#DIV/0!</v>
      </c>
      <c r="AQ29">
        <v>-1</v>
      </c>
      <c r="AR29" t="s">
        <v>349</v>
      </c>
      <c r="AS29">
        <v>940.03617647058798</v>
      </c>
      <c r="AT29">
        <v>1253.51</v>
      </c>
      <c r="AU29">
        <f t="shared" si="27"/>
        <v>0.25007684304825017</v>
      </c>
      <c r="AV29">
        <v>0.5</v>
      </c>
      <c r="AW29">
        <f t="shared" si="28"/>
        <v>1433.0847285237851</v>
      </c>
      <c r="AX29">
        <f t="shared" si="29"/>
        <v>8.2253791647868919</v>
      </c>
      <c r="AY29">
        <f t="shared" si="30"/>
        <v>179.19065236494342</v>
      </c>
      <c r="AZ29">
        <f t="shared" si="31"/>
        <v>0.51666919290631907</v>
      </c>
      <c r="BA29">
        <f t="shared" si="32"/>
        <v>6.4374275862181009E-3</v>
      </c>
      <c r="BB29">
        <f t="shared" si="33"/>
        <v>-1</v>
      </c>
      <c r="BC29" t="s">
        <v>350</v>
      </c>
      <c r="BD29">
        <v>605.86</v>
      </c>
      <c r="BE29">
        <f t="shared" si="34"/>
        <v>647.65</v>
      </c>
      <c r="BF29">
        <f t="shared" si="35"/>
        <v>0.4840173296215734</v>
      </c>
      <c r="BG29">
        <f t="shared" si="36"/>
        <v>2.068976331165616</v>
      </c>
      <c r="BH29">
        <f t="shared" si="37"/>
        <v>0.25007684304825012</v>
      </c>
      <c r="BI29" t="e">
        <f t="shared" si="38"/>
        <v>#DIV/0!</v>
      </c>
      <c r="BJ29">
        <v>2247</v>
      </c>
      <c r="BK29">
        <v>300</v>
      </c>
      <c r="BL29">
        <v>300</v>
      </c>
      <c r="BM29">
        <v>300</v>
      </c>
      <c r="BN29">
        <v>10590.4</v>
      </c>
      <c r="BO29">
        <v>1190.4000000000001</v>
      </c>
      <c r="BP29">
        <v>-7.33404E-3</v>
      </c>
      <c r="BQ29">
        <v>10.4415</v>
      </c>
      <c r="BR29">
        <f t="shared" si="39"/>
        <v>1700</v>
      </c>
      <c r="BS29">
        <f t="shared" si="40"/>
        <v>1433.0847285237851</v>
      </c>
      <c r="BT29">
        <f t="shared" si="41"/>
        <v>0.84299101677869714</v>
      </c>
      <c r="BU29">
        <f t="shared" si="42"/>
        <v>0.19598203355739438</v>
      </c>
      <c r="BV29">
        <v>6</v>
      </c>
      <c r="BW29">
        <v>0.5</v>
      </c>
      <c r="BX29" t="s">
        <v>282</v>
      </c>
      <c r="BY29">
        <v>1535031519.5</v>
      </c>
      <c r="BZ29">
        <v>236.92767741935501</v>
      </c>
      <c r="CA29">
        <v>249.979548387097</v>
      </c>
      <c r="CB29">
        <v>22.464293548387101</v>
      </c>
      <c r="CC29">
        <v>19.383622580645198</v>
      </c>
      <c r="CD29">
        <v>400.010516129032</v>
      </c>
      <c r="CE29">
        <v>99.631490322580703</v>
      </c>
      <c r="CF29">
        <v>9.99963193548387E-2</v>
      </c>
      <c r="CG29">
        <v>27.036909677419398</v>
      </c>
      <c r="CH29">
        <v>28.9499741935484</v>
      </c>
      <c r="CI29">
        <v>999.9</v>
      </c>
      <c r="CJ29">
        <v>9990.1587096774201</v>
      </c>
      <c r="CK29">
        <v>0</v>
      </c>
      <c r="CL29">
        <v>5.0383599999999999</v>
      </c>
      <c r="CM29">
        <v>1700</v>
      </c>
      <c r="CN29">
        <v>0.90000325806451598</v>
      </c>
      <c r="CO29">
        <v>9.9996490322580706E-2</v>
      </c>
      <c r="CP29">
        <v>0</v>
      </c>
      <c r="CQ29">
        <v>940.88464516129102</v>
      </c>
      <c r="CR29">
        <v>5.0001699999999998</v>
      </c>
      <c r="CS29">
        <v>13416.1</v>
      </c>
      <c r="CT29">
        <v>14574.0193548387</v>
      </c>
      <c r="CU29">
        <v>44.152999999999999</v>
      </c>
      <c r="CV29">
        <v>44.920999999999999</v>
      </c>
      <c r="CW29">
        <v>44.824322580645202</v>
      </c>
      <c r="CX29">
        <v>45.656999999999996</v>
      </c>
      <c r="CY29">
        <v>46.084451612903202</v>
      </c>
      <c r="CZ29">
        <v>1525.50903225806</v>
      </c>
      <c r="DA29">
        <v>169.49096774193501</v>
      </c>
      <c r="DB29">
        <v>0</v>
      </c>
      <c r="DC29">
        <v>72.600000143051105</v>
      </c>
      <c r="DD29">
        <v>940.03617647058798</v>
      </c>
      <c r="DE29">
        <v>-16.604411726241199</v>
      </c>
      <c r="DF29">
        <v>-233.30882314151299</v>
      </c>
      <c r="DG29">
        <v>13402.3823529412</v>
      </c>
      <c r="DH29">
        <v>10</v>
      </c>
      <c r="DI29">
        <v>1535031424.5</v>
      </c>
      <c r="DJ29" t="s">
        <v>346</v>
      </c>
      <c r="DK29">
        <v>11</v>
      </c>
      <c r="DL29">
        <v>0.38500000000000001</v>
      </c>
      <c r="DM29">
        <v>-9.2999999999999999E-2</v>
      </c>
      <c r="DN29">
        <v>300</v>
      </c>
      <c r="DO29">
        <v>19</v>
      </c>
      <c r="DP29">
        <v>0.09</v>
      </c>
      <c r="DQ29">
        <v>0.02</v>
      </c>
      <c r="DR29">
        <v>8.1670837305782893</v>
      </c>
      <c r="DS29">
        <v>0.72020125705488802</v>
      </c>
      <c r="DT29">
        <v>8.9634812075434597E-2</v>
      </c>
      <c r="DU29">
        <v>1</v>
      </c>
      <c r="DV29">
        <v>118.344967244496</v>
      </c>
      <c r="DW29">
        <v>-6.2240669073655397</v>
      </c>
      <c r="DX29">
        <v>0.90949344154143397</v>
      </c>
      <c r="DY29">
        <v>1</v>
      </c>
      <c r="DZ29">
        <v>2</v>
      </c>
      <c r="EA29">
        <v>2</v>
      </c>
      <c r="EB29" t="s">
        <v>294</v>
      </c>
      <c r="EC29">
        <v>1.8902600000000001</v>
      </c>
      <c r="ED29">
        <v>1.8878200000000001</v>
      </c>
      <c r="EE29">
        <v>1.8890499999999999</v>
      </c>
      <c r="EF29">
        <v>1.8889899999999999</v>
      </c>
      <c r="EG29">
        <v>1.89236</v>
      </c>
      <c r="EH29">
        <v>1.88687</v>
      </c>
      <c r="EI29">
        <v>1.8889899999999999</v>
      </c>
      <c r="EJ29">
        <v>1.8910800000000001</v>
      </c>
      <c r="EK29" t="s">
        <v>285</v>
      </c>
      <c r="EL29" t="s">
        <v>19</v>
      </c>
      <c r="EM29" t="s">
        <v>19</v>
      </c>
      <c r="EN29" t="s">
        <v>19</v>
      </c>
      <c r="EO29" t="s">
        <v>286</v>
      </c>
      <c r="EP29" t="s">
        <v>287</v>
      </c>
      <c r="EQ29" t="s">
        <v>288</v>
      </c>
      <c r="ER29" t="s">
        <v>288</v>
      </c>
      <c r="ES29" t="s">
        <v>288</v>
      </c>
      <c r="ET29" t="s">
        <v>288</v>
      </c>
      <c r="EU29">
        <v>0</v>
      </c>
      <c r="EV29">
        <v>100</v>
      </c>
      <c r="EW29">
        <v>100</v>
      </c>
      <c r="EX29">
        <v>0.38500000000000001</v>
      </c>
      <c r="EY29">
        <v>-9.2999999999999999E-2</v>
      </c>
      <c r="EZ29">
        <v>2</v>
      </c>
      <c r="FA29">
        <v>307.70499999999998</v>
      </c>
      <c r="FB29">
        <v>683.68700000000001</v>
      </c>
      <c r="FC29">
        <v>25.0001</v>
      </c>
      <c r="FD29">
        <v>26.366399999999999</v>
      </c>
      <c r="FE29">
        <v>30.000299999999999</v>
      </c>
      <c r="FF29">
        <v>26.360099999999999</v>
      </c>
      <c r="FG29">
        <v>26.369800000000001</v>
      </c>
      <c r="FH29">
        <v>13.915699999999999</v>
      </c>
      <c r="FI29">
        <v>0</v>
      </c>
      <c r="FJ29">
        <v>100</v>
      </c>
      <c r="FK29">
        <v>25</v>
      </c>
      <c r="FL29">
        <v>250</v>
      </c>
      <c r="FM29">
        <v>21.146000000000001</v>
      </c>
      <c r="FN29">
        <v>102.015</v>
      </c>
      <c r="FO29">
        <v>101.393</v>
      </c>
    </row>
    <row r="30" spans="1:171" x14ac:dyDescent="0.2">
      <c r="A30">
        <v>14</v>
      </c>
      <c r="B30">
        <v>1535031619.5</v>
      </c>
      <c r="C30">
        <v>1738.2000000476801</v>
      </c>
      <c r="D30" t="s">
        <v>351</v>
      </c>
      <c r="E30" t="s">
        <v>352</v>
      </c>
      <c r="F30" t="s">
        <v>338</v>
      </c>
      <c r="G30">
        <v>1535031611.5</v>
      </c>
      <c r="H30">
        <f t="shared" si="0"/>
        <v>2.2393330473184925E-3</v>
      </c>
      <c r="I30">
        <f t="shared" si="1"/>
        <v>5.380634393814117</v>
      </c>
      <c r="J30">
        <f t="shared" si="2"/>
        <v>166.38054226722912</v>
      </c>
      <c r="K30">
        <f t="shared" si="3"/>
        <v>92.940895852188291</v>
      </c>
      <c r="L30">
        <f t="shared" si="4"/>
        <v>9.2688963831979088</v>
      </c>
      <c r="M30">
        <f t="shared" si="5"/>
        <v>16.592953966226663</v>
      </c>
      <c r="N30">
        <f t="shared" si="6"/>
        <v>0.12684903760171748</v>
      </c>
      <c r="O30">
        <f t="shared" si="7"/>
        <v>2.2561442930129356</v>
      </c>
      <c r="P30">
        <f t="shared" si="8"/>
        <v>0.12301594646196093</v>
      </c>
      <c r="Q30">
        <f t="shared" si="9"/>
        <v>7.7219706299976862E-2</v>
      </c>
      <c r="R30">
        <f t="shared" si="10"/>
        <v>280.86085826814917</v>
      </c>
      <c r="S30">
        <f t="shared" si="11"/>
        <v>28.472915907240775</v>
      </c>
      <c r="T30">
        <f t="shared" si="12"/>
        <v>28.9731387096774</v>
      </c>
      <c r="U30">
        <f t="shared" si="13"/>
        <v>4.0155257966497677</v>
      </c>
      <c r="V30">
        <f t="shared" si="14"/>
        <v>62.671524299907503</v>
      </c>
      <c r="W30">
        <f t="shared" si="15"/>
        <v>2.2571932526359944</v>
      </c>
      <c r="X30">
        <f t="shared" si="16"/>
        <v>3.6016249450618929</v>
      </c>
      <c r="Y30">
        <f t="shared" si="17"/>
        <v>1.7583325440137734</v>
      </c>
      <c r="Z30">
        <f t="shared" si="18"/>
        <v>-98.754587386745513</v>
      </c>
      <c r="AA30">
        <f t="shared" si="19"/>
        <v>-227.03591816585126</v>
      </c>
      <c r="AB30">
        <f t="shared" si="20"/>
        <v>-21.943963986508685</v>
      </c>
      <c r="AC30">
        <f t="shared" si="21"/>
        <v>-66.873611270956275</v>
      </c>
      <c r="AD30">
        <v>-4.1349365273586097E-2</v>
      </c>
      <c r="AE30">
        <v>4.64182849229509E-2</v>
      </c>
      <c r="AF30">
        <v>3.4662117333243301</v>
      </c>
      <c r="AG30">
        <v>73</v>
      </c>
      <c r="AH30">
        <v>18</v>
      </c>
      <c r="AI30">
        <f t="shared" si="22"/>
        <v>1.0027777571231544</v>
      </c>
      <c r="AJ30">
        <f t="shared" si="23"/>
        <v>0.27777571231544229</v>
      </c>
      <c r="AK30">
        <f t="shared" si="24"/>
        <v>52706.39082142894</v>
      </c>
      <c r="AL30">
        <v>0</v>
      </c>
      <c r="AM30">
        <v>0</v>
      </c>
      <c r="AN30">
        <v>0</v>
      </c>
      <c r="AO30">
        <f t="shared" si="25"/>
        <v>0</v>
      </c>
      <c r="AP30" t="e">
        <f t="shared" si="26"/>
        <v>#DIV/0!</v>
      </c>
      <c r="AQ30">
        <v>-1</v>
      </c>
      <c r="AR30" t="s">
        <v>353</v>
      </c>
      <c r="AS30">
        <v>930.66270588235295</v>
      </c>
      <c r="AT30">
        <v>1218.9000000000001</v>
      </c>
      <c r="AU30">
        <f t="shared" si="27"/>
        <v>0.23647329076843637</v>
      </c>
      <c r="AV30">
        <v>0.5</v>
      </c>
      <c r="AW30">
        <f t="shared" si="28"/>
        <v>1433.0945607818489</v>
      </c>
      <c r="AX30">
        <f t="shared" si="29"/>
        <v>5.380634393814117</v>
      </c>
      <c r="AY30">
        <f t="shared" si="30"/>
        <v>169.44429338521539</v>
      </c>
      <c r="AZ30">
        <f t="shared" si="31"/>
        <v>0.50263352202805811</v>
      </c>
      <c r="BA30">
        <f t="shared" si="32"/>
        <v>4.4523470875034608E-3</v>
      </c>
      <c r="BB30">
        <f t="shared" si="33"/>
        <v>-1</v>
      </c>
      <c r="BC30" t="s">
        <v>354</v>
      </c>
      <c r="BD30">
        <v>606.24</v>
      </c>
      <c r="BE30">
        <f t="shared" si="34"/>
        <v>612.66000000000008</v>
      </c>
      <c r="BF30">
        <f t="shared" si="35"/>
        <v>0.47046860267954022</v>
      </c>
      <c r="BG30">
        <f t="shared" si="36"/>
        <v>2.010589865399842</v>
      </c>
      <c r="BH30">
        <f t="shared" si="37"/>
        <v>0.2364732907684364</v>
      </c>
      <c r="BI30" t="e">
        <f t="shared" si="38"/>
        <v>#DIV/0!</v>
      </c>
      <c r="BJ30">
        <v>2249</v>
      </c>
      <c r="BK30">
        <v>300</v>
      </c>
      <c r="BL30">
        <v>300</v>
      </c>
      <c r="BM30">
        <v>300</v>
      </c>
      <c r="BN30">
        <v>10590.3</v>
      </c>
      <c r="BO30">
        <v>1165.26</v>
      </c>
      <c r="BP30">
        <v>-7.33389E-3</v>
      </c>
      <c r="BQ30">
        <v>10.489000000000001</v>
      </c>
      <c r="BR30">
        <f t="shared" si="39"/>
        <v>1700.0116129032299</v>
      </c>
      <c r="BS30">
        <f t="shared" si="40"/>
        <v>1433.0945607818489</v>
      </c>
      <c r="BT30">
        <f t="shared" si="41"/>
        <v>0.84299104188732699</v>
      </c>
      <c r="BU30">
        <f t="shared" si="42"/>
        <v>0.1959820837746539</v>
      </c>
      <c r="BV30">
        <v>6</v>
      </c>
      <c r="BW30">
        <v>0.5</v>
      </c>
      <c r="BX30" t="s">
        <v>282</v>
      </c>
      <c r="BY30">
        <v>1535031611.5</v>
      </c>
      <c r="BZ30">
        <v>166.38054838709701</v>
      </c>
      <c r="CA30">
        <v>174.98764516129</v>
      </c>
      <c r="CB30">
        <v>22.633283870967698</v>
      </c>
      <c r="CC30">
        <v>19.359754838709701</v>
      </c>
      <c r="CD30">
        <v>400.01719354838701</v>
      </c>
      <c r="CE30">
        <v>99.6289290322581</v>
      </c>
      <c r="CF30">
        <v>0.100004051612903</v>
      </c>
      <c r="CG30">
        <v>27.106577419354799</v>
      </c>
      <c r="CH30">
        <v>28.9731387096774</v>
      </c>
      <c r="CI30">
        <v>999.9</v>
      </c>
      <c r="CJ30">
        <v>10008.74</v>
      </c>
      <c r="CK30">
        <v>0</v>
      </c>
      <c r="CL30">
        <v>5.0946229032258001</v>
      </c>
      <c r="CM30">
        <v>1700.0116129032299</v>
      </c>
      <c r="CN30">
        <v>0.90000216129032296</v>
      </c>
      <c r="CO30">
        <v>9.9997606451612903E-2</v>
      </c>
      <c r="CP30">
        <v>0</v>
      </c>
      <c r="CQ30">
        <v>931.250870967742</v>
      </c>
      <c r="CR30">
        <v>5.0001699999999998</v>
      </c>
      <c r="CS30">
        <v>13262.651612903201</v>
      </c>
      <c r="CT30">
        <v>14574.125806451601</v>
      </c>
      <c r="CU30">
        <v>44.185129032257997</v>
      </c>
      <c r="CV30">
        <v>44.969516129032201</v>
      </c>
      <c r="CW30">
        <v>44.880838709677398</v>
      </c>
      <c r="CX30">
        <v>45.723580645161299</v>
      </c>
      <c r="CY30">
        <v>46.124806451612898</v>
      </c>
      <c r="CZ30">
        <v>1525.5180645161299</v>
      </c>
      <c r="DA30">
        <v>169.49354838709701</v>
      </c>
      <c r="DB30">
        <v>0</v>
      </c>
      <c r="DC30">
        <v>91.200000047683702</v>
      </c>
      <c r="DD30">
        <v>930.66270588235295</v>
      </c>
      <c r="DE30">
        <v>-11.268627466422201</v>
      </c>
      <c r="DF30">
        <v>-170.83333344627999</v>
      </c>
      <c r="DG30">
        <v>13253.741176470599</v>
      </c>
      <c r="DH30">
        <v>10</v>
      </c>
      <c r="DI30">
        <v>1535031590</v>
      </c>
      <c r="DJ30" t="s">
        <v>355</v>
      </c>
      <c r="DK30">
        <v>12</v>
      </c>
      <c r="DL30">
        <v>0.36199999999999999</v>
      </c>
      <c r="DM30">
        <v>-9.4E-2</v>
      </c>
      <c r="DN30">
        <v>175</v>
      </c>
      <c r="DO30">
        <v>19</v>
      </c>
      <c r="DP30">
        <v>0.23</v>
      </c>
      <c r="DQ30">
        <v>0.03</v>
      </c>
      <c r="DR30">
        <v>5.3676179663624204</v>
      </c>
      <c r="DS30">
        <v>0.23048307216987399</v>
      </c>
      <c r="DT30">
        <v>6.7919353940966806E-2</v>
      </c>
      <c r="DU30">
        <v>1</v>
      </c>
      <c r="DV30">
        <v>92.770278280579205</v>
      </c>
      <c r="DW30">
        <v>1.5857969410624799</v>
      </c>
      <c r="DX30">
        <v>0.24360242445357</v>
      </c>
      <c r="DY30">
        <v>1</v>
      </c>
      <c r="DZ30">
        <v>2</v>
      </c>
      <c r="EA30">
        <v>2</v>
      </c>
      <c r="EB30" t="s">
        <v>294</v>
      </c>
      <c r="EC30">
        <v>1.8902600000000001</v>
      </c>
      <c r="ED30">
        <v>1.8878200000000001</v>
      </c>
      <c r="EE30">
        <v>1.88906</v>
      </c>
      <c r="EF30">
        <v>1.8889499999999999</v>
      </c>
      <c r="EG30">
        <v>1.89236</v>
      </c>
      <c r="EH30">
        <v>1.8868400000000001</v>
      </c>
      <c r="EI30">
        <v>1.889</v>
      </c>
      <c r="EJ30">
        <v>1.8910400000000001</v>
      </c>
      <c r="EK30" t="s">
        <v>285</v>
      </c>
      <c r="EL30" t="s">
        <v>19</v>
      </c>
      <c r="EM30" t="s">
        <v>19</v>
      </c>
      <c r="EN30" t="s">
        <v>19</v>
      </c>
      <c r="EO30" t="s">
        <v>286</v>
      </c>
      <c r="EP30" t="s">
        <v>287</v>
      </c>
      <c r="EQ30" t="s">
        <v>288</v>
      </c>
      <c r="ER30" t="s">
        <v>288</v>
      </c>
      <c r="ES30" t="s">
        <v>288</v>
      </c>
      <c r="ET30" t="s">
        <v>288</v>
      </c>
      <c r="EU30">
        <v>0</v>
      </c>
      <c r="EV30">
        <v>100</v>
      </c>
      <c r="EW30">
        <v>100</v>
      </c>
      <c r="EX30">
        <v>0.36199999999999999</v>
      </c>
      <c r="EY30">
        <v>-9.4E-2</v>
      </c>
      <c r="EZ30">
        <v>2</v>
      </c>
      <c r="FA30">
        <v>308.952</v>
      </c>
      <c r="FB30">
        <v>682.827</v>
      </c>
      <c r="FC30">
        <v>25.000399999999999</v>
      </c>
      <c r="FD30">
        <v>26.408200000000001</v>
      </c>
      <c r="FE30">
        <v>30.000299999999999</v>
      </c>
      <c r="FF30">
        <v>26.4084</v>
      </c>
      <c r="FG30">
        <v>26.4148</v>
      </c>
      <c r="FH30">
        <v>10.675000000000001</v>
      </c>
      <c r="FI30">
        <v>0</v>
      </c>
      <c r="FJ30">
        <v>100</v>
      </c>
      <c r="FK30">
        <v>25</v>
      </c>
      <c r="FL30">
        <v>175</v>
      </c>
      <c r="FM30">
        <v>21.146000000000001</v>
      </c>
      <c r="FN30">
        <v>102.008</v>
      </c>
      <c r="FO30">
        <v>101.384</v>
      </c>
    </row>
    <row r="31" spans="1:171" x14ac:dyDescent="0.2">
      <c r="A31">
        <v>15</v>
      </c>
      <c r="B31">
        <v>1535031708</v>
      </c>
      <c r="C31">
        <v>1826.7000000476801</v>
      </c>
      <c r="D31" t="s">
        <v>356</v>
      </c>
      <c r="E31" t="s">
        <v>357</v>
      </c>
      <c r="F31" t="s">
        <v>338</v>
      </c>
      <c r="G31">
        <v>1535031700</v>
      </c>
      <c r="H31">
        <f t="shared" si="0"/>
        <v>2.3677595270676583E-3</v>
      </c>
      <c r="I31">
        <f t="shared" si="1"/>
        <v>2.1224103950539668</v>
      </c>
      <c r="J31">
        <f t="shared" si="2"/>
        <v>96.460868542522306</v>
      </c>
      <c r="K31">
        <f t="shared" si="3"/>
        <v>68.24198753584156</v>
      </c>
      <c r="L31">
        <f t="shared" si="4"/>
        <v>6.8056757476961058</v>
      </c>
      <c r="M31">
        <f t="shared" si="5"/>
        <v>9.6199043630837071</v>
      </c>
      <c r="N31">
        <f t="shared" si="6"/>
        <v>0.13513695448456073</v>
      </c>
      <c r="O31">
        <f t="shared" si="7"/>
        <v>2.2526253079430916</v>
      </c>
      <c r="P31">
        <f t="shared" si="8"/>
        <v>0.1307892949787737</v>
      </c>
      <c r="Q31">
        <f t="shared" si="9"/>
        <v>8.2122277379203273E-2</v>
      </c>
      <c r="R31">
        <f t="shared" si="10"/>
        <v>280.86262190669476</v>
      </c>
      <c r="S31">
        <f t="shared" si="11"/>
        <v>28.473394007802906</v>
      </c>
      <c r="T31">
        <f t="shared" si="12"/>
        <v>29.002193548387101</v>
      </c>
      <c r="U31">
        <f t="shared" si="13"/>
        <v>4.0222832862509907</v>
      </c>
      <c r="V31">
        <f t="shared" si="14"/>
        <v>62.981208695528593</v>
      </c>
      <c r="W31">
        <f t="shared" si="15"/>
        <v>2.2738264883365549</v>
      </c>
      <c r="X31">
        <f t="shared" si="16"/>
        <v>3.6103252627763354</v>
      </c>
      <c r="Y31">
        <f t="shared" si="17"/>
        <v>1.7484567979144359</v>
      </c>
      <c r="Z31">
        <f t="shared" si="18"/>
        <v>-104.41819514368373</v>
      </c>
      <c r="AA31">
        <f t="shared" si="19"/>
        <v>-225.2166450202559</v>
      </c>
      <c r="AB31">
        <f t="shared" si="20"/>
        <v>-21.809750657552829</v>
      </c>
      <c r="AC31">
        <f t="shared" si="21"/>
        <v>-70.581968914797727</v>
      </c>
      <c r="AD31">
        <v>-4.12544617205957E-2</v>
      </c>
      <c r="AE31">
        <v>4.6311747370711198E-2</v>
      </c>
      <c r="AF31">
        <v>3.4599154456602701</v>
      </c>
      <c r="AG31">
        <v>73</v>
      </c>
      <c r="AH31">
        <v>18</v>
      </c>
      <c r="AI31">
        <f t="shared" si="22"/>
        <v>1.0027842861191718</v>
      </c>
      <c r="AJ31">
        <f t="shared" si="23"/>
        <v>0.27842861191718082</v>
      </c>
      <c r="AK31">
        <f t="shared" si="24"/>
        <v>52583.139629684039</v>
      </c>
      <c r="AL31">
        <v>0</v>
      </c>
      <c r="AM31">
        <v>0</v>
      </c>
      <c r="AN31">
        <v>0</v>
      </c>
      <c r="AO31">
        <f t="shared" si="25"/>
        <v>0</v>
      </c>
      <c r="AP31" t="e">
        <f t="shared" si="26"/>
        <v>#DIV/0!</v>
      </c>
      <c r="AQ31">
        <v>-1</v>
      </c>
      <c r="AR31" t="s">
        <v>358</v>
      </c>
      <c r="AS31">
        <v>928.96958823529405</v>
      </c>
      <c r="AT31">
        <v>1193.95</v>
      </c>
      <c r="AU31">
        <f t="shared" si="27"/>
        <v>0.22193593681871604</v>
      </c>
      <c r="AV31">
        <v>0.5</v>
      </c>
      <c r="AW31">
        <f t="shared" si="28"/>
        <v>1433.1013446527877</v>
      </c>
      <c r="AX31">
        <f t="shared" si="29"/>
        <v>2.1224103950539668</v>
      </c>
      <c r="AY31">
        <f t="shared" si="30"/>
        <v>159.02834474083903</v>
      </c>
      <c r="AZ31">
        <f t="shared" si="31"/>
        <v>0.49183801666736465</v>
      </c>
      <c r="BA31">
        <f t="shared" si="32"/>
        <v>2.1787784979089985E-3</v>
      </c>
      <c r="BB31">
        <f t="shared" si="33"/>
        <v>-1</v>
      </c>
      <c r="BC31" t="s">
        <v>359</v>
      </c>
      <c r="BD31">
        <v>606.72</v>
      </c>
      <c r="BE31">
        <f t="shared" si="34"/>
        <v>587.23</v>
      </c>
      <c r="BF31">
        <f t="shared" si="35"/>
        <v>0.45123786551216044</v>
      </c>
      <c r="BG31">
        <f t="shared" si="36"/>
        <v>1.9678764504219408</v>
      </c>
      <c r="BH31">
        <f t="shared" si="37"/>
        <v>0.22193593681871601</v>
      </c>
      <c r="BI31" t="e">
        <f t="shared" si="38"/>
        <v>#DIV/0!</v>
      </c>
      <c r="BJ31">
        <v>2251</v>
      </c>
      <c r="BK31">
        <v>300</v>
      </c>
      <c r="BL31">
        <v>300</v>
      </c>
      <c r="BM31">
        <v>300</v>
      </c>
      <c r="BN31">
        <v>10590.4</v>
      </c>
      <c r="BO31">
        <v>1146.05</v>
      </c>
      <c r="BP31">
        <v>-7.3336800000000004E-3</v>
      </c>
      <c r="BQ31">
        <v>8.8074999999999992</v>
      </c>
      <c r="BR31">
        <f t="shared" si="39"/>
        <v>1700.0193548387099</v>
      </c>
      <c r="BS31">
        <f t="shared" si="40"/>
        <v>1433.1013446527877</v>
      </c>
      <c r="BT31">
        <f t="shared" si="41"/>
        <v>0.84299119334953321</v>
      </c>
      <c r="BU31">
        <f t="shared" si="42"/>
        <v>0.19598238669906645</v>
      </c>
      <c r="BV31">
        <v>6</v>
      </c>
      <c r="BW31">
        <v>0.5</v>
      </c>
      <c r="BX31" t="s">
        <v>282</v>
      </c>
      <c r="BY31">
        <v>1535031700</v>
      </c>
      <c r="BZ31">
        <v>96.460870967741897</v>
      </c>
      <c r="CA31">
        <v>99.978083870967794</v>
      </c>
      <c r="CB31">
        <v>22.8001516129032</v>
      </c>
      <c r="CC31">
        <v>19.339506451612898</v>
      </c>
      <c r="CD31">
        <v>400.01790322580598</v>
      </c>
      <c r="CE31">
        <v>99.628574193548403</v>
      </c>
      <c r="CF31">
        <v>9.9994587096774196E-2</v>
      </c>
      <c r="CG31">
        <v>27.147696774193498</v>
      </c>
      <c r="CH31">
        <v>29.002193548387101</v>
      </c>
      <c r="CI31">
        <v>999.9</v>
      </c>
      <c r="CJ31">
        <v>9985.8038709677403</v>
      </c>
      <c r="CK31">
        <v>0</v>
      </c>
      <c r="CL31">
        <v>5.3502006451612898</v>
      </c>
      <c r="CM31">
        <v>1700.0193548387099</v>
      </c>
      <c r="CN31">
        <v>0.90000051612903298</v>
      </c>
      <c r="CO31">
        <v>9.9999280645161295E-2</v>
      </c>
      <c r="CP31">
        <v>0</v>
      </c>
      <c r="CQ31">
        <v>929.36903225806395</v>
      </c>
      <c r="CR31">
        <v>5.0001699999999998</v>
      </c>
      <c r="CS31">
        <v>13247.535483871001</v>
      </c>
      <c r="CT31">
        <v>14574.1870967742</v>
      </c>
      <c r="CU31">
        <v>44.237677419354803</v>
      </c>
      <c r="CV31">
        <v>45.031999999999996</v>
      </c>
      <c r="CW31">
        <v>44.929000000000002</v>
      </c>
      <c r="CX31">
        <v>45.774000000000001</v>
      </c>
      <c r="CY31">
        <v>46.169129032258098</v>
      </c>
      <c r="CZ31">
        <v>1525.5164516129</v>
      </c>
      <c r="DA31">
        <v>169.50290322580599</v>
      </c>
      <c r="DB31">
        <v>0</v>
      </c>
      <c r="DC31">
        <v>88</v>
      </c>
      <c r="DD31">
        <v>928.96958823529405</v>
      </c>
      <c r="DE31">
        <v>-5.7242647474063002</v>
      </c>
      <c r="DF31">
        <v>-106.642156987899</v>
      </c>
      <c r="DG31">
        <v>13241.6</v>
      </c>
      <c r="DH31">
        <v>10</v>
      </c>
      <c r="DI31">
        <v>1535031680</v>
      </c>
      <c r="DJ31" t="s">
        <v>360</v>
      </c>
      <c r="DK31">
        <v>13</v>
      </c>
      <c r="DL31">
        <v>0.35799999999999998</v>
      </c>
      <c r="DM31">
        <v>-9.7000000000000003E-2</v>
      </c>
      <c r="DN31">
        <v>100</v>
      </c>
      <c r="DO31">
        <v>19</v>
      </c>
      <c r="DP31">
        <v>0.22</v>
      </c>
      <c r="DQ31">
        <v>0.02</v>
      </c>
      <c r="DR31">
        <v>2.0747156050359901</v>
      </c>
      <c r="DS31">
        <v>0.68707530772649095</v>
      </c>
      <c r="DT31">
        <v>0.18391370892616499</v>
      </c>
      <c r="DU31">
        <v>1</v>
      </c>
      <c r="DV31">
        <v>68.144462640931593</v>
      </c>
      <c r="DW31">
        <v>1.1761583103404101</v>
      </c>
      <c r="DX31">
        <v>0.20296666229897201</v>
      </c>
      <c r="DY31">
        <v>1</v>
      </c>
      <c r="DZ31">
        <v>2</v>
      </c>
      <c r="EA31">
        <v>2</v>
      </c>
      <c r="EB31" t="s">
        <v>294</v>
      </c>
      <c r="EC31">
        <v>1.8902600000000001</v>
      </c>
      <c r="ED31">
        <v>1.8878200000000001</v>
      </c>
      <c r="EE31">
        <v>1.8890499999999999</v>
      </c>
      <c r="EF31">
        <v>1.88897</v>
      </c>
      <c r="EG31">
        <v>1.8923399999999999</v>
      </c>
      <c r="EH31">
        <v>1.88683</v>
      </c>
      <c r="EI31">
        <v>1.88903</v>
      </c>
      <c r="EJ31">
        <v>1.8910499999999999</v>
      </c>
      <c r="EK31" t="s">
        <v>285</v>
      </c>
      <c r="EL31" t="s">
        <v>19</v>
      </c>
      <c r="EM31" t="s">
        <v>19</v>
      </c>
      <c r="EN31" t="s">
        <v>19</v>
      </c>
      <c r="EO31" t="s">
        <v>286</v>
      </c>
      <c r="EP31" t="s">
        <v>287</v>
      </c>
      <c r="EQ31" t="s">
        <v>288</v>
      </c>
      <c r="ER31" t="s">
        <v>288</v>
      </c>
      <c r="ES31" t="s">
        <v>288</v>
      </c>
      <c r="ET31" t="s">
        <v>288</v>
      </c>
      <c r="EU31">
        <v>0</v>
      </c>
      <c r="EV31">
        <v>100</v>
      </c>
      <c r="EW31">
        <v>100</v>
      </c>
      <c r="EX31">
        <v>0.35799999999999998</v>
      </c>
      <c r="EY31">
        <v>-9.7000000000000003E-2</v>
      </c>
      <c r="EZ31">
        <v>2</v>
      </c>
      <c r="FA31">
        <v>308.82400000000001</v>
      </c>
      <c r="FB31">
        <v>682.30700000000002</v>
      </c>
      <c r="FC31">
        <v>25.0002</v>
      </c>
      <c r="FD31">
        <v>26.457699999999999</v>
      </c>
      <c r="FE31">
        <v>30.000399999999999</v>
      </c>
      <c r="FF31">
        <v>26.455500000000001</v>
      </c>
      <c r="FG31">
        <v>26.462199999999999</v>
      </c>
      <c r="FH31">
        <v>7.3591499999999996</v>
      </c>
      <c r="FI31">
        <v>0</v>
      </c>
      <c r="FJ31">
        <v>100</v>
      </c>
      <c r="FK31">
        <v>25</v>
      </c>
      <c r="FL31">
        <v>100</v>
      </c>
      <c r="FM31">
        <v>21.146000000000001</v>
      </c>
      <c r="FN31">
        <v>102.002</v>
      </c>
      <c r="FO31">
        <v>101.374</v>
      </c>
    </row>
    <row r="32" spans="1:171" x14ac:dyDescent="0.2">
      <c r="A32">
        <v>16</v>
      </c>
      <c r="B32">
        <v>1535031794.5</v>
      </c>
      <c r="C32">
        <v>1913.2000000476801</v>
      </c>
      <c r="D32" t="s">
        <v>361</v>
      </c>
      <c r="E32" t="s">
        <v>362</v>
      </c>
      <c r="F32" t="s">
        <v>338</v>
      </c>
      <c r="G32">
        <v>1535031786.5</v>
      </c>
      <c r="H32">
        <f t="shared" si="0"/>
        <v>2.4404085497953905E-3</v>
      </c>
      <c r="I32">
        <f t="shared" si="1"/>
        <v>-0.25292450059311522</v>
      </c>
      <c r="J32">
        <f t="shared" si="2"/>
        <v>50.186913190769488</v>
      </c>
      <c r="K32">
        <f t="shared" si="3"/>
        <v>51.66498700705516</v>
      </c>
      <c r="L32">
        <f t="shared" si="4"/>
        <v>5.1524792648190916</v>
      </c>
      <c r="M32">
        <f t="shared" si="5"/>
        <v>5.0050729625733563</v>
      </c>
      <c r="N32">
        <f t="shared" si="6"/>
        <v>0.14345814224578859</v>
      </c>
      <c r="O32">
        <f t="shared" si="7"/>
        <v>2.2562894473471076</v>
      </c>
      <c r="P32">
        <f t="shared" si="8"/>
        <v>0.13857664808719983</v>
      </c>
      <c r="Q32">
        <f t="shared" si="9"/>
        <v>8.7035150171697495E-2</v>
      </c>
      <c r="R32">
        <f t="shared" si="10"/>
        <v>280.8607140574581</v>
      </c>
      <c r="S32">
        <f t="shared" si="11"/>
        <v>28.327708647035362</v>
      </c>
      <c r="T32">
        <f t="shared" si="12"/>
        <v>28.836032258064499</v>
      </c>
      <c r="U32">
        <f t="shared" si="13"/>
        <v>3.9837713788826083</v>
      </c>
      <c r="V32">
        <f t="shared" si="14"/>
        <v>63.672453869808955</v>
      </c>
      <c r="W32">
        <f t="shared" si="15"/>
        <v>2.2826745303507239</v>
      </c>
      <c r="X32">
        <f t="shared" si="16"/>
        <v>3.5850267919909413</v>
      </c>
      <c r="Y32">
        <f t="shared" si="17"/>
        <v>1.7010968485318845</v>
      </c>
      <c r="Z32">
        <f t="shared" si="18"/>
        <v>-107.62201704597672</v>
      </c>
      <c r="AA32">
        <f t="shared" si="19"/>
        <v>-219.94433183223137</v>
      </c>
      <c r="AB32">
        <f t="shared" si="20"/>
        <v>-21.234304281875843</v>
      </c>
      <c r="AC32">
        <f t="shared" si="21"/>
        <v>-67.939939102625829</v>
      </c>
      <c r="AD32">
        <v>-4.1353282837241399E-2</v>
      </c>
      <c r="AE32">
        <v>4.6422682731351299E-2</v>
      </c>
      <c r="AF32">
        <v>3.46647153309969</v>
      </c>
      <c r="AG32">
        <v>73</v>
      </c>
      <c r="AH32">
        <v>18</v>
      </c>
      <c r="AI32">
        <f t="shared" si="22"/>
        <v>1.0027767741266591</v>
      </c>
      <c r="AJ32">
        <f t="shared" si="23"/>
        <v>0.27767741266591095</v>
      </c>
      <c r="AK32">
        <f t="shared" si="24"/>
        <v>52724.997549094202</v>
      </c>
      <c r="AL32">
        <v>0</v>
      </c>
      <c r="AM32">
        <v>0</v>
      </c>
      <c r="AN32">
        <v>0</v>
      </c>
      <c r="AO32">
        <f t="shared" si="25"/>
        <v>0</v>
      </c>
      <c r="AP32" t="e">
        <f t="shared" si="26"/>
        <v>#DIV/0!</v>
      </c>
      <c r="AQ32">
        <v>-1</v>
      </c>
      <c r="AR32" t="s">
        <v>363</v>
      </c>
      <c r="AS32">
        <v>930.74111764705901</v>
      </c>
      <c r="AT32">
        <v>1170.54</v>
      </c>
      <c r="AU32">
        <f t="shared" si="27"/>
        <v>0.20486175812269636</v>
      </c>
      <c r="AV32">
        <v>0.5</v>
      </c>
      <c r="AW32">
        <f t="shared" si="28"/>
        <v>1433.091560781816</v>
      </c>
      <c r="AX32">
        <f t="shared" si="29"/>
        <v>-0.25292450059311522</v>
      </c>
      <c r="AY32">
        <f t="shared" si="30"/>
        <v>146.79282834628091</v>
      </c>
      <c r="AZ32">
        <f t="shared" si="31"/>
        <v>0.48085499000461329</v>
      </c>
      <c r="BA32">
        <f t="shared" si="32"/>
        <v>5.2130339739026965E-4</v>
      </c>
      <c r="BB32">
        <f t="shared" si="33"/>
        <v>-1</v>
      </c>
      <c r="BC32" t="s">
        <v>364</v>
      </c>
      <c r="BD32">
        <v>607.67999999999995</v>
      </c>
      <c r="BE32">
        <f t="shared" si="34"/>
        <v>562.86</v>
      </c>
      <c r="BF32">
        <f t="shared" si="35"/>
        <v>0.42603646084806335</v>
      </c>
      <c r="BG32">
        <f t="shared" si="36"/>
        <v>1.926244075829384</v>
      </c>
      <c r="BH32">
        <f t="shared" si="37"/>
        <v>0.20486175812269633</v>
      </c>
      <c r="BI32" t="e">
        <f t="shared" si="38"/>
        <v>#DIV/0!</v>
      </c>
      <c r="BJ32">
        <v>2253</v>
      </c>
      <c r="BK32">
        <v>300</v>
      </c>
      <c r="BL32">
        <v>300</v>
      </c>
      <c r="BM32">
        <v>300</v>
      </c>
      <c r="BN32">
        <v>10590.5</v>
      </c>
      <c r="BO32">
        <v>1132.43</v>
      </c>
      <c r="BP32">
        <v>-7.3338600000000002E-3</v>
      </c>
      <c r="BQ32">
        <v>8.0472400000000004</v>
      </c>
      <c r="BR32">
        <f t="shared" si="39"/>
        <v>1700.00774193548</v>
      </c>
      <c r="BS32">
        <f t="shared" si="40"/>
        <v>1433.091560781816</v>
      </c>
      <c r="BT32">
        <f t="shared" si="41"/>
        <v>0.84299119670491818</v>
      </c>
      <c r="BU32">
        <f t="shared" si="42"/>
        <v>0.19598239340983623</v>
      </c>
      <c r="BV32">
        <v>6</v>
      </c>
      <c r="BW32">
        <v>0.5</v>
      </c>
      <c r="BX32" t="s">
        <v>282</v>
      </c>
      <c r="BY32">
        <v>1535031786.5</v>
      </c>
      <c r="BZ32">
        <v>50.186912903225803</v>
      </c>
      <c r="CA32">
        <v>49.992296774193598</v>
      </c>
      <c r="CB32">
        <v>22.888854838709701</v>
      </c>
      <c r="CC32">
        <v>19.322261290322601</v>
      </c>
      <c r="CD32">
        <v>400.01070967741902</v>
      </c>
      <c r="CE32">
        <v>99.628654838709707</v>
      </c>
      <c r="CF32">
        <v>9.9992419354838699E-2</v>
      </c>
      <c r="CG32">
        <v>27.027890322580699</v>
      </c>
      <c r="CH32">
        <v>28.836032258064499</v>
      </c>
      <c r="CI32">
        <v>999.9</v>
      </c>
      <c r="CJ32">
        <v>10009.715806451601</v>
      </c>
      <c r="CK32">
        <v>0</v>
      </c>
      <c r="CL32">
        <v>5.3277858064516099</v>
      </c>
      <c r="CM32">
        <v>1700.00774193548</v>
      </c>
      <c r="CN32">
        <v>0.89999832258064605</v>
      </c>
      <c r="CO32">
        <v>0.10000151290322599</v>
      </c>
      <c r="CP32">
        <v>0</v>
      </c>
      <c r="CQ32">
        <v>930.95119354838698</v>
      </c>
      <c r="CR32">
        <v>5.0001699999999998</v>
      </c>
      <c r="CS32">
        <v>13267.0774193548</v>
      </c>
      <c r="CT32">
        <v>14574.0677419355</v>
      </c>
      <c r="CU32">
        <v>44.277999999999999</v>
      </c>
      <c r="CV32">
        <v>45.054129032257997</v>
      </c>
      <c r="CW32">
        <v>44.967419354838697</v>
      </c>
      <c r="CX32">
        <v>45.8</v>
      </c>
      <c r="CY32">
        <v>46.2134838709677</v>
      </c>
      <c r="CZ32">
        <v>1525.5058064516099</v>
      </c>
      <c r="DA32">
        <v>169.50193548387099</v>
      </c>
      <c r="DB32">
        <v>0</v>
      </c>
      <c r="DC32">
        <v>85.799999952316298</v>
      </c>
      <c r="DD32">
        <v>930.74111764705901</v>
      </c>
      <c r="DE32">
        <v>-4.2517157264536003</v>
      </c>
      <c r="DF32">
        <v>-146.176471133707</v>
      </c>
      <c r="DG32">
        <v>13261.6588235294</v>
      </c>
      <c r="DH32">
        <v>10</v>
      </c>
      <c r="DI32">
        <v>1535031768</v>
      </c>
      <c r="DJ32" t="s">
        <v>365</v>
      </c>
      <c r="DK32">
        <v>14</v>
      </c>
      <c r="DL32">
        <v>0.44</v>
      </c>
      <c r="DM32">
        <v>-9.8000000000000004E-2</v>
      </c>
      <c r="DN32">
        <v>50</v>
      </c>
      <c r="DO32">
        <v>19</v>
      </c>
      <c r="DP32">
        <v>0.27</v>
      </c>
      <c r="DQ32">
        <v>0.03</v>
      </c>
      <c r="DR32">
        <v>-0.24223244841882099</v>
      </c>
      <c r="DS32">
        <v>-0.16409062917675901</v>
      </c>
      <c r="DT32">
        <v>5.1812541716824201E-2</v>
      </c>
      <c r="DU32">
        <v>1</v>
      </c>
      <c r="DV32">
        <v>51.916415098887803</v>
      </c>
      <c r="DW32">
        <v>-3.14797072544469</v>
      </c>
      <c r="DX32">
        <v>0.55688016494154302</v>
      </c>
      <c r="DY32">
        <v>1</v>
      </c>
      <c r="DZ32">
        <v>2</v>
      </c>
      <c r="EA32">
        <v>2</v>
      </c>
      <c r="EB32" t="s">
        <v>294</v>
      </c>
      <c r="EC32">
        <v>1.8902600000000001</v>
      </c>
      <c r="ED32">
        <v>1.8878200000000001</v>
      </c>
      <c r="EE32">
        <v>1.8890400000000001</v>
      </c>
      <c r="EF32">
        <v>1.88897</v>
      </c>
      <c r="EG32">
        <v>1.89236</v>
      </c>
      <c r="EH32">
        <v>1.8868199999999999</v>
      </c>
      <c r="EI32">
        <v>1.8890100000000001</v>
      </c>
      <c r="EJ32">
        <v>1.8910199999999999</v>
      </c>
      <c r="EK32" t="s">
        <v>285</v>
      </c>
      <c r="EL32" t="s">
        <v>19</v>
      </c>
      <c r="EM32" t="s">
        <v>19</v>
      </c>
      <c r="EN32" t="s">
        <v>19</v>
      </c>
      <c r="EO32" t="s">
        <v>286</v>
      </c>
      <c r="EP32" t="s">
        <v>287</v>
      </c>
      <c r="EQ32" t="s">
        <v>288</v>
      </c>
      <c r="ER32" t="s">
        <v>288</v>
      </c>
      <c r="ES32" t="s">
        <v>288</v>
      </c>
      <c r="ET32" t="s">
        <v>288</v>
      </c>
      <c r="EU32">
        <v>0</v>
      </c>
      <c r="EV32">
        <v>100</v>
      </c>
      <c r="EW32">
        <v>100</v>
      </c>
      <c r="EX32">
        <v>0.44</v>
      </c>
      <c r="EY32">
        <v>-9.8000000000000004E-2</v>
      </c>
      <c r="EZ32">
        <v>2</v>
      </c>
      <c r="FA32">
        <v>308.71199999999999</v>
      </c>
      <c r="FB32">
        <v>681.68399999999997</v>
      </c>
      <c r="FC32">
        <v>24.999300000000002</v>
      </c>
      <c r="FD32">
        <v>26.5045</v>
      </c>
      <c r="FE32">
        <v>30.0002</v>
      </c>
      <c r="FF32">
        <v>26.5044</v>
      </c>
      <c r="FG32">
        <v>26.509799999999998</v>
      </c>
      <c r="FH32">
        <v>5.1290199999999997</v>
      </c>
      <c r="FI32">
        <v>0</v>
      </c>
      <c r="FJ32">
        <v>100</v>
      </c>
      <c r="FK32">
        <v>25</v>
      </c>
      <c r="FL32">
        <v>50</v>
      </c>
      <c r="FM32">
        <v>21.146000000000001</v>
      </c>
      <c r="FN32">
        <v>101.99299999999999</v>
      </c>
      <c r="FO32">
        <v>101.36199999999999</v>
      </c>
    </row>
    <row r="33" spans="1:171" x14ac:dyDescent="0.2">
      <c r="A33">
        <v>17</v>
      </c>
      <c r="B33">
        <v>1535031892</v>
      </c>
      <c r="C33">
        <v>2010.7000000476801</v>
      </c>
      <c r="D33" t="s">
        <v>366</v>
      </c>
      <c r="E33" t="s">
        <v>367</v>
      </c>
      <c r="F33" t="s">
        <v>338</v>
      </c>
      <c r="G33">
        <v>1535031884.00968</v>
      </c>
      <c r="H33">
        <f t="shared" si="0"/>
        <v>2.5382768537160526E-3</v>
      </c>
      <c r="I33">
        <f t="shared" si="1"/>
        <v>17.216701950024241</v>
      </c>
      <c r="J33">
        <f t="shared" si="2"/>
        <v>372.83162547400684</v>
      </c>
      <c r="K33">
        <f t="shared" si="3"/>
        <v>180.76954596342765</v>
      </c>
      <c r="L33">
        <f t="shared" si="4"/>
        <v>18.028201753048272</v>
      </c>
      <c r="M33">
        <f t="shared" si="5"/>
        <v>37.18261130844563</v>
      </c>
      <c r="N33">
        <f t="shared" si="6"/>
        <v>0.15412739107143852</v>
      </c>
      <c r="O33">
        <f t="shared" si="7"/>
        <v>2.2517774327102411</v>
      </c>
      <c r="P33">
        <f t="shared" si="8"/>
        <v>0.1484972882244659</v>
      </c>
      <c r="Q33">
        <f t="shared" si="9"/>
        <v>9.3299512925778094E-2</v>
      </c>
      <c r="R33">
        <f t="shared" si="10"/>
        <v>280.85774579536843</v>
      </c>
      <c r="S33">
        <f t="shared" si="11"/>
        <v>28.303726813849231</v>
      </c>
      <c r="T33">
        <f t="shared" si="12"/>
        <v>28.7011258064516</v>
      </c>
      <c r="U33">
        <f t="shared" si="13"/>
        <v>3.9527404531192625</v>
      </c>
      <c r="V33">
        <f t="shared" si="14"/>
        <v>64.174358896116559</v>
      </c>
      <c r="W33">
        <f t="shared" si="15"/>
        <v>2.3014939169631443</v>
      </c>
      <c r="X33">
        <f t="shared" si="16"/>
        <v>3.5863138433353585</v>
      </c>
      <c r="Y33">
        <f t="shared" si="17"/>
        <v>1.6512465361561182</v>
      </c>
      <c r="Z33">
        <f t="shared" si="18"/>
        <v>-111.93800924887792</v>
      </c>
      <c r="AA33">
        <f t="shared" si="19"/>
        <v>-202.38505521913791</v>
      </c>
      <c r="AB33">
        <f t="shared" si="20"/>
        <v>-19.565620704342258</v>
      </c>
      <c r="AC33">
        <f t="shared" si="21"/>
        <v>-53.030939376989664</v>
      </c>
      <c r="AD33">
        <v>-4.1231615476482103E-2</v>
      </c>
      <c r="AE33">
        <v>4.6286100460252798E-2</v>
      </c>
      <c r="AF33">
        <v>3.4583989871020799</v>
      </c>
      <c r="AG33">
        <v>72</v>
      </c>
      <c r="AH33">
        <v>18</v>
      </c>
      <c r="AI33">
        <f t="shared" si="22"/>
        <v>1.0027464589460968</v>
      </c>
      <c r="AJ33">
        <f t="shared" si="23"/>
        <v>0.27464589460968192</v>
      </c>
      <c r="AK33">
        <f t="shared" si="24"/>
        <v>52575.149646218379</v>
      </c>
      <c r="AL33">
        <v>0</v>
      </c>
      <c r="AM33">
        <v>0</v>
      </c>
      <c r="AN33">
        <v>0</v>
      </c>
      <c r="AO33">
        <f t="shared" si="25"/>
        <v>0</v>
      </c>
      <c r="AP33" t="e">
        <f t="shared" si="26"/>
        <v>#DIV/0!</v>
      </c>
      <c r="AQ33">
        <v>-1</v>
      </c>
      <c r="AR33" t="s">
        <v>368</v>
      </c>
      <c r="AS33">
        <v>891.79170588235297</v>
      </c>
      <c r="AT33">
        <v>1249.75</v>
      </c>
      <c r="AU33">
        <f t="shared" si="27"/>
        <v>0.28642392007813322</v>
      </c>
      <c r="AV33">
        <v>0.5</v>
      </c>
      <c r="AW33">
        <f t="shared" si="28"/>
        <v>1433.077315620543</v>
      </c>
      <c r="AX33">
        <f t="shared" si="29"/>
        <v>17.216701950024241</v>
      </c>
      <c r="AY33">
        <f t="shared" si="30"/>
        <v>205.23381125754204</v>
      </c>
      <c r="AZ33">
        <f t="shared" si="31"/>
        <v>0.53097819563912785</v>
      </c>
      <c r="BA33">
        <f t="shared" si="32"/>
        <v>1.2711597449392428E-2</v>
      </c>
      <c r="BB33">
        <f t="shared" si="33"/>
        <v>-1</v>
      </c>
      <c r="BC33" t="s">
        <v>369</v>
      </c>
      <c r="BD33">
        <v>586.16</v>
      </c>
      <c r="BE33">
        <f t="shared" si="34"/>
        <v>663.59</v>
      </c>
      <c r="BF33">
        <f t="shared" si="35"/>
        <v>0.53942689630290841</v>
      </c>
      <c r="BG33">
        <f t="shared" si="36"/>
        <v>2.1320970383513034</v>
      </c>
      <c r="BH33">
        <f t="shared" si="37"/>
        <v>0.28642392007813328</v>
      </c>
      <c r="BI33" t="e">
        <f t="shared" si="38"/>
        <v>#DIV/0!</v>
      </c>
      <c r="BJ33">
        <v>2255</v>
      </c>
      <c r="BK33">
        <v>300</v>
      </c>
      <c r="BL33">
        <v>300</v>
      </c>
      <c r="BM33">
        <v>300</v>
      </c>
      <c r="BN33">
        <v>10590.6</v>
      </c>
      <c r="BO33">
        <v>1169.05</v>
      </c>
      <c r="BP33">
        <v>-7.3341600000000002E-3</v>
      </c>
      <c r="BQ33">
        <v>8.8040800000000008</v>
      </c>
      <c r="BR33">
        <f t="shared" si="39"/>
        <v>1699.99096774194</v>
      </c>
      <c r="BS33">
        <f t="shared" si="40"/>
        <v>1433.077315620543</v>
      </c>
      <c r="BT33">
        <f t="shared" si="41"/>
        <v>0.84299113513765755</v>
      </c>
      <c r="BU33">
        <f t="shared" si="42"/>
        <v>0.1959822702753152</v>
      </c>
      <c r="BV33">
        <v>6</v>
      </c>
      <c r="BW33">
        <v>0.5</v>
      </c>
      <c r="BX33" t="s">
        <v>282</v>
      </c>
      <c r="BY33">
        <v>1535031884.00968</v>
      </c>
      <c r="BZ33">
        <v>372.83164516129</v>
      </c>
      <c r="CA33">
        <v>400.00470967741899</v>
      </c>
      <c r="CB33">
        <v>23.0771774193548</v>
      </c>
      <c r="CC33">
        <v>19.3681612903226</v>
      </c>
      <c r="CD33">
        <v>400.01148387096799</v>
      </c>
      <c r="CE33">
        <v>99.630306451612896</v>
      </c>
      <c r="CF33">
        <v>9.9997438709677394E-2</v>
      </c>
      <c r="CG33">
        <v>27.034003225806501</v>
      </c>
      <c r="CH33">
        <v>28.7011258064516</v>
      </c>
      <c r="CI33">
        <v>999.9</v>
      </c>
      <c r="CJ33">
        <v>9980.1003225806508</v>
      </c>
      <c r="CK33">
        <v>0</v>
      </c>
      <c r="CL33">
        <v>5.1803070967741904</v>
      </c>
      <c r="CM33">
        <v>1699.99096774194</v>
      </c>
      <c r="CN33">
        <v>0.900001612903226</v>
      </c>
      <c r="CO33">
        <v>9.9998164516129098E-2</v>
      </c>
      <c r="CP33">
        <v>0</v>
      </c>
      <c r="CQ33">
        <v>892.08535483871003</v>
      </c>
      <c r="CR33">
        <v>5.0001699999999998</v>
      </c>
      <c r="CS33">
        <v>12656.277419354799</v>
      </c>
      <c r="CT33">
        <v>14573.945161290299</v>
      </c>
      <c r="CU33">
        <v>44.318096774193499</v>
      </c>
      <c r="CV33">
        <v>45.033999999999999</v>
      </c>
      <c r="CW33">
        <v>44.9796774193548</v>
      </c>
      <c r="CX33">
        <v>45.838419354838699</v>
      </c>
      <c r="CY33">
        <v>46.239741935483899</v>
      </c>
      <c r="CZ33">
        <v>1525.4941935483901</v>
      </c>
      <c r="DA33">
        <v>169.49677419354799</v>
      </c>
      <c r="DB33">
        <v>0</v>
      </c>
      <c r="DC33">
        <v>97</v>
      </c>
      <c r="DD33">
        <v>891.79170588235297</v>
      </c>
      <c r="DE33">
        <v>-5.2904411936622404</v>
      </c>
      <c r="DF33">
        <v>-189.26470640168401</v>
      </c>
      <c r="DG33">
        <v>12650.7294117647</v>
      </c>
      <c r="DH33">
        <v>10</v>
      </c>
      <c r="DI33">
        <v>1535031862.5</v>
      </c>
      <c r="DJ33" t="s">
        <v>370</v>
      </c>
      <c r="DK33">
        <v>15</v>
      </c>
      <c r="DL33">
        <v>0.51900000000000002</v>
      </c>
      <c r="DM33">
        <v>-9.0999999999999998E-2</v>
      </c>
      <c r="DN33">
        <v>400</v>
      </c>
      <c r="DO33">
        <v>19</v>
      </c>
      <c r="DP33">
        <v>7.0000000000000007E-2</v>
      </c>
      <c r="DQ33">
        <v>0.03</v>
      </c>
      <c r="DR33">
        <v>17.171092944866398</v>
      </c>
      <c r="DS33">
        <v>0.72325166251508499</v>
      </c>
      <c r="DT33">
        <v>0.200907349718638</v>
      </c>
      <c r="DU33">
        <v>1</v>
      </c>
      <c r="DV33">
        <v>180.408181509304</v>
      </c>
      <c r="DW33">
        <v>4.4047598580368899</v>
      </c>
      <c r="DX33">
        <v>0.68081157671015802</v>
      </c>
      <c r="DY33">
        <v>1</v>
      </c>
      <c r="DZ33">
        <v>2</v>
      </c>
      <c r="EA33">
        <v>2</v>
      </c>
      <c r="EB33" t="s">
        <v>294</v>
      </c>
      <c r="EC33">
        <v>1.8902600000000001</v>
      </c>
      <c r="ED33">
        <v>1.8878200000000001</v>
      </c>
      <c r="EE33">
        <v>1.8890400000000001</v>
      </c>
      <c r="EF33">
        <v>1.8889499999999999</v>
      </c>
      <c r="EG33">
        <v>1.8923399999999999</v>
      </c>
      <c r="EH33">
        <v>1.8867799999999999</v>
      </c>
      <c r="EI33">
        <v>1.88897</v>
      </c>
      <c r="EJ33">
        <v>1.8910199999999999</v>
      </c>
      <c r="EK33" t="s">
        <v>285</v>
      </c>
      <c r="EL33" t="s">
        <v>19</v>
      </c>
      <c r="EM33" t="s">
        <v>19</v>
      </c>
      <c r="EN33" t="s">
        <v>19</v>
      </c>
      <c r="EO33" t="s">
        <v>286</v>
      </c>
      <c r="EP33" t="s">
        <v>287</v>
      </c>
      <c r="EQ33" t="s">
        <v>288</v>
      </c>
      <c r="ER33" t="s">
        <v>288</v>
      </c>
      <c r="ES33" t="s">
        <v>288</v>
      </c>
      <c r="ET33" t="s">
        <v>288</v>
      </c>
      <c r="EU33">
        <v>0</v>
      </c>
      <c r="EV33">
        <v>100</v>
      </c>
      <c r="EW33">
        <v>100</v>
      </c>
      <c r="EX33">
        <v>0.51900000000000002</v>
      </c>
      <c r="EY33">
        <v>-9.0999999999999998E-2</v>
      </c>
      <c r="EZ33">
        <v>2</v>
      </c>
      <c r="FA33">
        <v>309.75</v>
      </c>
      <c r="FB33">
        <v>682.43899999999996</v>
      </c>
      <c r="FC33">
        <v>25.0002</v>
      </c>
      <c r="FD33">
        <v>26.549600000000002</v>
      </c>
      <c r="FE33">
        <v>30.000299999999999</v>
      </c>
      <c r="FF33">
        <v>26.553100000000001</v>
      </c>
      <c r="FG33">
        <v>26.558599999999998</v>
      </c>
      <c r="FH33">
        <v>20.145700000000001</v>
      </c>
      <c r="FI33">
        <v>0</v>
      </c>
      <c r="FJ33">
        <v>100</v>
      </c>
      <c r="FK33">
        <v>25</v>
      </c>
      <c r="FL33">
        <v>400</v>
      </c>
      <c r="FM33">
        <v>21.146000000000001</v>
      </c>
      <c r="FN33">
        <v>101.98699999999999</v>
      </c>
      <c r="FO33">
        <v>101.355</v>
      </c>
    </row>
    <row r="34" spans="1:171" x14ac:dyDescent="0.2">
      <c r="A34">
        <v>18</v>
      </c>
      <c r="B34">
        <v>1535031987</v>
      </c>
      <c r="C34">
        <v>2105.7000000476801</v>
      </c>
      <c r="D34" t="s">
        <v>371</v>
      </c>
      <c r="E34" t="s">
        <v>372</v>
      </c>
      <c r="F34" t="s">
        <v>338</v>
      </c>
      <c r="G34">
        <v>1535031979.05161</v>
      </c>
      <c r="H34">
        <f t="shared" si="0"/>
        <v>2.6867614516129868E-3</v>
      </c>
      <c r="I34">
        <f t="shared" si="1"/>
        <v>25.901627378505822</v>
      </c>
      <c r="J34">
        <f t="shared" si="2"/>
        <v>559.01197048976519</v>
      </c>
      <c r="K34">
        <f t="shared" si="3"/>
        <v>289.56988133664743</v>
      </c>
      <c r="L34">
        <f t="shared" si="4"/>
        <v>28.879565374916346</v>
      </c>
      <c r="M34">
        <f t="shared" si="5"/>
        <v>55.751733131220597</v>
      </c>
      <c r="N34">
        <f t="shared" si="6"/>
        <v>0.16619287728288668</v>
      </c>
      <c r="O34">
        <f t="shared" si="7"/>
        <v>2.2548829597088691</v>
      </c>
      <c r="P34">
        <f t="shared" si="8"/>
        <v>0.15967547651410732</v>
      </c>
      <c r="Q34">
        <f t="shared" si="9"/>
        <v>0.10036143932639821</v>
      </c>
      <c r="R34">
        <f t="shared" si="10"/>
        <v>280.86315248561982</v>
      </c>
      <c r="S34">
        <f t="shared" si="11"/>
        <v>28.340022971788901</v>
      </c>
      <c r="T34">
        <f t="shared" si="12"/>
        <v>28.689035483870999</v>
      </c>
      <c r="U34">
        <f t="shared" si="13"/>
        <v>3.9499697808044432</v>
      </c>
      <c r="V34">
        <f t="shared" si="14"/>
        <v>64.488617293227875</v>
      </c>
      <c r="W34">
        <f t="shared" si="15"/>
        <v>2.3246192562347798</v>
      </c>
      <c r="X34">
        <f t="shared" si="16"/>
        <v>3.6046970051548839</v>
      </c>
      <c r="Y34">
        <f t="shared" si="17"/>
        <v>1.6253505245696633</v>
      </c>
      <c r="Z34">
        <f t="shared" si="18"/>
        <v>-118.48618001613272</v>
      </c>
      <c r="AA34">
        <f t="shared" si="19"/>
        <v>-190.60568498286207</v>
      </c>
      <c r="AB34">
        <f t="shared" si="20"/>
        <v>-18.408335498940815</v>
      </c>
      <c r="AC34">
        <f t="shared" si="21"/>
        <v>-46.637048012315773</v>
      </c>
      <c r="AD34">
        <v>-4.1315332870713498E-2</v>
      </c>
      <c r="AE34">
        <v>4.6380080569324099E-2</v>
      </c>
      <c r="AF34">
        <v>3.46395445963861</v>
      </c>
      <c r="AG34">
        <v>73</v>
      </c>
      <c r="AH34">
        <v>18</v>
      </c>
      <c r="AI34">
        <f t="shared" si="22"/>
        <v>1.0027800882341917</v>
      </c>
      <c r="AJ34">
        <f t="shared" si="23"/>
        <v>0.27800882341917355</v>
      </c>
      <c r="AK34">
        <f t="shared" si="24"/>
        <v>52662.318800381661</v>
      </c>
      <c r="AL34">
        <v>0</v>
      </c>
      <c r="AM34">
        <v>0</v>
      </c>
      <c r="AN34">
        <v>0</v>
      </c>
      <c r="AO34">
        <f t="shared" si="25"/>
        <v>0</v>
      </c>
      <c r="AP34" t="e">
        <f t="shared" si="26"/>
        <v>#DIV/0!</v>
      </c>
      <c r="AQ34">
        <v>-1</v>
      </c>
      <c r="AR34" t="s">
        <v>373</v>
      </c>
      <c r="AS34">
        <v>888.20123529411796</v>
      </c>
      <c r="AT34">
        <v>1307.73</v>
      </c>
      <c r="AU34">
        <f t="shared" si="27"/>
        <v>0.32080686740067299</v>
      </c>
      <c r="AV34">
        <v>0.5</v>
      </c>
      <c r="AW34">
        <f t="shared" si="28"/>
        <v>1433.1028446527771</v>
      </c>
      <c r="AX34">
        <f t="shared" si="29"/>
        <v>25.901627378505822</v>
      </c>
      <c r="AY34">
        <f t="shared" si="30"/>
        <v>229.87461712802536</v>
      </c>
      <c r="AZ34">
        <f t="shared" si="31"/>
        <v>0.55886918553524045</v>
      </c>
      <c r="BA34">
        <f t="shared" si="32"/>
        <v>1.8771595827111593E-2</v>
      </c>
      <c r="BB34">
        <f t="shared" si="33"/>
        <v>-1</v>
      </c>
      <c r="BC34" t="s">
        <v>374</v>
      </c>
      <c r="BD34">
        <v>576.88</v>
      </c>
      <c r="BE34">
        <f t="shared" si="34"/>
        <v>730.85</v>
      </c>
      <c r="BF34">
        <f t="shared" si="35"/>
        <v>0.57402854854742014</v>
      </c>
      <c r="BG34">
        <f t="shared" si="36"/>
        <v>2.2669012619608933</v>
      </c>
      <c r="BH34">
        <f t="shared" si="37"/>
        <v>0.32080686740067293</v>
      </c>
      <c r="BI34" t="e">
        <f t="shared" si="38"/>
        <v>#DIV/0!</v>
      </c>
      <c r="BJ34">
        <v>2257</v>
      </c>
      <c r="BK34">
        <v>300</v>
      </c>
      <c r="BL34">
        <v>300</v>
      </c>
      <c r="BM34">
        <v>300</v>
      </c>
      <c r="BN34">
        <v>10590.9</v>
      </c>
      <c r="BO34">
        <v>1208.52</v>
      </c>
      <c r="BP34">
        <v>-7.3346799999999997E-3</v>
      </c>
      <c r="BQ34">
        <v>8.5323499999999992</v>
      </c>
      <c r="BR34">
        <f t="shared" si="39"/>
        <v>1700.02096774194</v>
      </c>
      <c r="BS34">
        <f t="shared" si="40"/>
        <v>1433.1028446527771</v>
      </c>
      <c r="BT34">
        <f t="shared" si="41"/>
        <v>0.84299127589955669</v>
      </c>
      <c r="BU34">
        <f t="shared" si="42"/>
        <v>0.1959825517991135</v>
      </c>
      <c r="BV34">
        <v>6</v>
      </c>
      <c r="BW34">
        <v>0.5</v>
      </c>
      <c r="BX34" t="s">
        <v>282</v>
      </c>
      <c r="BY34">
        <v>1535031979.05161</v>
      </c>
      <c r="BZ34">
        <v>559.01199999999994</v>
      </c>
      <c r="CA34">
        <v>600.00938709677405</v>
      </c>
      <c r="CB34">
        <v>23.3085129032258</v>
      </c>
      <c r="CC34">
        <v>19.3835032258065</v>
      </c>
      <c r="CD34">
        <v>400.002322580645</v>
      </c>
      <c r="CE34">
        <v>99.632635483870999</v>
      </c>
      <c r="CF34">
        <v>9.9992929032258093E-2</v>
      </c>
      <c r="CG34">
        <v>27.121106451612899</v>
      </c>
      <c r="CH34">
        <v>28.689035483870999</v>
      </c>
      <c r="CI34">
        <v>999.9</v>
      </c>
      <c r="CJ34">
        <v>10000.1303225806</v>
      </c>
      <c r="CK34">
        <v>0</v>
      </c>
      <c r="CL34">
        <v>4.99871290322581</v>
      </c>
      <c r="CM34">
        <v>1700.02096774194</v>
      </c>
      <c r="CN34">
        <v>0.89999722580645203</v>
      </c>
      <c r="CO34">
        <v>0.100002629032258</v>
      </c>
      <c r="CP34">
        <v>0</v>
      </c>
      <c r="CQ34">
        <v>888.48719354838704</v>
      </c>
      <c r="CR34">
        <v>5.0001699999999998</v>
      </c>
      <c r="CS34">
        <v>12596.764516129</v>
      </c>
      <c r="CT34">
        <v>14574.174193548401</v>
      </c>
      <c r="CU34">
        <v>44.350612903225802</v>
      </c>
      <c r="CV34">
        <v>45.021935483870998</v>
      </c>
      <c r="CW34">
        <v>44.993870967741898</v>
      </c>
      <c r="CX34">
        <v>45.874935483870999</v>
      </c>
      <c r="CY34">
        <v>46.269870967741902</v>
      </c>
      <c r="CZ34">
        <v>1525.51322580645</v>
      </c>
      <c r="DA34">
        <v>169.50774193548401</v>
      </c>
      <c r="DB34">
        <v>0</v>
      </c>
      <c r="DC34">
        <v>94.100000143051105</v>
      </c>
      <c r="DD34">
        <v>888.20123529411796</v>
      </c>
      <c r="DE34">
        <v>-5.0612744904639904</v>
      </c>
      <c r="DF34">
        <v>-43.6274513103725</v>
      </c>
      <c r="DG34">
        <v>12597.594117647101</v>
      </c>
      <c r="DH34">
        <v>10</v>
      </c>
      <c r="DI34">
        <v>1535031956.5999999</v>
      </c>
      <c r="DJ34" t="s">
        <v>375</v>
      </c>
      <c r="DK34">
        <v>16</v>
      </c>
      <c r="DL34">
        <v>0.34399999999999997</v>
      </c>
      <c r="DM34">
        <v>-0.09</v>
      </c>
      <c r="DN34">
        <v>600</v>
      </c>
      <c r="DO34">
        <v>19</v>
      </c>
      <c r="DP34">
        <v>0.04</v>
      </c>
      <c r="DQ34">
        <v>0.03</v>
      </c>
      <c r="DR34">
        <v>25.8984618550558</v>
      </c>
      <c r="DS34">
        <v>0.14659314244007501</v>
      </c>
      <c r="DT34">
        <v>2.8623110314683599E-2</v>
      </c>
      <c r="DU34">
        <v>1</v>
      </c>
      <c r="DV34">
        <v>289.02182832029598</v>
      </c>
      <c r="DW34">
        <v>7.3968367103865802</v>
      </c>
      <c r="DX34">
        <v>0.90109664074238105</v>
      </c>
      <c r="DY34">
        <v>1</v>
      </c>
      <c r="DZ34">
        <v>2</v>
      </c>
      <c r="EA34">
        <v>2</v>
      </c>
      <c r="EB34" t="s">
        <v>294</v>
      </c>
      <c r="EC34">
        <v>1.8902600000000001</v>
      </c>
      <c r="ED34">
        <v>1.8878200000000001</v>
      </c>
      <c r="EE34">
        <v>1.8890400000000001</v>
      </c>
      <c r="EF34">
        <v>1.88893</v>
      </c>
      <c r="EG34">
        <v>1.89235</v>
      </c>
      <c r="EH34">
        <v>1.88683</v>
      </c>
      <c r="EI34">
        <v>1.88897</v>
      </c>
      <c r="EJ34">
        <v>1.8910199999999999</v>
      </c>
      <c r="EK34" t="s">
        <v>285</v>
      </c>
      <c r="EL34" t="s">
        <v>19</v>
      </c>
      <c r="EM34" t="s">
        <v>19</v>
      </c>
      <c r="EN34" t="s">
        <v>19</v>
      </c>
      <c r="EO34" t="s">
        <v>286</v>
      </c>
      <c r="EP34" t="s">
        <v>287</v>
      </c>
      <c r="EQ34" t="s">
        <v>288</v>
      </c>
      <c r="ER34" t="s">
        <v>288</v>
      </c>
      <c r="ES34" t="s">
        <v>288</v>
      </c>
      <c r="ET34" t="s">
        <v>288</v>
      </c>
      <c r="EU34">
        <v>0</v>
      </c>
      <c r="EV34">
        <v>100</v>
      </c>
      <c r="EW34">
        <v>100</v>
      </c>
      <c r="EX34">
        <v>0.34399999999999997</v>
      </c>
      <c r="EY34">
        <v>-0.09</v>
      </c>
      <c r="EZ34">
        <v>2</v>
      </c>
      <c r="FA34">
        <v>309.08600000000001</v>
      </c>
      <c r="FB34">
        <v>682.8</v>
      </c>
      <c r="FC34">
        <v>25.000599999999999</v>
      </c>
      <c r="FD34">
        <v>26.595600000000001</v>
      </c>
      <c r="FE34">
        <v>30.0002</v>
      </c>
      <c r="FF34">
        <v>26.5974</v>
      </c>
      <c r="FG34">
        <v>26.6038</v>
      </c>
      <c r="FH34">
        <v>27.966899999999999</v>
      </c>
      <c r="FI34">
        <v>0</v>
      </c>
      <c r="FJ34">
        <v>100</v>
      </c>
      <c r="FK34">
        <v>25</v>
      </c>
      <c r="FL34">
        <v>600</v>
      </c>
      <c r="FM34">
        <v>21.146000000000001</v>
      </c>
      <c r="FN34">
        <v>101.98099999999999</v>
      </c>
      <c r="FO34">
        <v>101.34699999999999</v>
      </c>
    </row>
    <row r="35" spans="1:171" x14ac:dyDescent="0.2">
      <c r="A35">
        <v>19</v>
      </c>
      <c r="B35">
        <v>1535032101.5</v>
      </c>
      <c r="C35">
        <v>2220.2000000476801</v>
      </c>
      <c r="D35" t="s">
        <v>376</v>
      </c>
      <c r="E35" t="s">
        <v>377</v>
      </c>
      <c r="F35" t="s">
        <v>338</v>
      </c>
      <c r="G35">
        <v>1535032093.5580599</v>
      </c>
      <c r="H35">
        <f t="shared" si="0"/>
        <v>2.8918473641936409E-3</v>
      </c>
      <c r="I35">
        <f t="shared" si="1"/>
        <v>31.530032168537062</v>
      </c>
      <c r="J35">
        <f t="shared" si="2"/>
        <v>749.59789948960565</v>
      </c>
      <c r="K35">
        <f t="shared" si="3"/>
        <v>445.80692177134517</v>
      </c>
      <c r="L35">
        <f t="shared" si="4"/>
        <v>44.461568543870243</v>
      </c>
      <c r="M35">
        <f t="shared" si="5"/>
        <v>74.75949062449142</v>
      </c>
      <c r="N35">
        <f t="shared" si="6"/>
        <v>0.1818694474760322</v>
      </c>
      <c r="O35">
        <f t="shared" si="7"/>
        <v>2.2536513800771489</v>
      </c>
      <c r="P35">
        <f t="shared" si="8"/>
        <v>0.17409138471043195</v>
      </c>
      <c r="Q35">
        <f t="shared" si="9"/>
        <v>0.10947822268815149</v>
      </c>
      <c r="R35">
        <f t="shared" si="10"/>
        <v>280.8508754214543</v>
      </c>
      <c r="S35">
        <f t="shared" si="11"/>
        <v>28.395745814847068</v>
      </c>
      <c r="T35">
        <f t="shared" si="12"/>
        <v>28.745016129032301</v>
      </c>
      <c r="U35">
        <f t="shared" si="13"/>
        <v>3.9628128052631202</v>
      </c>
      <c r="V35">
        <f t="shared" si="14"/>
        <v>64.96123471954202</v>
      </c>
      <c r="W35">
        <f t="shared" si="15"/>
        <v>2.3586457609221751</v>
      </c>
      <c r="X35">
        <f t="shared" si="16"/>
        <v>3.6308511854880638</v>
      </c>
      <c r="Y35">
        <f t="shared" si="17"/>
        <v>1.604167044340945</v>
      </c>
      <c r="Z35">
        <f t="shared" si="18"/>
        <v>-127.53046876093956</v>
      </c>
      <c r="AA35">
        <f t="shared" si="19"/>
        <v>-182.32745002456207</v>
      </c>
      <c r="AB35">
        <f t="shared" si="20"/>
        <v>-17.634198812829762</v>
      </c>
      <c r="AC35">
        <f t="shared" si="21"/>
        <v>-46.641242176877086</v>
      </c>
      <c r="AD35">
        <v>-4.1282119966884301E-2</v>
      </c>
      <c r="AE35">
        <v>4.6342796175165603E-2</v>
      </c>
      <c r="AF35">
        <v>3.4617509218339899</v>
      </c>
      <c r="AG35">
        <v>72</v>
      </c>
      <c r="AH35">
        <v>18</v>
      </c>
      <c r="AI35">
        <f t="shared" si="22"/>
        <v>1.0027451520490871</v>
      </c>
      <c r="AJ35">
        <f t="shared" si="23"/>
        <v>0.27451520490870962</v>
      </c>
      <c r="AK35">
        <f t="shared" si="24"/>
        <v>52600.110781872099</v>
      </c>
      <c r="AL35">
        <v>0</v>
      </c>
      <c r="AM35">
        <v>0</v>
      </c>
      <c r="AN35">
        <v>0</v>
      </c>
      <c r="AO35">
        <f t="shared" si="25"/>
        <v>0</v>
      </c>
      <c r="AP35" t="e">
        <f t="shared" si="26"/>
        <v>#DIV/0!</v>
      </c>
      <c r="AQ35">
        <v>-1</v>
      </c>
      <c r="AR35" t="s">
        <v>378</v>
      </c>
      <c r="AS35">
        <v>883.82629411764697</v>
      </c>
      <c r="AT35">
        <v>1321.3</v>
      </c>
      <c r="AU35">
        <f t="shared" si="27"/>
        <v>0.33109339732260124</v>
      </c>
      <c r="AV35">
        <v>0.5</v>
      </c>
      <c r="AW35">
        <f t="shared" si="28"/>
        <v>1433.0402898140662</v>
      </c>
      <c r="AX35">
        <f t="shared" si="29"/>
        <v>31.530032168537062</v>
      </c>
      <c r="AY35">
        <f t="shared" si="30"/>
        <v>237.23508902735213</v>
      </c>
      <c r="AZ35">
        <f t="shared" si="31"/>
        <v>0.56703246802391583</v>
      </c>
      <c r="BA35">
        <f t="shared" si="32"/>
        <v>2.2700012274433513E-2</v>
      </c>
      <c r="BB35">
        <f t="shared" si="33"/>
        <v>-1</v>
      </c>
      <c r="BC35" t="s">
        <v>379</v>
      </c>
      <c r="BD35">
        <v>572.08000000000004</v>
      </c>
      <c r="BE35">
        <f t="shared" si="34"/>
        <v>749.21999999999991</v>
      </c>
      <c r="BF35">
        <f t="shared" si="35"/>
        <v>0.58390553626752228</v>
      </c>
      <c r="BG35">
        <f t="shared" si="36"/>
        <v>2.3096420081107536</v>
      </c>
      <c r="BH35">
        <f t="shared" si="37"/>
        <v>0.33109339732260124</v>
      </c>
      <c r="BI35" t="e">
        <f t="shared" si="38"/>
        <v>#DIV/0!</v>
      </c>
      <c r="BJ35">
        <v>2259</v>
      </c>
      <c r="BK35">
        <v>300</v>
      </c>
      <c r="BL35">
        <v>300</v>
      </c>
      <c r="BM35">
        <v>300</v>
      </c>
      <c r="BN35">
        <v>10591</v>
      </c>
      <c r="BO35">
        <v>1217.92</v>
      </c>
      <c r="BP35">
        <v>-7.3346599999999998E-3</v>
      </c>
      <c r="BQ35">
        <v>6.59802</v>
      </c>
      <c r="BR35">
        <f t="shared" si="39"/>
        <v>1699.94677419355</v>
      </c>
      <c r="BS35">
        <f t="shared" si="40"/>
        <v>1433.0402898140662</v>
      </c>
      <c r="BT35">
        <f t="shared" si="41"/>
        <v>0.84299126982601935</v>
      </c>
      <c r="BU35">
        <f t="shared" si="42"/>
        <v>0.19598253965203871</v>
      </c>
      <c r="BV35">
        <v>6</v>
      </c>
      <c r="BW35">
        <v>0.5</v>
      </c>
      <c r="BX35" t="s">
        <v>282</v>
      </c>
      <c r="BY35">
        <v>1535032093.5580599</v>
      </c>
      <c r="BZ35">
        <v>749.59793548387097</v>
      </c>
      <c r="CA35">
        <v>800.01429032258</v>
      </c>
      <c r="CB35">
        <v>23.649651612903199</v>
      </c>
      <c r="CC35">
        <v>19.4264096774194</v>
      </c>
      <c r="CD35">
        <v>400.00635483871002</v>
      </c>
      <c r="CE35">
        <v>99.632796774193594</v>
      </c>
      <c r="CF35">
        <v>9.9994200000000005E-2</v>
      </c>
      <c r="CG35">
        <v>27.244364516129</v>
      </c>
      <c r="CH35">
        <v>28.745016129032301</v>
      </c>
      <c r="CI35">
        <v>999.9</v>
      </c>
      <c r="CJ35">
        <v>9992.0751612903205</v>
      </c>
      <c r="CK35">
        <v>0</v>
      </c>
      <c r="CL35">
        <v>5.3827074193548397</v>
      </c>
      <c r="CM35">
        <v>1699.94677419355</v>
      </c>
      <c r="CN35">
        <v>0.89999722580645203</v>
      </c>
      <c r="CO35">
        <v>0.100002629032258</v>
      </c>
      <c r="CP35">
        <v>0</v>
      </c>
      <c r="CQ35">
        <v>884.15535483870997</v>
      </c>
      <c r="CR35">
        <v>5.0001699999999998</v>
      </c>
      <c r="CS35">
        <v>12543.2903225806</v>
      </c>
      <c r="CT35">
        <v>14573.561290322599</v>
      </c>
      <c r="CU35">
        <v>44.390999999999998</v>
      </c>
      <c r="CV35">
        <v>45.110774193548401</v>
      </c>
      <c r="CW35">
        <v>45.040096774193501</v>
      </c>
      <c r="CX35">
        <v>45.917000000000002</v>
      </c>
      <c r="CY35">
        <v>46.316129032257997</v>
      </c>
      <c r="CZ35">
        <v>1525.44677419355</v>
      </c>
      <c r="DA35">
        <v>169.5</v>
      </c>
      <c r="DB35">
        <v>0</v>
      </c>
      <c r="DC35">
        <v>113.700000047684</v>
      </c>
      <c r="DD35">
        <v>883.82629411764697</v>
      </c>
      <c r="DE35">
        <v>-7.2147058635138501</v>
      </c>
      <c r="DF35">
        <v>-53.553922164679499</v>
      </c>
      <c r="DG35">
        <v>12539.6647058824</v>
      </c>
      <c r="DH35">
        <v>10</v>
      </c>
      <c r="DI35">
        <v>1535032052.5999999</v>
      </c>
      <c r="DJ35" t="s">
        <v>380</v>
      </c>
      <c r="DK35">
        <v>17</v>
      </c>
      <c r="DL35">
        <v>0.13400000000000001</v>
      </c>
      <c r="DM35">
        <v>-9.0999999999999998E-2</v>
      </c>
      <c r="DN35">
        <v>800</v>
      </c>
      <c r="DO35">
        <v>19</v>
      </c>
      <c r="DP35">
        <v>0.03</v>
      </c>
      <c r="DQ35">
        <v>0.02</v>
      </c>
      <c r="DR35">
        <v>31.5036261959585</v>
      </c>
      <c r="DS35">
        <v>0.37631294818152899</v>
      </c>
      <c r="DT35">
        <v>5.6049105879680899E-2</v>
      </c>
      <c r="DU35">
        <v>1</v>
      </c>
      <c r="DV35">
        <v>445.17333662772899</v>
      </c>
      <c r="DW35">
        <v>8.1770680492977803</v>
      </c>
      <c r="DX35">
        <v>0.98211560666587705</v>
      </c>
      <c r="DY35">
        <v>1</v>
      </c>
      <c r="DZ35">
        <v>2</v>
      </c>
      <c r="EA35">
        <v>2</v>
      </c>
      <c r="EB35" t="s">
        <v>294</v>
      </c>
      <c r="EC35">
        <v>1.8902600000000001</v>
      </c>
      <c r="ED35">
        <v>1.8878200000000001</v>
      </c>
      <c r="EE35">
        <v>1.8890400000000001</v>
      </c>
      <c r="EF35">
        <v>1.8889</v>
      </c>
      <c r="EG35">
        <v>1.8923099999999999</v>
      </c>
      <c r="EH35">
        <v>1.8868</v>
      </c>
      <c r="EI35">
        <v>1.8889499999999999</v>
      </c>
      <c r="EJ35">
        <v>1.8910499999999999</v>
      </c>
      <c r="EK35" t="s">
        <v>285</v>
      </c>
      <c r="EL35" t="s">
        <v>19</v>
      </c>
      <c r="EM35" t="s">
        <v>19</v>
      </c>
      <c r="EN35" t="s">
        <v>19</v>
      </c>
      <c r="EO35" t="s">
        <v>286</v>
      </c>
      <c r="EP35" t="s">
        <v>287</v>
      </c>
      <c r="EQ35" t="s">
        <v>288</v>
      </c>
      <c r="ER35" t="s">
        <v>288</v>
      </c>
      <c r="ES35" t="s">
        <v>288</v>
      </c>
      <c r="ET35" t="s">
        <v>288</v>
      </c>
      <c r="EU35">
        <v>0</v>
      </c>
      <c r="EV35">
        <v>100</v>
      </c>
      <c r="EW35">
        <v>100</v>
      </c>
      <c r="EX35">
        <v>0.13400000000000001</v>
      </c>
      <c r="EY35">
        <v>-9.0999999999999998E-2</v>
      </c>
      <c r="EZ35">
        <v>2</v>
      </c>
      <c r="FA35">
        <v>309.68900000000002</v>
      </c>
      <c r="FB35">
        <v>683.375</v>
      </c>
      <c r="FC35">
        <v>25.000900000000001</v>
      </c>
      <c r="FD35">
        <v>26.665600000000001</v>
      </c>
      <c r="FE35">
        <v>30.000499999999999</v>
      </c>
      <c r="FF35">
        <v>26.661100000000001</v>
      </c>
      <c r="FG35">
        <v>26.668600000000001</v>
      </c>
      <c r="FH35">
        <v>35.385599999999997</v>
      </c>
      <c r="FI35">
        <v>0</v>
      </c>
      <c r="FJ35">
        <v>100</v>
      </c>
      <c r="FK35">
        <v>25</v>
      </c>
      <c r="FL35">
        <v>800</v>
      </c>
      <c r="FM35">
        <v>23.532</v>
      </c>
      <c r="FN35">
        <v>101.97</v>
      </c>
      <c r="FO35">
        <v>101.32899999999999</v>
      </c>
    </row>
    <row r="36" spans="1:171" x14ac:dyDescent="0.2">
      <c r="A36">
        <v>20</v>
      </c>
      <c r="B36">
        <v>1535032218.0999999</v>
      </c>
      <c r="C36">
        <v>2336.7999999523199</v>
      </c>
      <c r="D36" t="s">
        <v>381</v>
      </c>
      <c r="E36" t="s">
        <v>382</v>
      </c>
      <c r="F36" t="s">
        <v>338</v>
      </c>
      <c r="G36">
        <v>1535032210.06129</v>
      </c>
      <c r="H36">
        <f t="shared" si="0"/>
        <v>3.0748125038208445E-3</v>
      </c>
      <c r="I36">
        <f t="shared" si="1"/>
        <v>34.573900492531351</v>
      </c>
      <c r="J36">
        <f t="shared" si="2"/>
        <v>943.94796055177039</v>
      </c>
      <c r="K36">
        <f t="shared" si="3"/>
        <v>633.15883197632058</v>
      </c>
      <c r="L36">
        <f t="shared" si="4"/>
        <v>63.149162328249353</v>
      </c>
      <c r="M36">
        <f t="shared" si="5"/>
        <v>94.14623942659145</v>
      </c>
      <c r="N36">
        <f t="shared" si="6"/>
        <v>0.19842515969550559</v>
      </c>
      <c r="O36">
        <f t="shared" si="7"/>
        <v>2.2542413254137883</v>
      </c>
      <c r="P36">
        <f t="shared" si="8"/>
        <v>0.18920743190712927</v>
      </c>
      <c r="Q36">
        <f t="shared" si="9"/>
        <v>0.11904713174776435</v>
      </c>
      <c r="R36">
        <f t="shared" si="10"/>
        <v>280.85576584081616</v>
      </c>
      <c r="S36">
        <f t="shared" si="11"/>
        <v>28.391426193274938</v>
      </c>
      <c r="T36">
        <f t="shared" si="12"/>
        <v>28.731338709677399</v>
      </c>
      <c r="U36">
        <f t="shared" si="13"/>
        <v>3.9596715880716689</v>
      </c>
      <c r="V36">
        <f t="shared" si="14"/>
        <v>65.619238979380299</v>
      </c>
      <c r="W36">
        <f t="shared" si="15"/>
        <v>2.3904473380863691</v>
      </c>
      <c r="X36">
        <f t="shared" si="16"/>
        <v>3.6429062196797579</v>
      </c>
      <c r="Y36">
        <f t="shared" si="17"/>
        <v>1.5692242499852997</v>
      </c>
      <c r="Z36">
        <f t="shared" si="18"/>
        <v>-135.59923141849924</v>
      </c>
      <c r="AA36">
        <f t="shared" si="19"/>
        <v>-173.84019792406161</v>
      </c>
      <c r="AB36">
        <f t="shared" si="20"/>
        <v>-16.81251763509416</v>
      </c>
      <c r="AC36">
        <f t="shared" si="21"/>
        <v>-45.396181136838834</v>
      </c>
      <c r="AD36">
        <v>-4.1298027393754398E-2</v>
      </c>
      <c r="AE36">
        <v>4.63606536553944E-2</v>
      </c>
      <c r="AF36">
        <v>3.4628063896565799</v>
      </c>
      <c r="AG36">
        <v>71</v>
      </c>
      <c r="AH36">
        <v>18</v>
      </c>
      <c r="AI36">
        <f t="shared" si="22"/>
        <v>1.0027064255376594</v>
      </c>
      <c r="AJ36">
        <f t="shared" si="23"/>
        <v>0.27064255376594293</v>
      </c>
      <c r="AK36">
        <f t="shared" si="24"/>
        <v>52609.728383469039</v>
      </c>
      <c r="AL36">
        <v>0</v>
      </c>
      <c r="AM36">
        <v>0</v>
      </c>
      <c r="AN36">
        <v>0</v>
      </c>
      <c r="AO36">
        <f t="shared" si="25"/>
        <v>0</v>
      </c>
      <c r="AP36" t="e">
        <f t="shared" si="26"/>
        <v>#DIV/0!</v>
      </c>
      <c r="AQ36">
        <v>-1</v>
      </c>
      <c r="AR36" t="s">
        <v>383</v>
      </c>
      <c r="AS36">
        <v>880.57423529411801</v>
      </c>
      <c r="AT36">
        <v>1310.25</v>
      </c>
      <c r="AU36">
        <f t="shared" si="27"/>
        <v>0.32793418409149555</v>
      </c>
      <c r="AV36">
        <v>0.5</v>
      </c>
      <c r="AW36">
        <f t="shared" si="28"/>
        <v>1433.0660317495588</v>
      </c>
      <c r="AX36">
        <f t="shared" si="29"/>
        <v>34.573900492531351</v>
      </c>
      <c r="AY36">
        <f t="shared" si="30"/>
        <v>234.97566993551442</v>
      </c>
      <c r="AZ36">
        <f t="shared" si="31"/>
        <v>0.56664758633848511</v>
      </c>
      <c r="BA36">
        <f t="shared" si="32"/>
        <v>2.4823629689345823E-2</v>
      </c>
      <c r="BB36">
        <f t="shared" si="33"/>
        <v>-1</v>
      </c>
      <c r="BC36" t="s">
        <v>384</v>
      </c>
      <c r="BD36">
        <v>567.79999999999995</v>
      </c>
      <c r="BE36">
        <f t="shared" si="34"/>
        <v>742.45</v>
      </c>
      <c r="BF36">
        <f t="shared" si="35"/>
        <v>0.57872687010018442</v>
      </c>
      <c r="BG36">
        <f t="shared" si="36"/>
        <v>2.3075907009510392</v>
      </c>
      <c r="BH36">
        <f t="shared" si="37"/>
        <v>0.3279341840914955</v>
      </c>
      <c r="BI36" t="e">
        <f t="shared" si="38"/>
        <v>#DIV/0!</v>
      </c>
      <c r="BJ36">
        <v>2261</v>
      </c>
      <c r="BK36">
        <v>300</v>
      </c>
      <c r="BL36">
        <v>300</v>
      </c>
      <c r="BM36">
        <v>300</v>
      </c>
      <c r="BN36">
        <v>10590.8</v>
      </c>
      <c r="BO36">
        <v>1209.8900000000001</v>
      </c>
      <c r="BP36">
        <v>-7.3345900000000002E-3</v>
      </c>
      <c r="BQ36">
        <v>5.99146</v>
      </c>
      <c r="BR36">
        <f t="shared" si="39"/>
        <v>1699.9774193548401</v>
      </c>
      <c r="BS36">
        <f t="shared" si="40"/>
        <v>1433.0660317495588</v>
      </c>
      <c r="BT36">
        <f t="shared" si="41"/>
        <v>0.84299121590298709</v>
      </c>
      <c r="BU36">
        <f t="shared" si="42"/>
        <v>0.19598243180597436</v>
      </c>
      <c r="BV36">
        <v>6</v>
      </c>
      <c r="BW36">
        <v>0.5</v>
      </c>
      <c r="BX36" t="s">
        <v>282</v>
      </c>
      <c r="BY36">
        <v>1535032210.06129</v>
      </c>
      <c r="BZ36">
        <v>943.94799999999998</v>
      </c>
      <c r="CA36">
        <v>1000.0208709677401</v>
      </c>
      <c r="CB36">
        <v>23.967583870967701</v>
      </c>
      <c r="CC36">
        <v>19.4784935483871</v>
      </c>
      <c r="CD36">
        <v>400.01209677419399</v>
      </c>
      <c r="CE36">
        <v>99.636687096774196</v>
      </c>
      <c r="CF36">
        <v>9.9996874193548399E-2</v>
      </c>
      <c r="CG36">
        <v>27.300916129032299</v>
      </c>
      <c r="CH36">
        <v>28.731338709677399</v>
      </c>
      <c r="CI36">
        <v>999.9</v>
      </c>
      <c r="CJ36">
        <v>9995.5351612903196</v>
      </c>
      <c r="CK36">
        <v>0</v>
      </c>
      <c r="CL36">
        <v>5.1330212903225796</v>
      </c>
      <c r="CM36">
        <v>1699.9774193548401</v>
      </c>
      <c r="CN36">
        <v>0.899998870967742</v>
      </c>
      <c r="CO36">
        <v>0.10000095483870999</v>
      </c>
      <c r="CP36">
        <v>0</v>
      </c>
      <c r="CQ36">
        <v>881.033064516129</v>
      </c>
      <c r="CR36">
        <v>5.0001699999999998</v>
      </c>
      <c r="CS36">
        <v>12498.5774193548</v>
      </c>
      <c r="CT36">
        <v>14573.816129032301</v>
      </c>
      <c r="CU36">
        <v>44.477645161290297</v>
      </c>
      <c r="CV36">
        <v>45.241806451612902</v>
      </c>
      <c r="CW36">
        <v>45.148935483871</v>
      </c>
      <c r="CX36">
        <v>46.009903225806397</v>
      </c>
      <c r="CY36">
        <v>46.417193548387097</v>
      </c>
      <c r="CZ36">
        <v>1525.4774193548401</v>
      </c>
      <c r="DA36">
        <v>169.5</v>
      </c>
      <c r="DB36">
        <v>0</v>
      </c>
      <c r="DC36">
        <v>116.200000047684</v>
      </c>
      <c r="DD36">
        <v>880.57423529411801</v>
      </c>
      <c r="DE36">
        <v>-7.2259803997937402</v>
      </c>
      <c r="DF36">
        <v>-92.107843313275595</v>
      </c>
      <c r="DG36">
        <v>12495.0470588235</v>
      </c>
      <c r="DH36">
        <v>10</v>
      </c>
      <c r="DI36">
        <v>1535032165</v>
      </c>
      <c r="DJ36" t="s">
        <v>385</v>
      </c>
      <c r="DK36">
        <v>18</v>
      </c>
      <c r="DL36">
        <v>6.9000000000000006E-2</v>
      </c>
      <c r="DM36">
        <v>-9.2999999999999999E-2</v>
      </c>
      <c r="DN36">
        <v>1000</v>
      </c>
      <c r="DO36">
        <v>19</v>
      </c>
      <c r="DP36">
        <v>0.02</v>
      </c>
      <c r="DQ36">
        <v>0.03</v>
      </c>
      <c r="DR36">
        <v>34.562598548568999</v>
      </c>
      <c r="DS36">
        <v>0.23037551884240201</v>
      </c>
      <c r="DT36">
        <v>3.4989470438939997E-2</v>
      </c>
      <c r="DU36">
        <v>1</v>
      </c>
      <c r="DV36">
        <v>632.49379259084901</v>
      </c>
      <c r="DW36">
        <v>8.3506033840218699</v>
      </c>
      <c r="DX36">
        <v>0.99996466446930299</v>
      </c>
      <c r="DY36">
        <v>1</v>
      </c>
      <c r="DZ36">
        <v>2</v>
      </c>
      <c r="EA36">
        <v>2</v>
      </c>
      <c r="EB36" t="s">
        <v>294</v>
      </c>
      <c r="EC36">
        <v>1.8902600000000001</v>
      </c>
      <c r="ED36">
        <v>1.8878200000000001</v>
      </c>
      <c r="EE36">
        <v>1.8890400000000001</v>
      </c>
      <c r="EF36">
        <v>1.8889800000000001</v>
      </c>
      <c r="EG36">
        <v>1.8923000000000001</v>
      </c>
      <c r="EH36">
        <v>1.8868199999999999</v>
      </c>
      <c r="EI36">
        <v>1.8889499999999999</v>
      </c>
      <c r="EJ36">
        <v>1.89103</v>
      </c>
      <c r="EK36" t="s">
        <v>285</v>
      </c>
      <c r="EL36" t="s">
        <v>19</v>
      </c>
      <c r="EM36" t="s">
        <v>19</v>
      </c>
      <c r="EN36" t="s">
        <v>19</v>
      </c>
      <c r="EO36" t="s">
        <v>286</v>
      </c>
      <c r="EP36" t="s">
        <v>287</v>
      </c>
      <c r="EQ36" t="s">
        <v>288</v>
      </c>
      <c r="ER36" t="s">
        <v>288</v>
      </c>
      <c r="ES36" t="s">
        <v>288</v>
      </c>
      <c r="ET36" t="s">
        <v>288</v>
      </c>
      <c r="EU36">
        <v>0</v>
      </c>
      <c r="EV36">
        <v>100</v>
      </c>
      <c r="EW36">
        <v>100</v>
      </c>
      <c r="EX36">
        <v>6.9000000000000006E-2</v>
      </c>
      <c r="EY36">
        <v>-9.2999999999999999E-2</v>
      </c>
      <c r="EZ36">
        <v>2</v>
      </c>
      <c r="FA36">
        <v>311.35300000000001</v>
      </c>
      <c r="FB36">
        <v>683.34699999999998</v>
      </c>
      <c r="FC36">
        <v>25.000299999999999</v>
      </c>
      <c r="FD36">
        <v>26.7624</v>
      </c>
      <c r="FE36">
        <v>30.000399999999999</v>
      </c>
      <c r="FF36">
        <v>26.746500000000001</v>
      </c>
      <c r="FG36">
        <v>26.753799999999998</v>
      </c>
      <c r="FH36">
        <v>42.465899999999998</v>
      </c>
      <c r="FI36">
        <v>0</v>
      </c>
      <c r="FJ36">
        <v>100</v>
      </c>
      <c r="FK36">
        <v>25</v>
      </c>
      <c r="FL36">
        <v>1000</v>
      </c>
      <c r="FM36">
        <v>22.722300000000001</v>
      </c>
      <c r="FN36">
        <v>101.95099999999999</v>
      </c>
      <c r="FO36">
        <v>101.306</v>
      </c>
    </row>
    <row r="37" spans="1:171" x14ac:dyDescent="0.2">
      <c r="A37">
        <v>21</v>
      </c>
      <c r="B37">
        <v>1535032761.5999999</v>
      </c>
      <c r="C37">
        <v>2880.2999999523199</v>
      </c>
      <c r="D37" t="s">
        <v>386</v>
      </c>
      <c r="E37" t="s">
        <v>387</v>
      </c>
      <c r="F37" t="s">
        <v>388</v>
      </c>
      <c r="G37">
        <v>1535032753.5999999</v>
      </c>
      <c r="H37">
        <f t="shared" si="0"/>
        <v>3.6173614204225726E-3</v>
      </c>
      <c r="I37">
        <f t="shared" si="1"/>
        <v>22.254386763040412</v>
      </c>
      <c r="J37">
        <f t="shared" si="2"/>
        <v>364.74161980984559</v>
      </c>
      <c r="K37">
        <f t="shared" si="3"/>
        <v>212.30734904800715</v>
      </c>
      <c r="L37">
        <f t="shared" si="4"/>
        <v>21.176199596864514</v>
      </c>
      <c r="M37">
        <f t="shared" si="5"/>
        <v>36.380470939941127</v>
      </c>
      <c r="N37">
        <f t="shared" si="6"/>
        <v>0.25778166311040834</v>
      </c>
      <c r="O37">
        <f t="shared" si="7"/>
        <v>2.2559168846778594</v>
      </c>
      <c r="P37">
        <f t="shared" si="8"/>
        <v>0.24246376559839225</v>
      </c>
      <c r="Q37">
        <f t="shared" si="9"/>
        <v>0.15284019784672692</v>
      </c>
      <c r="R37">
        <f t="shared" si="10"/>
        <v>280.86010263944615</v>
      </c>
      <c r="S37">
        <f t="shared" si="11"/>
        <v>28.35753331833596</v>
      </c>
      <c r="T37">
        <f t="shared" si="12"/>
        <v>28.1829838709677</v>
      </c>
      <c r="U37">
        <f t="shared" si="13"/>
        <v>3.8355093564315479</v>
      </c>
      <c r="V37">
        <f t="shared" si="14"/>
        <v>65.15261127757816</v>
      </c>
      <c r="W37">
        <f t="shared" si="15"/>
        <v>2.3938920792454068</v>
      </c>
      <c r="X37">
        <f t="shared" si="16"/>
        <v>3.6742841649836508</v>
      </c>
      <c r="Y37">
        <f t="shared" si="17"/>
        <v>1.4416172771861411</v>
      </c>
      <c r="Z37">
        <f t="shared" si="18"/>
        <v>-159.52563864063546</v>
      </c>
      <c r="AA37">
        <f t="shared" si="19"/>
        <v>-89.468324301190179</v>
      </c>
      <c r="AB37">
        <f t="shared" si="20"/>
        <v>-8.6289361850777979</v>
      </c>
      <c r="AC37">
        <f t="shared" si="21"/>
        <v>23.237203512542706</v>
      </c>
      <c r="AD37">
        <v>-4.1343228222185599E-2</v>
      </c>
      <c r="AE37">
        <v>4.64113955451185E-2</v>
      </c>
      <c r="AF37">
        <v>3.4658047274058301</v>
      </c>
      <c r="AG37">
        <v>72</v>
      </c>
      <c r="AH37">
        <v>18</v>
      </c>
      <c r="AI37">
        <f t="shared" si="22"/>
        <v>1.0027430961846595</v>
      </c>
      <c r="AJ37">
        <f t="shared" si="23"/>
        <v>0.27430961846595103</v>
      </c>
      <c r="AK37">
        <f t="shared" si="24"/>
        <v>52639.424989218671</v>
      </c>
      <c r="AL37">
        <v>0</v>
      </c>
      <c r="AM37">
        <v>0</v>
      </c>
      <c r="AN37">
        <v>0</v>
      </c>
      <c r="AO37">
        <f t="shared" si="25"/>
        <v>0</v>
      </c>
      <c r="AP37" t="e">
        <f t="shared" si="26"/>
        <v>#DIV/0!</v>
      </c>
      <c r="AQ37">
        <v>-1</v>
      </c>
      <c r="AR37" t="s">
        <v>389</v>
      </c>
      <c r="AS37">
        <v>976.36870588235297</v>
      </c>
      <c r="AT37">
        <v>1477.2</v>
      </c>
      <c r="AU37">
        <f t="shared" si="27"/>
        <v>0.339040951880346</v>
      </c>
      <c r="AV37">
        <v>0.5</v>
      </c>
      <c r="AW37">
        <f t="shared" si="28"/>
        <v>1433.0878252979398</v>
      </c>
      <c r="AX37">
        <f t="shared" si="29"/>
        <v>22.254386763040412</v>
      </c>
      <c r="AY37">
        <f t="shared" si="30"/>
        <v>242.93773020857427</v>
      </c>
      <c r="AZ37">
        <f t="shared" si="31"/>
        <v>0.58723260222041707</v>
      </c>
      <c r="BA37">
        <f t="shared" si="32"/>
        <v>1.62267701619793E-2</v>
      </c>
      <c r="BB37">
        <f t="shared" si="33"/>
        <v>-1</v>
      </c>
      <c r="BC37" t="s">
        <v>390</v>
      </c>
      <c r="BD37">
        <v>609.74</v>
      </c>
      <c r="BE37">
        <f t="shared" si="34"/>
        <v>867.46</v>
      </c>
      <c r="BF37">
        <f t="shared" si="35"/>
        <v>0.57735376169235131</v>
      </c>
      <c r="BG37">
        <f t="shared" si="36"/>
        <v>2.4226719585397056</v>
      </c>
      <c r="BH37">
        <f t="shared" si="37"/>
        <v>0.33904095188034594</v>
      </c>
      <c r="BI37" t="e">
        <f t="shared" si="38"/>
        <v>#DIV/0!</v>
      </c>
      <c r="BJ37">
        <v>2263</v>
      </c>
      <c r="BK37">
        <v>300</v>
      </c>
      <c r="BL37">
        <v>300</v>
      </c>
      <c r="BM37">
        <v>300</v>
      </c>
      <c r="BN37">
        <v>10561.9</v>
      </c>
      <c r="BO37">
        <v>1376.48</v>
      </c>
      <c r="BP37">
        <v>-7.3140999999999996E-3</v>
      </c>
      <c r="BQ37">
        <v>10.6526</v>
      </c>
      <c r="BR37">
        <f t="shared" si="39"/>
        <v>1700.00322580645</v>
      </c>
      <c r="BS37">
        <f t="shared" si="40"/>
        <v>1433.0878252979398</v>
      </c>
      <c r="BT37">
        <f t="shared" si="41"/>
        <v>0.84299123880668492</v>
      </c>
      <c r="BU37">
        <f t="shared" si="42"/>
        <v>0.1959824776133697</v>
      </c>
      <c r="BV37">
        <v>6</v>
      </c>
      <c r="BW37">
        <v>0.5</v>
      </c>
      <c r="BX37" t="s">
        <v>282</v>
      </c>
      <c r="BY37">
        <v>1535032753.5999999</v>
      </c>
      <c r="BZ37">
        <v>364.74164516129002</v>
      </c>
      <c r="CA37">
        <v>400.00974193548399</v>
      </c>
      <c r="CB37">
        <v>24.000570967741901</v>
      </c>
      <c r="CC37">
        <v>18.7197903225806</v>
      </c>
      <c r="CD37">
        <v>400.01438709677399</v>
      </c>
      <c r="CE37">
        <v>99.643132258064497</v>
      </c>
      <c r="CF37">
        <v>9.9998122580645193E-2</v>
      </c>
      <c r="CG37">
        <v>27.447351612903201</v>
      </c>
      <c r="CH37">
        <v>28.1829838709677</v>
      </c>
      <c r="CI37">
        <v>999.9</v>
      </c>
      <c r="CJ37">
        <v>10005.828064516099</v>
      </c>
      <c r="CK37">
        <v>0</v>
      </c>
      <c r="CL37">
        <v>5.4401293548387102</v>
      </c>
      <c r="CM37">
        <v>1700.00322580645</v>
      </c>
      <c r="CN37">
        <v>0.89999667741935496</v>
      </c>
      <c r="CO37">
        <v>0.100003096774194</v>
      </c>
      <c r="CP37">
        <v>0</v>
      </c>
      <c r="CQ37">
        <v>976.78406451612898</v>
      </c>
      <c r="CR37">
        <v>5.0001699999999998</v>
      </c>
      <c r="CS37">
        <v>14051.564516128999</v>
      </c>
      <c r="CT37">
        <v>14574.016129032299</v>
      </c>
      <c r="CU37">
        <v>44.786000000000001</v>
      </c>
      <c r="CV37">
        <v>45.664999999999999</v>
      </c>
      <c r="CW37">
        <v>45.511935483871</v>
      </c>
      <c r="CX37">
        <v>46.350612903225802</v>
      </c>
      <c r="CY37">
        <v>46.733612903225797</v>
      </c>
      <c r="CZ37">
        <v>1525.4993548387099</v>
      </c>
      <c r="DA37">
        <v>169.50387096774199</v>
      </c>
      <c r="DB37">
        <v>0</v>
      </c>
      <c r="DC37">
        <v>543</v>
      </c>
      <c r="DD37">
        <v>976.36870588235297</v>
      </c>
      <c r="DE37">
        <v>-6.7585784375612201</v>
      </c>
      <c r="DF37">
        <v>-129.19117701873401</v>
      </c>
      <c r="DG37">
        <v>14044.2352941176</v>
      </c>
      <c r="DH37">
        <v>10</v>
      </c>
      <c r="DI37">
        <v>1535032717.5999999</v>
      </c>
      <c r="DJ37" t="s">
        <v>391</v>
      </c>
      <c r="DK37">
        <v>19</v>
      </c>
      <c r="DL37">
        <v>0.53800000000000003</v>
      </c>
      <c r="DM37">
        <v>-9.4E-2</v>
      </c>
      <c r="DN37">
        <v>400</v>
      </c>
      <c r="DO37">
        <v>19</v>
      </c>
      <c r="DP37">
        <v>0.03</v>
      </c>
      <c r="DQ37">
        <v>0.02</v>
      </c>
      <c r="DR37">
        <v>22.264851138396502</v>
      </c>
      <c r="DS37">
        <v>-1.8832226796425999E-2</v>
      </c>
      <c r="DT37">
        <v>3.22575825284038E-2</v>
      </c>
      <c r="DU37">
        <v>1</v>
      </c>
      <c r="DV37">
        <v>211.690590382919</v>
      </c>
      <c r="DW37">
        <v>7.1438747384963603</v>
      </c>
      <c r="DX37">
        <v>0.98122546206411898</v>
      </c>
      <c r="DY37">
        <v>1</v>
      </c>
      <c r="DZ37">
        <v>2</v>
      </c>
      <c r="EA37">
        <v>2</v>
      </c>
      <c r="EB37" t="s">
        <v>294</v>
      </c>
      <c r="EC37">
        <v>1.8902600000000001</v>
      </c>
      <c r="ED37">
        <v>1.8878200000000001</v>
      </c>
      <c r="EE37">
        <v>1.8890400000000001</v>
      </c>
      <c r="EF37">
        <v>1.88893</v>
      </c>
      <c r="EG37">
        <v>1.8923000000000001</v>
      </c>
      <c r="EH37">
        <v>1.88679</v>
      </c>
      <c r="EI37">
        <v>1.8889100000000001</v>
      </c>
      <c r="EJ37">
        <v>1.8910499999999999</v>
      </c>
      <c r="EK37" t="s">
        <v>285</v>
      </c>
      <c r="EL37" t="s">
        <v>19</v>
      </c>
      <c r="EM37" t="s">
        <v>19</v>
      </c>
      <c r="EN37" t="s">
        <v>19</v>
      </c>
      <c r="EO37" t="s">
        <v>286</v>
      </c>
      <c r="EP37" t="s">
        <v>287</v>
      </c>
      <c r="EQ37" t="s">
        <v>288</v>
      </c>
      <c r="ER37" t="s">
        <v>288</v>
      </c>
      <c r="ES37" t="s">
        <v>288</v>
      </c>
      <c r="ET37" t="s">
        <v>288</v>
      </c>
      <c r="EU37">
        <v>0</v>
      </c>
      <c r="EV37">
        <v>100</v>
      </c>
      <c r="EW37">
        <v>100</v>
      </c>
      <c r="EX37">
        <v>0.53800000000000003</v>
      </c>
      <c r="EY37">
        <v>-9.4E-2</v>
      </c>
      <c r="EZ37">
        <v>2</v>
      </c>
      <c r="FA37">
        <v>309.892</v>
      </c>
      <c r="FB37">
        <v>678.55799999999999</v>
      </c>
      <c r="FC37">
        <v>25.0001</v>
      </c>
      <c r="FD37">
        <v>27.311199999999999</v>
      </c>
      <c r="FE37">
        <v>30.000499999999999</v>
      </c>
      <c r="FF37">
        <v>27.266500000000001</v>
      </c>
      <c r="FG37">
        <v>27.2681</v>
      </c>
      <c r="FH37">
        <v>20.073799999999999</v>
      </c>
      <c r="FI37">
        <v>15.543900000000001</v>
      </c>
      <c r="FJ37">
        <v>100</v>
      </c>
      <c r="FK37">
        <v>25</v>
      </c>
      <c r="FL37">
        <v>400</v>
      </c>
      <c r="FM37">
        <v>18.6386</v>
      </c>
      <c r="FN37">
        <v>101.851</v>
      </c>
      <c r="FO37">
        <v>101.181</v>
      </c>
    </row>
    <row r="38" spans="1:171" x14ac:dyDescent="0.2">
      <c r="A38">
        <v>22</v>
      </c>
      <c r="B38">
        <v>1535032876.0999999</v>
      </c>
      <c r="C38">
        <v>2994.7999999523199</v>
      </c>
      <c r="D38" t="s">
        <v>392</v>
      </c>
      <c r="E38" t="s">
        <v>393</v>
      </c>
      <c r="F38" t="s">
        <v>388</v>
      </c>
      <c r="G38">
        <v>1535032868.0999999</v>
      </c>
      <c r="H38">
        <f t="shared" si="0"/>
        <v>3.6875160149591438E-3</v>
      </c>
      <c r="I38">
        <f t="shared" si="1"/>
        <v>16.592567845815612</v>
      </c>
      <c r="J38">
        <f t="shared" si="2"/>
        <v>273.69011011372726</v>
      </c>
      <c r="K38">
        <f t="shared" si="3"/>
        <v>162.35155276308038</v>
      </c>
      <c r="L38">
        <f t="shared" si="4"/>
        <v>16.194268224482144</v>
      </c>
      <c r="M38">
        <f t="shared" si="5"/>
        <v>27.300084157727017</v>
      </c>
      <c r="N38">
        <f t="shared" si="6"/>
        <v>0.26385200927442731</v>
      </c>
      <c r="O38">
        <f t="shared" si="7"/>
        <v>2.2552800793885881</v>
      </c>
      <c r="P38">
        <f t="shared" si="8"/>
        <v>0.24782402458418459</v>
      </c>
      <c r="Q38">
        <f t="shared" si="9"/>
        <v>0.15624886443023739</v>
      </c>
      <c r="R38">
        <f t="shared" si="10"/>
        <v>280.85930459255667</v>
      </c>
      <c r="S38">
        <f t="shared" si="11"/>
        <v>28.342876775119432</v>
      </c>
      <c r="T38">
        <f t="shared" si="12"/>
        <v>28.1981580645161</v>
      </c>
      <c r="U38">
        <f t="shared" si="13"/>
        <v>3.8388989550411856</v>
      </c>
      <c r="V38">
        <f t="shared" si="14"/>
        <v>65.317265080825678</v>
      </c>
      <c r="W38">
        <f t="shared" si="15"/>
        <v>2.401113188371605</v>
      </c>
      <c r="X38">
        <f t="shared" si="16"/>
        <v>3.6760773516778311</v>
      </c>
      <c r="Y38">
        <f t="shared" si="17"/>
        <v>1.4377857666695806</v>
      </c>
      <c r="Z38">
        <f t="shared" si="18"/>
        <v>-162.61945625969824</v>
      </c>
      <c r="AA38">
        <f t="shared" si="19"/>
        <v>-90.274564847414211</v>
      </c>
      <c r="AB38">
        <f t="shared" si="20"/>
        <v>-8.7101752237192418</v>
      </c>
      <c r="AC38">
        <f t="shared" si="21"/>
        <v>19.255108261724956</v>
      </c>
      <c r="AD38">
        <v>-4.1326045804248701E-2</v>
      </c>
      <c r="AE38">
        <v>4.6392106775721899E-2</v>
      </c>
      <c r="AF38">
        <v>3.46466508768721</v>
      </c>
      <c r="AG38">
        <v>69</v>
      </c>
      <c r="AH38">
        <v>17</v>
      </c>
      <c r="AI38">
        <f t="shared" si="22"/>
        <v>1.0026296186390704</v>
      </c>
      <c r="AJ38">
        <f t="shared" si="23"/>
        <v>0.26296186390704079</v>
      </c>
      <c r="AK38">
        <f t="shared" si="24"/>
        <v>52617.092576248833</v>
      </c>
      <c r="AL38">
        <v>0</v>
      </c>
      <c r="AM38">
        <v>0</v>
      </c>
      <c r="AN38">
        <v>0</v>
      </c>
      <c r="AO38">
        <f t="shared" si="25"/>
        <v>0</v>
      </c>
      <c r="AP38" t="e">
        <f t="shared" si="26"/>
        <v>#DIV/0!</v>
      </c>
      <c r="AQ38">
        <v>-1</v>
      </c>
      <c r="AR38" t="s">
        <v>394</v>
      </c>
      <c r="AS38">
        <v>946.41588235294103</v>
      </c>
      <c r="AT38">
        <v>1389.37</v>
      </c>
      <c r="AU38">
        <f t="shared" si="27"/>
        <v>0.31881652666104698</v>
      </c>
      <c r="AV38">
        <v>0.5</v>
      </c>
      <c r="AW38">
        <f t="shared" si="28"/>
        <v>1433.0844778757526</v>
      </c>
      <c r="AX38">
        <f t="shared" si="29"/>
        <v>16.592567845815612</v>
      </c>
      <c r="AY38">
        <f t="shared" si="30"/>
        <v>228.44550782410374</v>
      </c>
      <c r="AZ38">
        <f t="shared" si="31"/>
        <v>0.56151349172646592</v>
      </c>
      <c r="BA38">
        <f t="shared" si="32"/>
        <v>1.2276015906538118E-2</v>
      </c>
      <c r="BB38">
        <f t="shared" si="33"/>
        <v>-1</v>
      </c>
      <c r="BC38" t="s">
        <v>395</v>
      </c>
      <c r="BD38">
        <v>609.22</v>
      </c>
      <c r="BE38">
        <f t="shared" si="34"/>
        <v>780.14999999999986</v>
      </c>
      <c r="BF38">
        <f t="shared" si="35"/>
        <v>0.56778070582203288</v>
      </c>
      <c r="BG38">
        <f t="shared" si="36"/>
        <v>2.2805718787958371</v>
      </c>
      <c r="BH38">
        <f t="shared" si="37"/>
        <v>0.31881652666104704</v>
      </c>
      <c r="BI38" t="e">
        <f t="shared" si="38"/>
        <v>#DIV/0!</v>
      </c>
      <c r="BJ38">
        <v>2265</v>
      </c>
      <c r="BK38">
        <v>300</v>
      </c>
      <c r="BL38">
        <v>300</v>
      </c>
      <c r="BM38">
        <v>300</v>
      </c>
      <c r="BN38">
        <v>10561.2</v>
      </c>
      <c r="BO38">
        <v>1301.08</v>
      </c>
      <c r="BP38">
        <v>-7.3134200000000002E-3</v>
      </c>
      <c r="BQ38">
        <v>9.0019500000000008</v>
      </c>
      <c r="BR38">
        <f t="shared" si="39"/>
        <v>1699.9993548387099</v>
      </c>
      <c r="BS38">
        <f t="shared" si="40"/>
        <v>1433.0844778757526</v>
      </c>
      <c r="BT38">
        <f t="shared" si="41"/>
        <v>0.84299118925943284</v>
      </c>
      <c r="BU38">
        <f t="shared" si="42"/>
        <v>0.19598237851886566</v>
      </c>
      <c r="BV38">
        <v>6</v>
      </c>
      <c r="BW38">
        <v>0.5</v>
      </c>
      <c r="BX38" t="s">
        <v>282</v>
      </c>
      <c r="BY38">
        <v>1535032868.0999999</v>
      </c>
      <c r="BZ38">
        <v>273.69012903225803</v>
      </c>
      <c r="CA38">
        <v>300.02654838709702</v>
      </c>
      <c r="CB38">
        <v>24.071754838709701</v>
      </c>
      <c r="CC38">
        <v>18.688341935483901</v>
      </c>
      <c r="CD38">
        <v>400.01535483870998</v>
      </c>
      <c r="CE38">
        <v>99.648158064516196</v>
      </c>
      <c r="CF38">
        <v>9.9999245161290301E-2</v>
      </c>
      <c r="CG38">
        <v>27.455687096774199</v>
      </c>
      <c r="CH38">
        <v>28.1981580645161</v>
      </c>
      <c r="CI38">
        <v>999.9</v>
      </c>
      <c r="CJ38">
        <v>10001.165161290301</v>
      </c>
      <c r="CK38">
        <v>0</v>
      </c>
      <c r="CL38">
        <v>5.0338067741935504</v>
      </c>
      <c r="CM38">
        <v>1699.9993548387099</v>
      </c>
      <c r="CN38">
        <v>0.90000106451612905</v>
      </c>
      <c r="CO38">
        <v>9.9998580645161303E-2</v>
      </c>
      <c r="CP38">
        <v>0</v>
      </c>
      <c r="CQ38">
        <v>947.00180645161299</v>
      </c>
      <c r="CR38">
        <v>5.0001699999999998</v>
      </c>
      <c r="CS38">
        <v>13575.177419354801</v>
      </c>
      <c r="CT38">
        <v>14574.012903225799</v>
      </c>
      <c r="CU38">
        <v>44.854612903225799</v>
      </c>
      <c r="CV38">
        <v>45.731709677419403</v>
      </c>
      <c r="CW38">
        <v>45.584387096774201</v>
      </c>
      <c r="CX38">
        <v>46.457322580645098</v>
      </c>
      <c r="CY38">
        <v>46.812129032257999</v>
      </c>
      <c r="CZ38">
        <v>1525.4983870967701</v>
      </c>
      <c r="DA38">
        <v>169.50064516129001</v>
      </c>
      <c r="DB38">
        <v>0</v>
      </c>
      <c r="DC38">
        <v>114</v>
      </c>
      <c r="DD38">
        <v>946.41588235294103</v>
      </c>
      <c r="DE38">
        <v>-9.8397058602772294</v>
      </c>
      <c r="DF38">
        <v>-148.921569279067</v>
      </c>
      <c r="DG38">
        <v>13573.4470588235</v>
      </c>
      <c r="DH38">
        <v>10</v>
      </c>
      <c r="DI38">
        <v>1535032834.0999999</v>
      </c>
      <c r="DJ38" t="s">
        <v>396</v>
      </c>
      <c r="DK38">
        <v>20</v>
      </c>
      <c r="DL38">
        <v>0.52600000000000002</v>
      </c>
      <c r="DM38">
        <v>-9.2999999999999999E-2</v>
      </c>
      <c r="DN38">
        <v>300</v>
      </c>
      <c r="DO38">
        <v>19</v>
      </c>
      <c r="DP38">
        <v>0.08</v>
      </c>
      <c r="DQ38">
        <v>0.01</v>
      </c>
      <c r="DR38">
        <v>16.614596406474298</v>
      </c>
      <c r="DS38">
        <v>-0.152402525448704</v>
      </c>
      <c r="DT38">
        <v>3.0364074806312698E-2</v>
      </c>
      <c r="DU38">
        <v>1</v>
      </c>
      <c r="DV38">
        <v>161.676253926828</v>
      </c>
      <c r="DW38">
        <v>7.6964582916776401</v>
      </c>
      <c r="DX38">
        <v>0.99883199517496801</v>
      </c>
      <c r="DY38">
        <v>1</v>
      </c>
      <c r="DZ38">
        <v>2</v>
      </c>
      <c r="EA38">
        <v>2</v>
      </c>
      <c r="EB38" t="s">
        <v>294</v>
      </c>
      <c r="EC38">
        <v>1.8902600000000001</v>
      </c>
      <c r="ED38">
        <v>1.8878200000000001</v>
      </c>
      <c r="EE38">
        <v>1.8890400000000001</v>
      </c>
      <c r="EF38">
        <v>1.8889400000000001</v>
      </c>
      <c r="EG38">
        <v>1.8922699999999999</v>
      </c>
      <c r="EH38">
        <v>1.88679</v>
      </c>
      <c r="EI38">
        <v>1.8889199999999999</v>
      </c>
      <c r="EJ38">
        <v>1.8910199999999999</v>
      </c>
      <c r="EK38" t="s">
        <v>285</v>
      </c>
      <c r="EL38" t="s">
        <v>19</v>
      </c>
      <c r="EM38" t="s">
        <v>19</v>
      </c>
      <c r="EN38" t="s">
        <v>19</v>
      </c>
      <c r="EO38" t="s">
        <v>286</v>
      </c>
      <c r="EP38" t="s">
        <v>287</v>
      </c>
      <c r="EQ38" t="s">
        <v>288</v>
      </c>
      <c r="ER38" t="s">
        <v>288</v>
      </c>
      <c r="ES38" t="s">
        <v>288</v>
      </c>
      <c r="ET38" t="s">
        <v>288</v>
      </c>
      <c r="EU38">
        <v>0</v>
      </c>
      <c r="EV38">
        <v>100</v>
      </c>
      <c r="EW38">
        <v>100</v>
      </c>
      <c r="EX38">
        <v>0.52600000000000002</v>
      </c>
      <c r="EY38">
        <v>-9.2999999999999999E-2</v>
      </c>
      <c r="EZ38">
        <v>2</v>
      </c>
      <c r="FA38">
        <v>312.50599999999997</v>
      </c>
      <c r="FB38">
        <v>678.06700000000001</v>
      </c>
      <c r="FC38">
        <v>24.9999</v>
      </c>
      <c r="FD38">
        <v>27.413599999999999</v>
      </c>
      <c r="FE38">
        <v>30.000399999999999</v>
      </c>
      <c r="FF38">
        <v>27.374099999999999</v>
      </c>
      <c r="FG38">
        <v>27.3748</v>
      </c>
      <c r="FH38">
        <v>15.982799999999999</v>
      </c>
      <c r="FI38">
        <v>16.127300000000002</v>
      </c>
      <c r="FJ38">
        <v>100</v>
      </c>
      <c r="FK38">
        <v>25</v>
      </c>
      <c r="FL38">
        <v>300</v>
      </c>
      <c r="FM38">
        <v>18.572299999999998</v>
      </c>
      <c r="FN38">
        <v>101.83499999999999</v>
      </c>
      <c r="FO38">
        <v>101.15900000000001</v>
      </c>
    </row>
    <row r="39" spans="1:171" x14ac:dyDescent="0.2">
      <c r="A39">
        <v>23</v>
      </c>
      <c r="B39">
        <v>1535032944.5999999</v>
      </c>
      <c r="C39">
        <v>3063.2999999523199</v>
      </c>
      <c r="D39" t="s">
        <v>397</v>
      </c>
      <c r="E39" t="s">
        <v>398</v>
      </c>
      <c r="F39" t="s">
        <v>388</v>
      </c>
      <c r="G39">
        <v>1535032936.5999999</v>
      </c>
      <c r="H39">
        <f t="shared" si="0"/>
        <v>3.7373648148004185E-3</v>
      </c>
      <c r="I39">
        <f t="shared" si="1"/>
        <v>13.619862119454533</v>
      </c>
      <c r="J39">
        <f t="shared" si="2"/>
        <v>228.30417798906336</v>
      </c>
      <c r="K39">
        <f t="shared" si="3"/>
        <v>138.00839526168076</v>
      </c>
      <c r="L39">
        <f t="shared" si="4"/>
        <v>13.766087117519481</v>
      </c>
      <c r="M39">
        <f t="shared" si="5"/>
        <v>22.772927672493278</v>
      </c>
      <c r="N39">
        <f t="shared" si="6"/>
        <v>0.26772818150954897</v>
      </c>
      <c r="O39">
        <f t="shared" si="7"/>
        <v>2.2537738413437376</v>
      </c>
      <c r="P39">
        <f t="shared" si="8"/>
        <v>0.25123130914278297</v>
      </c>
      <c r="Q39">
        <f t="shared" si="9"/>
        <v>0.15841696642560724</v>
      </c>
      <c r="R39">
        <f t="shared" si="10"/>
        <v>280.86210403884758</v>
      </c>
      <c r="S39">
        <f t="shared" si="11"/>
        <v>28.33194939798226</v>
      </c>
      <c r="T39">
        <f t="shared" si="12"/>
        <v>28.151896774193499</v>
      </c>
      <c r="U39">
        <f t="shared" si="13"/>
        <v>3.8285732994217829</v>
      </c>
      <c r="V39">
        <f t="shared" si="14"/>
        <v>65.022011177910727</v>
      </c>
      <c r="W39">
        <f t="shared" si="15"/>
        <v>2.390961772536695</v>
      </c>
      <c r="X39">
        <f t="shared" si="16"/>
        <v>3.6771575182358442</v>
      </c>
      <c r="Y39">
        <f t="shared" si="17"/>
        <v>1.437611526885088</v>
      </c>
      <c r="Z39">
        <f t="shared" si="18"/>
        <v>-164.81778833269846</v>
      </c>
      <c r="AA39">
        <f t="shared" si="19"/>
        <v>-83.983394867971967</v>
      </c>
      <c r="AB39">
        <f t="shared" si="20"/>
        <v>-8.1069158226222697</v>
      </c>
      <c r="AC39">
        <f t="shared" si="21"/>
        <v>23.95400501555487</v>
      </c>
      <c r="AD39">
        <v>-4.1285421730567998E-2</v>
      </c>
      <c r="AE39">
        <v>4.6346502694150901E-2</v>
      </c>
      <c r="AF39">
        <v>3.4619700074792799</v>
      </c>
      <c r="AG39">
        <v>69</v>
      </c>
      <c r="AH39">
        <v>17</v>
      </c>
      <c r="AI39">
        <f t="shared" si="22"/>
        <v>1.0026321511522085</v>
      </c>
      <c r="AJ39">
        <f t="shared" si="23"/>
        <v>0.2632151152208495</v>
      </c>
      <c r="AK39">
        <f t="shared" si="24"/>
        <v>52566.600038494304</v>
      </c>
      <c r="AL39">
        <v>0</v>
      </c>
      <c r="AM39">
        <v>0</v>
      </c>
      <c r="AN39">
        <v>0</v>
      </c>
      <c r="AO39">
        <f t="shared" si="25"/>
        <v>0</v>
      </c>
      <c r="AP39" t="e">
        <f t="shared" si="26"/>
        <v>#DIV/0!</v>
      </c>
      <c r="AQ39">
        <v>-1</v>
      </c>
      <c r="AR39" t="s">
        <v>399</v>
      </c>
      <c r="AS39">
        <v>940.64823529411797</v>
      </c>
      <c r="AT39">
        <v>1355.56</v>
      </c>
      <c r="AU39">
        <f t="shared" si="27"/>
        <v>0.30608144582746766</v>
      </c>
      <c r="AV39">
        <v>0.5</v>
      </c>
      <c r="AW39">
        <f t="shared" si="28"/>
        <v>1433.0998514069277</v>
      </c>
      <c r="AX39">
        <f t="shared" si="29"/>
        <v>13.619862119454533</v>
      </c>
      <c r="AY39">
        <f t="shared" si="30"/>
        <v>219.32263726688075</v>
      </c>
      <c r="AZ39">
        <f t="shared" si="31"/>
        <v>0.54772935170704351</v>
      </c>
      <c r="BA39">
        <f t="shared" si="32"/>
        <v>1.0201565581841118E-2</v>
      </c>
      <c r="BB39">
        <f t="shared" si="33"/>
        <v>-1</v>
      </c>
      <c r="BC39" t="s">
        <v>400</v>
      </c>
      <c r="BD39">
        <v>613.08000000000004</v>
      </c>
      <c r="BE39">
        <f t="shared" si="34"/>
        <v>742.4799999999999</v>
      </c>
      <c r="BF39">
        <f t="shared" si="35"/>
        <v>0.55881877586720452</v>
      </c>
      <c r="BG39">
        <f t="shared" si="36"/>
        <v>2.2110654400730736</v>
      </c>
      <c r="BH39">
        <f t="shared" si="37"/>
        <v>0.3060814458274676</v>
      </c>
      <c r="BI39" t="e">
        <f t="shared" si="38"/>
        <v>#DIV/0!</v>
      </c>
      <c r="BJ39">
        <v>2267</v>
      </c>
      <c r="BK39">
        <v>300</v>
      </c>
      <c r="BL39">
        <v>300</v>
      </c>
      <c r="BM39">
        <v>300</v>
      </c>
      <c r="BN39">
        <v>10560.8</v>
      </c>
      <c r="BO39">
        <v>1270.78</v>
      </c>
      <c r="BP39">
        <v>-7.3130599999999997E-3</v>
      </c>
      <c r="BQ39">
        <v>9.3445999999999998</v>
      </c>
      <c r="BR39">
        <f t="shared" si="39"/>
        <v>1700.01774193548</v>
      </c>
      <c r="BS39">
        <f t="shared" si="40"/>
        <v>1433.0998514069277</v>
      </c>
      <c r="BT39">
        <f t="shared" si="41"/>
        <v>0.84299111477232891</v>
      </c>
      <c r="BU39">
        <f t="shared" si="42"/>
        <v>0.19598222954465785</v>
      </c>
      <c r="BV39">
        <v>6</v>
      </c>
      <c r="BW39">
        <v>0.5</v>
      </c>
      <c r="BX39" t="s">
        <v>282</v>
      </c>
      <c r="BY39">
        <v>1535032936.5999999</v>
      </c>
      <c r="BZ39">
        <v>228.30419354838699</v>
      </c>
      <c r="CA39">
        <v>249.95932258064499</v>
      </c>
      <c r="CB39">
        <v>23.969977419354802</v>
      </c>
      <c r="CC39">
        <v>18.513254838709699</v>
      </c>
      <c r="CD39">
        <v>400.016903225806</v>
      </c>
      <c r="CE39">
        <v>99.648183870967799</v>
      </c>
      <c r="CF39">
        <v>0.10000240000000001</v>
      </c>
      <c r="CG39">
        <v>27.4607064516129</v>
      </c>
      <c r="CH39">
        <v>28.151896774193499</v>
      </c>
      <c r="CI39">
        <v>999.9</v>
      </c>
      <c r="CJ39">
        <v>9991.3312903225797</v>
      </c>
      <c r="CK39">
        <v>0</v>
      </c>
      <c r="CL39">
        <v>5.5063006451612901</v>
      </c>
      <c r="CM39">
        <v>1700.01774193548</v>
      </c>
      <c r="CN39">
        <v>0.900001612903226</v>
      </c>
      <c r="CO39">
        <v>9.9998016129032197E-2</v>
      </c>
      <c r="CP39">
        <v>0</v>
      </c>
      <c r="CQ39">
        <v>941.449096774194</v>
      </c>
      <c r="CR39">
        <v>5.0001699999999998</v>
      </c>
      <c r="CS39">
        <v>13495.677419354801</v>
      </c>
      <c r="CT39">
        <v>14574.1612903226</v>
      </c>
      <c r="CU39">
        <v>44.929064516129003</v>
      </c>
      <c r="CV39">
        <v>45.78</v>
      </c>
      <c r="CW39">
        <v>45.638935483871002</v>
      </c>
      <c r="CX39">
        <v>46.475612903225802</v>
      </c>
      <c r="CY39">
        <v>46.862741935483903</v>
      </c>
      <c r="CZ39">
        <v>1525.5174193548401</v>
      </c>
      <c r="DA39">
        <v>169.49806451612901</v>
      </c>
      <c r="DB39">
        <v>0</v>
      </c>
      <c r="DC39">
        <v>67.799999952316298</v>
      </c>
      <c r="DD39">
        <v>940.64823529411797</v>
      </c>
      <c r="DE39">
        <v>-14.864950974801101</v>
      </c>
      <c r="DF39">
        <v>-247.181372522728</v>
      </c>
      <c r="DG39">
        <v>13482.4470588235</v>
      </c>
      <c r="DH39">
        <v>10</v>
      </c>
      <c r="DI39">
        <v>1535032834.0999999</v>
      </c>
      <c r="DJ39" t="s">
        <v>396</v>
      </c>
      <c r="DK39">
        <v>20</v>
      </c>
      <c r="DL39">
        <v>0.52600000000000002</v>
      </c>
      <c r="DM39">
        <v>-9.2999999999999999E-2</v>
      </c>
      <c r="DN39">
        <v>300</v>
      </c>
      <c r="DO39">
        <v>19</v>
      </c>
      <c r="DP39">
        <v>0.08</v>
      </c>
      <c r="DQ39">
        <v>0.01</v>
      </c>
      <c r="DR39">
        <v>13.5524581168564</v>
      </c>
      <c r="DS39">
        <v>0.89431591072336003</v>
      </c>
      <c r="DT39">
        <v>0.11252406264484301</v>
      </c>
      <c r="DU39">
        <v>1</v>
      </c>
      <c r="DV39">
        <v>138.34551128132301</v>
      </c>
      <c r="DW39">
        <v>-4.1902768957801202</v>
      </c>
      <c r="DX39">
        <v>0.59406981952181503</v>
      </c>
      <c r="DY39">
        <v>1</v>
      </c>
      <c r="DZ39">
        <v>2</v>
      </c>
      <c r="EA39">
        <v>2</v>
      </c>
      <c r="EB39" t="s">
        <v>294</v>
      </c>
      <c r="EC39">
        <v>1.8902600000000001</v>
      </c>
      <c r="ED39">
        <v>1.8878200000000001</v>
      </c>
      <c r="EE39">
        <v>1.8890400000000001</v>
      </c>
      <c r="EF39">
        <v>1.8889499999999999</v>
      </c>
      <c r="EG39">
        <v>1.89228</v>
      </c>
      <c r="EH39">
        <v>1.8867799999999999</v>
      </c>
      <c r="EI39">
        <v>1.8889100000000001</v>
      </c>
      <c r="EJ39">
        <v>1.89103</v>
      </c>
      <c r="EK39" t="s">
        <v>285</v>
      </c>
      <c r="EL39" t="s">
        <v>19</v>
      </c>
      <c r="EM39" t="s">
        <v>19</v>
      </c>
      <c r="EN39" t="s">
        <v>19</v>
      </c>
      <c r="EO39" t="s">
        <v>286</v>
      </c>
      <c r="EP39" t="s">
        <v>287</v>
      </c>
      <c r="EQ39" t="s">
        <v>288</v>
      </c>
      <c r="ER39" t="s">
        <v>288</v>
      </c>
      <c r="ES39" t="s">
        <v>288</v>
      </c>
      <c r="ET39" t="s">
        <v>288</v>
      </c>
      <c r="EU39">
        <v>0</v>
      </c>
      <c r="EV39">
        <v>100</v>
      </c>
      <c r="EW39">
        <v>100</v>
      </c>
      <c r="EX39">
        <v>0.52600000000000002</v>
      </c>
      <c r="EY39">
        <v>-9.2999999999999999E-2</v>
      </c>
      <c r="EZ39">
        <v>2</v>
      </c>
      <c r="FA39">
        <v>312.608</v>
      </c>
      <c r="FB39">
        <v>677.50099999999998</v>
      </c>
      <c r="FC39">
        <v>24.9998</v>
      </c>
      <c r="FD39">
        <v>27.472100000000001</v>
      </c>
      <c r="FE39">
        <v>30.000299999999999</v>
      </c>
      <c r="FF39">
        <v>27.432700000000001</v>
      </c>
      <c r="FG39">
        <v>27.436900000000001</v>
      </c>
      <c r="FH39">
        <v>13.8887</v>
      </c>
      <c r="FI39">
        <v>16.818200000000001</v>
      </c>
      <c r="FJ39">
        <v>100</v>
      </c>
      <c r="FK39">
        <v>25</v>
      </c>
      <c r="FL39">
        <v>250</v>
      </c>
      <c r="FM39">
        <v>18.542899999999999</v>
      </c>
      <c r="FN39">
        <v>101.827</v>
      </c>
      <c r="FO39">
        <v>101.14700000000001</v>
      </c>
    </row>
    <row r="40" spans="1:171" x14ac:dyDescent="0.2">
      <c r="A40">
        <v>24</v>
      </c>
      <c r="B40">
        <v>1535033052.0999999</v>
      </c>
      <c r="C40">
        <v>3170.7999999523199</v>
      </c>
      <c r="D40" t="s">
        <v>401</v>
      </c>
      <c r="E40" t="s">
        <v>402</v>
      </c>
      <c r="F40" t="s">
        <v>388</v>
      </c>
      <c r="G40">
        <v>1535033044.0999999</v>
      </c>
      <c r="H40">
        <f t="shared" si="0"/>
        <v>3.8992379502012448E-3</v>
      </c>
      <c r="I40">
        <f t="shared" si="1"/>
        <v>8.7956857781008377</v>
      </c>
      <c r="J40">
        <f t="shared" si="2"/>
        <v>160.92131254460517</v>
      </c>
      <c r="K40">
        <f t="shared" si="3"/>
        <v>105.26935769376774</v>
      </c>
      <c r="L40">
        <f t="shared" si="4"/>
        <v>10.500345243745283</v>
      </c>
      <c r="M40">
        <f t="shared" si="5"/>
        <v>16.051483316830666</v>
      </c>
      <c r="N40">
        <f t="shared" si="6"/>
        <v>0.28375601443795212</v>
      </c>
      <c r="O40">
        <f t="shared" si="7"/>
        <v>2.2547346254937919</v>
      </c>
      <c r="P40">
        <f t="shared" si="8"/>
        <v>0.26530516899303386</v>
      </c>
      <c r="Q40">
        <f t="shared" si="9"/>
        <v>0.16737338669878113</v>
      </c>
      <c r="R40">
        <f t="shared" si="10"/>
        <v>280.86014314906458</v>
      </c>
      <c r="S40">
        <f t="shared" si="11"/>
        <v>28.286141264947155</v>
      </c>
      <c r="T40">
        <f t="shared" si="12"/>
        <v>28.1466741935484</v>
      </c>
      <c r="U40">
        <f t="shared" si="13"/>
        <v>3.8274091275578699</v>
      </c>
      <c r="V40">
        <f t="shared" si="14"/>
        <v>65.433004645251842</v>
      </c>
      <c r="W40">
        <f t="shared" si="15"/>
        <v>2.4072192450560981</v>
      </c>
      <c r="X40">
        <f t="shared" si="16"/>
        <v>3.6789067812290637</v>
      </c>
      <c r="Y40">
        <f t="shared" si="17"/>
        <v>1.4201898825017718</v>
      </c>
      <c r="Z40">
        <f t="shared" si="18"/>
        <v>-171.95639360387489</v>
      </c>
      <c r="AA40">
        <f t="shared" si="19"/>
        <v>-82.396603733488988</v>
      </c>
      <c r="AB40">
        <f t="shared" si="20"/>
        <v>-7.9504683596770285</v>
      </c>
      <c r="AC40">
        <f t="shared" si="21"/>
        <v>18.556677452023692</v>
      </c>
      <c r="AD40">
        <v>-4.1311331760180703E-2</v>
      </c>
      <c r="AE40">
        <v>4.6375588972234497E-2</v>
      </c>
      <c r="AF40">
        <v>3.4636890350268899</v>
      </c>
      <c r="AG40">
        <v>68</v>
      </c>
      <c r="AH40">
        <v>17</v>
      </c>
      <c r="AI40">
        <f t="shared" si="22"/>
        <v>1.0025924115409171</v>
      </c>
      <c r="AJ40">
        <f t="shared" si="23"/>
        <v>0.25924115409170501</v>
      </c>
      <c r="AK40">
        <f t="shared" si="24"/>
        <v>52596.80641651927</v>
      </c>
      <c r="AL40">
        <v>0</v>
      </c>
      <c r="AM40">
        <v>0</v>
      </c>
      <c r="AN40">
        <v>0</v>
      </c>
      <c r="AO40">
        <f t="shared" si="25"/>
        <v>0</v>
      </c>
      <c r="AP40" t="e">
        <f t="shared" si="26"/>
        <v>#DIV/0!</v>
      </c>
      <c r="AQ40">
        <v>-1</v>
      </c>
      <c r="AR40" t="s">
        <v>403</v>
      </c>
      <c r="AS40">
        <v>930.00494117647099</v>
      </c>
      <c r="AT40">
        <v>1297.05</v>
      </c>
      <c r="AU40">
        <f t="shared" si="27"/>
        <v>0.28298451009870784</v>
      </c>
      <c r="AV40">
        <v>0.5</v>
      </c>
      <c r="AW40">
        <f t="shared" si="28"/>
        <v>1433.0917446528194</v>
      </c>
      <c r="AX40">
        <f t="shared" si="29"/>
        <v>8.7956857781008377</v>
      </c>
      <c r="AY40">
        <f t="shared" si="30"/>
        <v>202.77138264354031</v>
      </c>
      <c r="AZ40">
        <f t="shared" si="31"/>
        <v>0.52805211826837828</v>
      </c>
      <c r="BA40">
        <f t="shared" si="32"/>
        <v>6.8353514802179946E-3</v>
      </c>
      <c r="BB40">
        <f t="shared" si="33"/>
        <v>-1</v>
      </c>
      <c r="BC40" t="s">
        <v>404</v>
      </c>
      <c r="BD40">
        <v>612.14</v>
      </c>
      <c r="BE40">
        <f t="shared" si="34"/>
        <v>684.91</v>
      </c>
      <c r="BF40">
        <f t="shared" si="35"/>
        <v>0.53590261322440758</v>
      </c>
      <c r="BG40">
        <f t="shared" si="36"/>
        <v>2.118878034436567</v>
      </c>
      <c r="BH40">
        <f t="shared" si="37"/>
        <v>0.28298451009870784</v>
      </c>
      <c r="BI40" t="e">
        <f t="shared" si="38"/>
        <v>#DIV/0!</v>
      </c>
      <c r="BJ40">
        <v>2269</v>
      </c>
      <c r="BK40">
        <v>300</v>
      </c>
      <c r="BL40">
        <v>300</v>
      </c>
      <c r="BM40">
        <v>300</v>
      </c>
      <c r="BN40">
        <v>10560.5</v>
      </c>
      <c r="BO40">
        <v>1223.81</v>
      </c>
      <c r="BP40">
        <v>-7.3126800000000002E-3</v>
      </c>
      <c r="BQ40">
        <v>8.1052199999999992</v>
      </c>
      <c r="BR40">
        <f t="shared" si="39"/>
        <v>1700.0083870967701</v>
      </c>
      <c r="BS40">
        <f t="shared" si="40"/>
        <v>1433.0917446528194</v>
      </c>
      <c r="BT40">
        <f t="shared" si="41"/>
        <v>0.84299098494461899</v>
      </c>
      <c r="BU40">
        <f t="shared" si="42"/>
        <v>0.19598196988923811</v>
      </c>
      <c r="BV40">
        <v>6</v>
      </c>
      <c r="BW40">
        <v>0.5</v>
      </c>
      <c r="BX40" t="s">
        <v>282</v>
      </c>
      <c r="BY40">
        <v>1535033044.0999999</v>
      </c>
      <c r="BZ40">
        <v>160.92132258064501</v>
      </c>
      <c r="CA40">
        <v>175.021419354839</v>
      </c>
      <c r="CB40">
        <v>24.133151612903202</v>
      </c>
      <c r="CC40">
        <v>18.440780645161301</v>
      </c>
      <c r="CD40">
        <v>400.01483870967701</v>
      </c>
      <c r="CE40">
        <v>99.647409677419304</v>
      </c>
      <c r="CF40">
        <v>9.9995206451612903E-2</v>
      </c>
      <c r="CG40">
        <v>27.468832258064499</v>
      </c>
      <c r="CH40">
        <v>28.1466741935484</v>
      </c>
      <c r="CI40">
        <v>999.9</v>
      </c>
      <c r="CJ40">
        <v>9997.6793548387104</v>
      </c>
      <c r="CK40">
        <v>0</v>
      </c>
      <c r="CL40">
        <v>5.5578267741935496</v>
      </c>
      <c r="CM40">
        <v>1700.0083870967701</v>
      </c>
      <c r="CN40">
        <v>0.90000545161290302</v>
      </c>
      <c r="CO40">
        <v>9.9994064516128994E-2</v>
      </c>
      <c r="CP40">
        <v>0</v>
      </c>
      <c r="CQ40">
        <v>930.50187096774198</v>
      </c>
      <c r="CR40">
        <v>5.0001699999999998</v>
      </c>
      <c r="CS40">
        <v>13322.5</v>
      </c>
      <c r="CT40">
        <v>14574.1161290323</v>
      </c>
      <c r="CU40">
        <v>45.009903225806397</v>
      </c>
      <c r="CV40">
        <v>45.848580645161299</v>
      </c>
      <c r="CW40">
        <v>45.723451612903197</v>
      </c>
      <c r="CX40">
        <v>46.548129032257997</v>
      </c>
      <c r="CY40">
        <v>46.9371935483871</v>
      </c>
      <c r="CZ40">
        <v>1525.5183870967701</v>
      </c>
      <c r="DA40">
        <v>169.49</v>
      </c>
      <c r="DB40">
        <v>0</v>
      </c>
      <c r="DC40">
        <v>106.700000047684</v>
      </c>
      <c r="DD40">
        <v>930.00494117647099</v>
      </c>
      <c r="DE40">
        <v>-9.2382353284315393</v>
      </c>
      <c r="DF40">
        <v>-40.980392721323099</v>
      </c>
      <c r="DG40">
        <v>13314.129411764699</v>
      </c>
      <c r="DH40">
        <v>10</v>
      </c>
      <c r="DI40">
        <v>1535033013.0999999</v>
      </c>
      <c r="DJ40" t="s">
        <v>405</v>
      </c>
      <c r="DK40">
        <v>21</v>
      </c>
      <c r="DL40">
        <v>0.42099999999999999</v>
      </c>
      <c r="DM40">
        <v>-9.5000000000000001E-2</v>
      </c>
      <c r="DN40">
        <v>175</v>
      </c>
      <c r="DO40">
        <v>18</v>
      </c>
      <c r="DP40">
        <v>0.09</v>
      </c>
      <c r="DQ40">
        <v>0.02</v>
      </c>
      <c r="DR40">
        <v>8.8229560806684404</v>
      </c>
      <c r="DS40">
        <v>-0.27923737154893002</v>
      </c>
      <c r="DT40">
        <v>3.39791585308378E-2</v>
      </c>
      <c r="DU40">
        <v>1</v>
      </c>
      <c r="DV40">
        <v>104.633194093922</v>
      </c>
      <c r="DW40">
        <v>7.4960444579708501</v>
      </c>
      <c r="DX40">
        <v>0.92657240201054203</v>
      </c>
      <c r="DY40">
        <v>1</v>
      </c>
      <c r="DZ40">
        <v>2</v>
      </c>
      <c r="EA40">
        <v>2</v>
      </c>
      <c r="EB40" t="s">
        <v>294</v>
      </c>
      <c r="EC40">
        <v>1.8902600000000001</v>
      </c>
      <c r="ED40">
        <v>1.8878200000000001</v>
      </c>
      <c r="EE40">
        <v>1.8890499999999999</v>
      </c>
      <c r="EF40">
        <v>1.8889499999999999</v>
      </c>
      <c r="EG40">
        <v>1.8922600000000001</v>
      </c>
      <c r="EH40">
        <v>1.8867799999999999</v>
      </c>
      <c r="EI40">
        <v>1.8889199999999999</v>
      </c>
      <c r="EJ40">
        <v>1.8910199999999999</v>
      </c>
      <c r="EK40" t="s">
        <v>285</v>
      </c>
      <c r="EL40" t="s">
        <v>19</v>
      </c>
      <c r="EM40" t="s">
        <v>19</v>
      </c>
      <c r="EN40" t="s">
        <v>19</v>
      </c>
      <c r="EO40" t="s">
        <v>286</v>
      </c>
      <c r="EP40" t="s">
        <v>287</v>
      </c>
      <c r="EQ40" t="s">
        <v>288</v>
      </c>
      <c r="ER40" t="s">
        <v>288</v>
      </c>
      <c r="ES40" t="s">
        <v>288</v>
      </c>
      <c r="ET40" t="s">
        <v>288</v>
      </c>
      <c r="EU40">
        <v>0</v>
      </c>
      <c r="EV40">
        <v>100</v>
      </c>
      <c r="EW40">
        <v>100</v>
      </c>
      <c r="EX40">
        <v>0.42099999999999999</v>
      </c>
      <c r="EY40">
        <v>-9.5000000000000001E-2</v>
      </c>
      <c r="EZ40">
        <v>2</v>
      </c>
      <c r="FA40">
        <v>313.71499999999997</v>
      </c>
      <c r="FB40">
        <v>676.875</v>
      </c>
      <c r="FC40">
        <v>24.9999</v>
      </c>
      <c r="FD40">
        <v>27.5596</v>
      </c>
      <c r="FE40">
        <v>30.000399999999999</v>
      </c>
      <c r="FF40">
        <v>27.5291</v>
      </c>
      <c r="FG40">
        <v>27.530899999999999</v>
      </c>
      <c r="FH40">
        <v>10.6595</v>
      </c>
      <c r="FI40">
        <v>18.139299999999999</v>
      </c>
      <c r="FJ40">
        <v>100</v>
      </c>
      <c r="FK40">
        <v>25</v>
      </c>
      <c r="FL40">
        <v>175</v>
      </c>
      <c r="FM40">
        <v>18.301200000000001</v>
      </c>
      <c r="FN40">
        <v>101.809</v>
      </c>
      <c r="FO40">
        <v>101.127</v>
      </c>
    </row>
    <row r="41" spans="1:171" x14ac:dyDescent="0.2">
      <c r="A41">
        <v>25</v>
      </c>
      <c r="B41">
        <v>1535033119.5999999</v>
      </c>
      <c r="C41">
        <v>3238.2999999523199</v>
      </c>
      <c r="D41" t="s">
        <v>406</v>
      </c>
      <c r="E41" t="s">
        <v>407</v>
      </c>
      <c r="F41" t="s">
        <v>388</v>
      </c>
      <c r="G41">
        <v>1535033111.6322601</v>
      </c>
      <c r="H41">
        <f t="shared" si="0"/>
        <v>4.0073359438170912E-3</v>
      </c>
      <c r="I41">
        <f t="shared" si="1"/>
        <v>3.5471418307437754</v>
      </c>
      <c r="J41">
        <f t="shared" si="2"/>
        <v>94.122405629187455</v>
      </c>
      <c r="K41">
        <f t="shared" si="3"/>
        <v>71.433329190876421</v>
      </c>
      <c r="L41">
        <f t="shared" si="4"/>
        <v>7.1252986294482978</v>
      </c>
      <c r="M41">
        <f t="shared" si="5"/>
        <v>9.3884781155584527</v>
      </c>
      <c r="N41">
        <f t="shared" si="6"/>
        <v>0.2902013982015153</v>
      </c>
      <c r="O41">
        <f t="shared" si="7"/>
        <v>2.2545972469765392</v>
      </c>
      <c r="P41">
        <f t="shared" si="8"/>
        <v>0.27093225810534571</v>
      </c>
      <c r="Q41">
        <f t="shared" si="9"/>
        <v>0.17095718129888154</v>
      </c>
      <c r="R41">
        <f t="shared" si="10"/>
        <v>280.85952541187049</v>
      </c>
      <c r="S41">
        <f t="shared" si="11"/>
        <v>28.262366193216618</v>
      </c>
      <c r="T41">
        <f t="shared" si="12"/>
        <v>28.116054838709701</v>
      </c>
      <c r="U41">
        <f t="shared" si="13"/>
        <v>3.8205899404020416</v>
      </c>
      <c r="V41">
        <f t="shared" si="14"/>
        <v>64.951272627534777</v>
      </c>
      <c r="W41">
        <f t="shared" si="15"/>
        <v>2.3911714401777302</v>
      </c>
      <c r="X41">
        <f t="shared" si="16"/>
        <v>3.6814851248411742</v>
      </c>
      <c r="Y41">
        <f t="shared" si="17"/>
        <v>1.4294185002243114</v>
      </c>
      <c r="Z41">
        <f t="shared" si="18"/>
        <v>-176.72351512233371</v>
      </c>
      <c r="AA41">
        <f t="shared" si="19"/>
        <v>-77.214736214508207</v>
      </c>
      <c r="AB41">
        <f t="shared" si="20"/>
        <v>-7.4502286753892166</v>
      </c>
      <c r="AC41">
        <f t="shared" si="21"/>
        <v>19.471045399639365</v>
      </c>
      <c r="AD41">
        <v>-4.1307626378003601E-2</v>
      </c>
      <c r="AE41">
        <v>4.6371429356131401E-2</v>
      </c>
      <c r="AF41">
        <v>3.4634432204478802</v>
      </c>
      <c r="AG41">
        <v>69</v>
      </c>
      <c r="AH41">
        <v>17</v>
      </c>
      <c r="AI41">
        <f t="shared" si="22"/>
        <v>1.0026309674216571</v>
      </c>
      <c r="AJ41">
        <f t="shared" si="23"/>
        <v>0.26309674216571377</v>
      </c>
      <c r="AK41">
        <f t="shared" si="24"/>
        <v>52590.188827589744</v>
      </c>
      <c r="AL41">
        <v>0</v>
      </c>
      <c r="AM41">
        <v>0</v>
      </c>
      <c r="AN41">
        <v>0</v>
      </c>
      <c r="AO41">
        <f t="shared" si="25"/>
        <v>0</v>
      </c>
      <c r="AP41" t="e">
        <f t="shared" si="26"/>
        <v>#DIV/0!</v>
      </c>
      <c r="AQ41">
        <v>-1</v>
      </c>
      <c r="AR41" t="s">
        <v>408</v>
      </c>
      <c r="AS41">
        <v>939.57058823529405</v>
      </c>
      <c r="AT41">
        <v>1261.06</v>
      </c>
      <c r="AU41">
        <f t="shared" si="27"/>
        <v>0.25493585694947574</v>
      </c>
      <c r="AV41">
        <v>0.5</v>
      </c>
      <c r="AW41">
        <f t="shared" si="28"/>
        <v>1433.0884930399166</v>
      </c>
      <c r="AX41">
        <f t="shared" si="29"/>
        <v>3.5471418307437754</v>
      </c>
      <c r="AY41">
        <f t="shared" si="30"/>
        <v>182.67282152878195</v>
      </c>
      <c r="AZ41">
        <f t="shared" si="31"/>
        <v>0.50655797503687372</v>
      </c>
      <c r="BA41">
        <f t="shared" si="32"/>
        <v>3.1729665354427779E-3</v>
      </c>
      <c r="BB41">
        <f t="shared" si="33"/>
        <v>-1</v>
      </c>
      <c r="BC41" t="s">
        <v>409</v>
      </c>
      <c r="BD41">
        <v>622.26</v>
      </c>
      <c r="BE41">
        <f t="shared" si="34"/>
        <v>638.79999999999995</v>
      </c>
      <c r="BF41">
        <f t="shared" si="35"/>
        <v>0.50327083870492473</v>
      </c>
      <c r="BG41">
        <f t="shared" si="36"/>
        <v>2.0265805290393084</v>
      </c>
      <c r="BH41">
        <f t="shared" si="37"/>
        <v>0.25493585694947574</v>
      </c>
      <c r="BI41" t="e">
        <f t="shared" si="38"/>
        <v>#DIV/0!</v>
      </c>
      <c r="BJ41">
        <v>2271</v>
      </c>
      <c r="BK41">
        <v>300</v>
      </c>
      <c r="BL41">
        <v>300</v>
      </c>
      <c r="BM41">
        <v>300</v>
      </c>
      <c r="BN41">
        <v>10560.2</v>
      </c>
      <c r="BO41">
        <v>1200.9000000000001</v>
      </c>
      <c r="BP41">
        <v>-7.3121699999999998E-3</v>
      </c>
      <c r="BQ41">
        <v>8.2694100000000006</v>
      </c>
      <c r="BR41">
        <f t="shared" si="39"/>
        <v>1700.00451612903</v>
      </c>
      <c r="BS41">
        <f t="shared" si="40"/>
        <v>1433.0884930399166</v>
      </c>
      <c r="BT41">
        <f t="shared" si="41"/>
        <v>0.8429909917551921</v>
      </c>
      <c r="BU41">
        <f t="shared" si="42"/>
        <v>0.19598198351038437</v>
      </c>
      <c r="BV41">
        <v>6</v>
      </c>
      <c r="BW41">
        <v>0.5</v>
      </c>
      <c r="BX41" t="s">
        <v>282</v>
      </c>
      <c r="BY41">
        <v>1535033111.6322601</v>
      </c>
      <c r="BZ41">
        <v>94.122409677419398</v>
      </c>
      <c r="CA41">
        <v>99.994799999999998</v>
      </c>
      <c r="CB41">
        <v>23.972235483871</v>
      </c>
      <c r="CC41">
        <v>18.121232258064499</v>
      </c>
      <c r="CD41">
        <v>400.00890322580602</v>
      </c>
      <c r="CE41">
        <v>99.647538709677406</v>
      </c>
      <c r="CF41">
        <v>9.9998051612903205E-2</v>
      </c>
      <c r="CG41">
        <v>27.480803225806401</v>
      </c>
      <c r="CH41">
        <v>28.116054838709701</v>
      </c>
      <c r="CI41">
        <v>999.9</v>
      </c>
      <c r="CJ41">
        <v>9996.76967741935</v>
      </c>
      <c r="CK41">
        <v>0</v>
      </c>
      <c r="CL41">
        <v>5.6474000000000002</v>
      </c>
      <c r="CM41">
        <v>1700.00451612903</v>
      </c>
      <c r="CN41">
        <v>0.90000435483871</v>
      </c>
      <c r="CO41">
        <v>9.9995193548387096E-2</v>
      </c>
      <c r="CP41">
        <v>0</v>
      </c>
      <c r="CQ41">
        <v>940.19961290322601</v>
      </c>
      <c r="CR41">
        <v>5.0001699999999998</v>
      </c>
      <c r="CS41">
        <v>13474.680645161299</v>
      </c>
      <c r="CT41">
        <v>14574.0774193548</v>
      </c>
      <c r="CU41">
        <v>45.050064516128998</v>
      </c>
      <c r="CV41">
        <v>45.8929032258064</v>
      </c>
      <c r="CW41">
        <v>45.762</v>
      </c>
      <c r="CX41">
        <v>46.586387096774203</v>
      </c>
      <c r="CY41">
        <v>47.001838709677401</v>
      </c>
      <c r="CZ41">
        <v>1525.51451612903</v>
      </c>
      <c r="DA41">
        <v>169.49</v>
      </c>
      <c r="DB41">
        <v>0</v>
      </c>
      <c r="DC41">
        <v>66.900000095367403</v>
      </c>
      <c r="DD41">
        <v>939.57058823529405</v>
      </c>
      <c r="DE41">
        <v>-9.9872549491153908</v>
      </c>
      <c r="DF41">
        <v>-160.196078125935</v>
      </c>
      <c r="DG41">
        <v>13464.747058823499</v>
      </c>
      <c r="DH41">
        <v>10</v>
      </c>
      <c r="DI41">
        <v>1535033143.5999999</v>
      </c>
      <c r="DJ41" t="s">
        <v>410</v>
      </c>
      <c r="DK41">
        <v>22</v>
      </c>
      <c r="DL41">
        <v>0.48</v>
      </c>
      <c r="DM41">
        <v>-9.9000000000000005E-2</v>
      </c>
      <c r="DN41">
        <v>100</v>
      </c>
      <c r="DO41">
        <v>18</v>
      </c>
      <c r="DP41">
        <v>0.18</v>
      </c>
      <c r="DQ41">
        <v>0.02</v>
      </c>
      <c r="DR41">
        <v>3.5026397775990898</v>
      </c>
      <c r="DS41">
        <v>0.96120206069574199</v>
      </c>
      <c r="DT41">
        <v>0.127811123903252</v>
      </c>
      <c r="DU41">
        <v>1</v>
      </c>
      <c r="DV41">
        <v>71.722772566592994</v>
      </c>
      <c r="DW41">
        <v>-6.20484620286837</v>
      </c>
      <c r="DX41">
        <v>0.83879077344464503</v>
      </c>
      <c r="DY41">
        <v>1</v>
      </c>
      <c r="DZ41">
        <v>2</v>
      </c>
      <c r="EA41">
        <v>2</v>
      </c>
      <c r="EB41" t="s">
        <v>294</v>
      </c>
      <c r="EC41">
        <v>1.8902600000000001</v>
      </c>
      <c r="ED41">
        <v>1.8878200000000001</v>
      </c>
      <c r="EE41">
        <v>1.8890400000000001</v>
      </c>
      <c r="EF41">
        <v>1.88897</v>
      </c>
      <c r="EG41">
        <v>1.89225</v>
      </c>
      <c r="EH41">
        <v>1.8867700000000001</v>
      </c>
      <c r="EI41">
        <v>1.8889100000000001</v>
      </c>
      <c r="EJ41">
        <v>1.8910199999999999</v>
      </c>
      <c r="EK41" t="s">
        <v>285</v>
      </c>
      <c r="EL41" t="s">
        <v>19</v>
      </c>
      <c r="EM41" t="s">
        <v>19</v>
      </c>
      <c r="EN41" t="s">
        <v>19</v>
      </c>
      <c r="EO41" t="s">
        <v>286</v>
      </c>
      <c r="EP41" t="s">
        <v>287</v>
      </c>
      <c r="EQ41" t="s">
        <v>288</v>
      </c>
      <c r="ER41" t="s">
        <v>288</v>
      </c>
      <c r="ES41" t="s">
        <v>288</v>
      </c>
      <c r="ET41" t="s">
        <v>288</v>
      </c>
      <c r="EU41">
        <v>0</v>
      </c>
      <c r="EV41">
        <v>100</v>
      </c>
      <c r="EW41">
        <v>100</v>
      </c>
      <c r="EX41">
        <v>0.48</v>
      </c>
      <c r="EY41">
        <v>-9.9000000000000005E-2</v>
      </c>
      <c r="EZ41">
        <v>2</v>
      </c>
      <c r="FA41">
        <v>313.005</v>
      </c>
      <c r="FB41">
        <v>676.221</v>
      </c>
      <c r="FC41">
        <v>25.000299999999999</v>
      </c>
      <c r="FD41">
        <v>27.612300000000001</v>
      </c>
      <c r="FE41">
        <v>30.000399999999999</v>
      </c>
      <c r="FF41">
        <v>27.581900000000001</v>
      </c>
      <c r="FG41">
        <v>27.587399999999999</v>
      </c>
      <c r="FH41">
        <v>7.3401800000000001</v>
      </c>
      <c r="FI41">
        <v>20.2315</v>
      </c>
      <c r="FJ41">
        <v>100</v>
      </c>
      <c r="FK41">
        <v>25</v>
      </c>
      <c r="FL41">
        <v>100</v>
      </c>
      <c r="FM41">
        <v>18.029399999999999</v>
      </c>
      <c r="FN41">
        <v>101.803</v>
      </c>
      <c r="FO41">
        <v>101.11799999999999</v>
      </c>
    </row>
    <row r="42" spans="1:171" x14ac:dyDescent="0.2">
      <c r="A42">
        <v>26</v>
      </c>
      <c r="B42">
        <v>1535033209.7</v>
      </c>
      <c r="C42">
        <v>3328.4000000953702</v>
      </c>
      <c r="D42" t="s">
        <v>411</v>
      </c>
      <c r="E42" t="s">
        <v>412</v>
      </c>
      <c r="F42" t="s">
        <v>388</v>
      </c>
      <c r="G42">
        <v>1535033201.6354799</v>
      </c>
      <c r="H42">
        <f t="shared" si="0"/>
        <v>4.0882034115168461E-3</v>
      </c>
      <c r="I42">
        <f t="shared" si="1"/>
        <v>-0.23754481315104006</v>
      </c>
      <c r="J42">
        <f t="shared" si="2"/>
        <v>50.048203497133024</v>
      </c>
      <c r="K42">
        <f t="shared" si="3"/>
        <v>50.23296562929076</v>
      </c>
      <c r="L42">
        <f t="shared" si="4"/>
        <v>5.0105576794022237</v>
      </c>
      <c r="M42">
        <f t="shared" si="5"/>
        <v>4.9921283211402088</v>
      </c>
      <c r="N42">
        <f t="shared" si="6"/>
        <v>0.29971091858677251</v>
      </c>
      <c r="O42">
        <f t="shared" si="7"/>
        <v>2.2539534626938105</v>
      </c>
      <c r="P42">
        <f t="shared" si="8"/>
        <v>0.27920064927254151</v>
      </c>
      <c r="Q42">
        <f t="shared" si="9"/>
        <v>0.17622606918429903</v>
      </c>
      <c r="R42">
        <f t="shared" si="10"/>
        <v>280.85899270915587</v>
      </c>
      <c r="S42">
        <f t="shared" si="11"/>
        <v>28.240567613489667</v>
      </c>
      <c r="T42">
        <f t="shared" si="12"/>
        <v>28.098829032258099</v>
      </c>
      <c r="U42">
        <f t="shared" si="13"/>
        <v>3.8167582695083127</v>
      </c>
      <c r="V42">
        <f t="shared" si="14"/>
        <v>65.220273070025129</v>
      </c>
      <c r="W42">
        <f t="shared" si="15"/>
        <v>2.4017460389549985</v>
      </c>
      <c r="X42">
        <f t="shared" si="16"/>
        <v>3.6825145401895405</v>
      </c>
      <c r="Y42">
        <f t="shared" si="17"/>
        <v>1.4150122305533142</v>
      </c>
      <c r="Z42">
        <f t="shared" si="18"/>
        <v>-180.28977044789292</v>
      </c>
      <c r="AA42">
        <f t="shared" si="19"/>
        <v>-74.518963049112415</v>
      </c>
      <c r="AB42">
        <f t="shared" si="20"/>
        <v>-7.1917279177638784</v>
      </c>
      <c r="AC42">
        <f t="shared" si="21"/>
        <v>18.858531294386637</v>
      </c>
      <c r="AD42">
        <v>-4.1290264922022903E-2</v>
      </c>
      <c r="AE42">
        <v>4.6351939600845903E-2</v>
      </c>
      <c r="AF42">
        <v>3.4622913622815599</v>
      </c>
      <c r="AG42">
        <v>67</v>
      </c>
      <c r="AH42">
        <v>17</v>
      </c>
      <c r="AI42">
        <f t="shared" si="22"/>
        <v>1.0025555875777497</v>
      </c>
      <c r="AJ42">
        <f t="shared" si="23"/>
        <v>0.25555875777496517</v>
      </c>
      <c r="AK42">
        <f t="shared" si="24"/>
        <v>52568.125586882001</v>
      </c>
      <c r="AL42">
        <v>0</v>
      </c>
      <c r="AM42">
        <v>0</v>
      </c>
      <c r="AN42">
        <v>0</v>
      </c>
      <c r="AO42">
        <f t="shared" si="25"/>
        <v>0</v>
      </c>
      <c r="AP42" t="e">
        <f t="shared" si="26"/>
        <v>#DIV/0!</v>
      </c>
      <c r="AQ42">
        <v>-1</v>
      </c>
      <c r="AR42" t="s">
        <v>413</v>
      </c>
      <c r="AS42">
        <v>946.44464705882399</v>
      </c>
      <c r="AT42">
        <v>1240.32</v>
      </c>
      <c r="AU42">
        <f t="shared" si="27"/>
        <v>0.23693510782796046</v>
      </c>
      <c r="AV42">
        <v>0.5</v>
      </c>
      <c r="AW42">
        <f t="shared" si="28"/>
        <v>1433.0850429965678</v>
      </c>
      <c r="AX42">
        <f t="shared" si="29"/>
        <v>-0.23754481315104006</v>
      </c>
      <c r="AY42">
        <f t="shared" si="30"/>
        <v>169.77407959451457</v>
      </c>
      <c r="AZ42">
        <f t="shared" si="31"/>
        <v>0.491921439628483</v>
      </c>
      <c r="BA42">
        <f t="shared" si="32"/>
        <v>5.3203764185178642E-4</v>
      </c>
      <c r="BB42">
        <f t="shared" si="33"/>
        <v>-1</v>
      </c>
      <c r="BC42" t="s">
        <v>414</v>
      </c>
      <c r="BD42">
        <v>630.17999999999995</v>
      </c>
      <c r="BE42">
        <f t="shared" si="34"/>
        <v>610.14</v>
      </c>
      <c r="BF42">
        <f t="shared" si="35"/>
        <v>0.48165233051623552</v>
      </c>
      <c r="BG42">
        <f t="shared" si="36"/>
        <v>1.9681995620298962</v>
      </c>
      <c r="BH42">
        <f t="shared" si="37"/>
        <v>0.23693510782796048</v>
      </c>
      <c r="BI42" t="e">
        <f t="shared" si="38"/>
        <v>#DIV/0!</v>
      </c>
      <c r="BJ42">
        <v>2273</v>
      </c>
      <c r="BK42">
        <v>300</v>
      </c>
      <c r="BL42">
        <v>300</v>
      </c>
      <c r="BM42">
        <v>300</v>
      </c>
      <c r="BN42">
        <v>10560.2</v>
      </c>
      <c r="BO42">
        <v>1181.47</v>
      </c>
      <c r="BP42">
        <v>-7.3119999999999999E-3</v>
      </c>
      <c r="BQ42">
        <v>5.6373300000000004</v>
      </c>
      <c r="BR42">
        <f t="shared" si="39"/>
        <v>1700.0003225806499</v>
      </c>
      <c r="BS42">
        <f t="shared" si="40"/>
        <v>1433.0850429965678</v>
      </c>
      <c r="BT42">
        <f t="shared" si="41"/>
        <v>0.84299104180233508</v>
      </c>
      <c r="BU42">
        <f t="shared" si="42"/>
        <v>0.19598208360467029</v>
      </c>
      <c r="BV42">
        <v>6</v>
      </c>
      <c r="BW42">
        <v>0.5</v>
      </c>
      <c r="BX42" t="s">
        <v>282</v>
      </c>
      <c r="BY42">
        <v>1535033201.6354799</v>
      </c>
      <c r="BZ42">
        <v>50.048203225806503</v>
      </c>
      <c r="CA42">
        <v>49.999706451612902</v>
      </c>
      <c r="CB42">
        <v>24.078522580645199</v>
      </c>
      <c r="CC42">
        <v>18.1096677419355</v>
      </c>
      <c r="CD42">
        <v>400.01083870967699</v>
      </c>
      <c r="CE42">
        <v>99.646403225806495</v>
      </c>
      <c r="CF42">
        <v>0.100000687096774</v>
      </c>
      <c r="CG42">
        <v>27.485580645161299</v>
      </c>
      <c r="CH42">
        <v>28.098829032258099</v>
      </c>
      <c r="CI42">
        <v>999.9</v>
      </c>
      <c r="CJ42">
        <v>9992.6819354838699</v>
      </c>
      <c r="CK42">
        <v>0</v>
      </c>
      <c r="CL42">
        <v>5.6313206451612903</v>
      </c>
      <c r="CM42">
        <v>1700.0003225806499</v>
      </c>
      <c r="CN42">
        <v>0.90000216129032296</v>
      </c>
      <c r="CO42">
        <v>9.9997451612903202E-2</v>
      </c>
      <c r="CP42">
        <v>0</v>
      </c>
      <c r="CQ42">
        <v>946.48548387096798</v>
      </c>
      <c r="CR42">
        <v>5.0001699999999998</v>
      </c>
      <c r="CS42">
        <v>13569.5677419355</v>
      </c>
      <c r="CT42">
        <v>14574.038709677399</v>
      </c>
      <c r="CU42">
        <v>45.0783870967742</v>
      </c>
      <c r="CV42">
        <v>45.908999999999999</v>
      </c>
      <c r="CW42">
        <v>45.804000000000002</v>
      </c>
      <c r="CX42">
        <v>46.633000000000003</v>
      </c>
      <c r="CY42">
        <v>47.029935483871</v>
      </c>
      <c r="CZ42">
        <v>1525.5035483871</v>
      </c>
      <c r="DA42">
        <v>169.491935483871</v>
      </c>
      <c r="DB42">
        <v>0</v>
      </c>
      <c r="DC42">
        <v>89.400000095367403</v>
      </c>
      <c r="DD42">
        <v>946.44464705882399</v>
      </c>
      <c r="DE42">
        <v>-1.18750005568242</v>
      </c>
      <c r="DF42">
        <v>1.2745099365969701</v>
      </c>
      <c r="DG42">
        <v>13568.141176470601</v>
      </c>
      <c r="DH42">
        <v>10</v>
      </c>
      <c r="DI42">
        <v>1535033240.2</v>
      </c>
      <c r="DJ42" t="s">
        <v>415</v>
      </c>
      <c r="DK42">
        <v>23</v>
      </c>
      <c r="DL42">
        <v>0.48599999999999999</v>
      </c>
      <c r="DM42">
        <v>-9.6000000000000002E-2</v>
      </c>
      <c r="DN42">
        <v>50</v>
      </c>
      <c r="DO42">
        <v>18</v>
      </c>
      <c r="DP42">
        <v>0.28999999999999998</v>
      </c>
      <c r="DQ42">
        <v>0.02</v>
      </c>
      <c r="DR42">
        <v>-0.308547936815736</v>
      </c>
      <c r="DS42">
        <v>0.85788529107946399</v>
      </c>
      <c r="DT42">
        <v>0.11113534211645</v>
      </c>
      <c r="DU42">
        <v>1</v>
      </c>
      <c r="DV42">
        <v>50.741545302896903</v>
      </c>
      <c r="DW42">
        <v>-6.1663999386585999</v>
      </c>
      <c r="DX42">
        <v>0.79761253716675395</v>
      </c>
      <c r="DY42">
        <v>1</v>
      </c>
      <c r="DZ42">
        <v>2</v>
      </c>
      <c r="EA42">
        <v>2</v>
      </c>
      <c r="EB42" t="s">
        <v>294</v>
      </c>
      <c r="EC42">
        <v>1.8902600000000001</v>
      </c>
      <c r="ED42">
        <v>1.8878200000000001</v>
      </c>
      <c r="EE42">
        <v>1.8890499999999999</v>
      </c>
      <c r="EF42">
        <v>1.8889400000000001</v>
      </c>
      <c r="EG42">
        <v>1.8922399999999999</v>
      </c>
      <c r="EH42">
        <v>1.8867799999999999</v>
      </c>
      <c r="EI42">
        <v>1.8889100000000001</v>
      </c>
      <c r="EJ42">
        <v>1.8910199999999999</v>
      </c>
      <c r="EK42" t="s">
        <v>285</v>
      </c>
      <c r="EL42" t="s">
        <v>19</v>
      </c>
      <c r="EM42" t="s">
        <v>19</v>
      </c>
      <c r="EN42" t="s">
        <v>19</v>
      </c>
      <c r="EO42" t="s">
        <v>286</v>
      </c>
      <c r="EP42" t="s">
        <v>287</v>
      </c>
      <c r="EQ42" t="s">
        <v>288</v>
      </c>
      <c r="ER42" t="s">
        <v>288</v>
      </c>
      <c r="ES42" t="s">
        <v>288</v>
      </c>
      <c r="ET42" t="s">
        <v>288</v>
      </c>
      <c r="EU42">
        <v>0</v>
      </c>
      <c r="EV42">
        <v>100</v>
      </c>
      <c r="EW42">
        <v>100</v>
      </c>
      <c r="EX42">
        <v>0.48599999999999999</v>
      </c>
      <c r="EY42">
        <v>-9.6000000000000002E-2</v>
      </c>
      <c r="EZ42">
        <v>2</v>
      </c>
      <c r="FA42">
        <v>314.92599999999999</v>
      </c>
      <c r="FB42">
        <v>675.69200000000001</v>
      </c>
      <c r="FC42">
        <v>25</v>
      </c>
      <c r="FD42">
        <v>27.677499999999998</v>
      </c>
      <c r="FE42">
        <v>30.000399999999999</v>
      </c>
      <c r="FF42">
        <v>27.653300000000002</v>
      </c>
      <c r="FG42">
        <v>27.658200000000001</v>
      </c>
      <c r="FH42">
        <v>5.1185400000000003</v>
      </c>
      <c r="FI42">
        <v>20.820900000000002</v>
      </c>
      <c r="FJ42">
        <v>100</v>
      </c>
      <c r="FK42">
        <v>25</v>
      </c>
      <c r="FL42">
        <v>50</v>
      </c>
      <c r="FM42">
        <v>17.999700000000001</v>
      </c>
      <c r="FN42">
        <v>101.791</v>
      </c>
      <c r="FO42">
        <v>101.10299999999999</v>
      </c>
    </row>
    <row r="43" spans="1:171" x14ac:dyDescent="0.2">
      <c r="A43">
        <v>27</v>
      </c>
      <c r="B43">
        <v>1535033361.5999999</v>
      </c>
      <c r="C43">
        <v>3480.2999999523199</v>
      </c>
      <c r="D43" t="s">
        <v>416</v>
      </c>
      <c r="E43" t="s">
        <v>417</v>
      </c>
      <c r="F43" t="s">
        <v>388</v>
      </c>
      <c r="G43">
        <v>1535033353.66452</v>
      </c>
      <c r="H43">
        <f t="shared" si="0"/>
        <v>4.2290714846465686E-3</v>
      </c>
      <c r="I43">
        <f t="shared" si="1"/>
        <v>24.657566956632834</v>
      </c>
      <c r="J43">
        <f t="shared" si="2"/>
        <v>360.84797183650664</v>
      </c>
      <c r="K43">
        <f t="shared" si="3"/>
        <v>223.12339883201898</v>
      </c>
      <c r="L43">
        <f t="shared" si="4"/>
        <v>22.254842865476725</v>
      </c>
      <c r="M43">
        <f t="shared" si="5"/>
        <v>35.991809705235653</v>
      </c>
      <c r="N43">
        <f t="shared" si="6"/>
        <v>0.3210802915190199</v>
      </c>
      <c r="O43">
        <f t="shared" si="7"/>
        <v>2.2539952007495052</v>
      </c>
      <c r="P43">
        <f t="shared" si="8"/>
        <v>0.2976638609597746</v>
      </c>
      <c r="Q43">
        <f t="shared" si="9"/>
        <v>0.18800127477295769</v>
      </c>
      <c r="R43">
        <f t="shared" si="10"/>
        <v>280.85994579055358</v>
      </c>
      <c r="S43">
        <f t="shared" si="11"/>
        <v>28.214594156242757</v>
      </c>
      <c r="T43">
        <f t="shared" si="12"/>
        <v>27.959599999999998</v>
      </c>
      <c r="U43">
        <f t="shared" si="13"/>
        <v>3.7859113212641424</v>
      </c>
      <c r="V43">
        <f t="shared" si="14"/>
        <v>65.442643500731251</v>
      </c>
      <c r="W43">
        <f t="shared" si="15"/>
        <v>2.4128529916381285</v>
      </c>
      <c r="X43">
        <f t="shared" si="16"/>
        <v>3.6869736040096965</v>
      </c>
      <c r="Y43">
        <f t="shared" si="17"/>
        <v>1.3730583296260139</v>
      </c>
      <c r="Z43">
        <f t="shared" si="18"/>
        <v>-186.50205247291368</v>
      </c>
      <c r="AA43">
        <f t="shared" si="19"/>
        <v>-55.088536451767411</v>
      </c>
      <c r="AB43">
        <f t="shared" si="20"/>
        <v>-5.3132794932260223</v>
      </c>
      <c r="AC43">
        <f t="shared" si="21"/>
        <v>33.956077372646448</v>
      </c>
      <c r="AD43">
        <v>-4.1291390369605802E-2</v>
      </c>
      <c r="AE43">
        <v>4.6353203014352397E-2</v>
      </c>
      <c r="AF43">
        <v>3.4623660359691999</v>
      </c>
      <c r="AG43">
        <v>66</v>
      </c>
      <c r="AH43">
        <v>16</v>
      </c>
      <c r="AI43">
        <f t="shared" si="22"/>
        <v>1.0025174603733213</v>
      </c>
      <c r="AJ43">
        <f t="shared" si="23"/>
        <v>0.25174603733213452</v>
      </c>
      <c r="AK43">
        <f t="shared" si="24"/>
        <v>52565.794549008693</v>
      </c>
      <c r="AL43">
        <v>0</v>
      </c>
      <c r="AM43">
        <v>0</v>
      </c>
      <c r="AN43">
        <v>0</v>
      </c>
      <c r="AO43">
        <f t="shared" si="25"/>
        <v>0</v>
      </c>
      <c r="AP43" t="e">
        <f t="shared" si="26"/>
        <v>#DIV/0!</v>
      </c>
      <c r="AQ43">
        <v>-1</v>
      </c>
      <c r="AR43" t="s">
        <v>418</v>
      </c>
      <c r="AS43">
        <v>891.25129411764703</v>
      </c>
      <c r="AT43">
        <v>1356.21</v>
      </c>
      <c r="AU43">
        <f t="shared" si="27"/>
        <v>0.34283680689742224</v>
      </c>
      <c r="AV43">
        <v>0.5</v>
      </c>
      <c r="AW43">
        <f t="shared" si="28"/>
        <v>1433.085793039862</v>
      </c>
      <c r="AX43">
        <f t="shared" si="29"/>
        <v>24.657566956632834</v>
      </c>
      <c r="AY43">
        <f t="shared" si="30"/>
        <v>245.65727864792319</v>
      </c>
      <c r="AZ43">
        <f t="shared" si="31"/>
        <v>0.57366484541479568</v>
      </c>
      <c r="BA43">
        <f t="shared" si="32"/>
        <v>1.7903720127046961E-2</v>
      </c>
      <c r="BB43">
        <f t="shared" si="33"/>
        <v>-1</v>
      </c>
      <c r="BC43" t="s">
        <v>419</v>
      </c>
      <c r="BD43">
        <v>578.20000000000005</v>
      </c>
      <c r="BE43">
        <f t="shared" si="34"/>
        <v>778.01</v>
      </c>
      <c r="BF43">
        <f t="shared" si="35"/>
        <v>0.59762561648610302</v>
      </c>
      <c r="BG43">
        <f t="shared" si="36"/>
        <v>2.3455724662746453</v>
      </c>
      <c r="BH43">
        <f t="shared" si="37"/>
        <v>0.34283680689742224</v>
      </c>
      <c r="BI43" t="e">
        <f t="shared" si="38"/>
        <v>#DIV/0!</v>
      </c>
      <c r="BJ43">
        <v>2275</v>
      </c>
      <c r="BK43">
        <v>300</v>
      </c>
      <c r="BL43">
        <v>300</v>
      </c>
      <c r="BM43">
        <v>300</v>
      </c>
      <c r="BN43">
        <v>10560.5</v>
      </c>
      <c r="BO43">
        <v>1250.23</v>
      </c>
      <c r="BP43">
        <v>-7.3128300000000002E-3</v>
      </c>
      <c r="BQ43">
        <v>5.0220900000000004</v>
      </c>
      <c r="BR43">
        <f t="shared" si="39"/>
        <v>1700.0006451612901</v>
      </c>
      <c r="BS43">
        <f t="shared" si="40"/>
        <v>1433.085793039862</v>
      </c>
      <c r="BT43">
        <f t="shared" si="41"/>
        <v>0.84299132304381907</v>
      </c>
      <c r="BU43">
        <f t="shared" si="42"/>
        <v>0.19598264608763818</v>
      </c>
      <c r="BV43">
        <v>6</v>
      </c>
      <c r="BW43">
        <v>0.5</v>
      </c>
      <c r="BX43" t="s">
        <v>282</v>
      </c>
      <c r="BY43">
        <v>1535033353.66452</v>
      </c>
      <c r="BZ43">
        <v>360.84800000000001</v>
      </c>
      <c r="CA43">
        <v>400.02941935483898</v>
      </c>
      <c r="CB43">
        <v>24.190867741935499</v>
      </c>
      <c r="CC43">
        <v>18.0168258064516</v>
      </c>
      <c r="CD43">
        <v>400.01154838709698</v>
      </c>
      <c r="CE43">
        <v>99.642316129032295</v>
      </c>
      <c r="CF43">
        <v>9.9992306451612903E-2</v>
      </c>
      <c r="CG43">
        <v>27.506261290322598</v>
      </c>
      <c r="CH43">
        <v>27.959599999999998</v>
      </c>
      <c r="CI43">
        <v>999.9</v>
      </c>
      <c r="CJ43">
        <v>9993.3641935483902</v>
      </c>
      <c r="CK43">
        <v>0</v>
      </c>
      <c r="CL43">
        <v>5.6718203225806496</v>
      </c>
      <c r="CM43">
        <v>1700.0006451612901</v>
      </c>
      <c r="CN43">
        <v>0.89999558064516105</v>
      </c>
      <c r="CO43">
        <v>0.10000425483871</v>
      </c>
      <c r="CP43">
        <v>0</v>
      </c>
      <c r="CQ43">
        <v>891.37135483870998</v>
      </c>
      <c r="CR43">
        <v>5.0001699999999998</v>
      </c>
      <c r="CS43">
        <v>12732.764516129</v>
      </c>
      <c r="CT43">
        <v>14574.0064516129</v>
      </c>
      <c r="CU43">
        <v>45.104612903225799</v>
      </c>
      <c r="CV43">
        <v>45.9796774193548</v>
      </c>
      <c r="CW43">
        <v>45.848516129032198</v>
      </c>
      <c r="CX43">
        <v>46.691129032257997</v>
      </c>
      <c r="CY43">
        <v>47.062129032257999</v>
      </c>
      <c r="CZ43">
        <v>1525.49225806452</v>
      </c>
      <c r="DA43">
        <v>169.50838709677399</v>
      </c>
      <c r="DB43">
        <v>0</v>
      </c>
      <c r="DC43">
        <v>151.200000047684</v>
      </c>
      <c r="DD43">
        <v>891.25129411764703</v>
      </c>
      <c r="DE43">
        <v>-0.54068635504297002</v>
      </c>
      <c r="DF43">
        <v>-333.18627546449198</v>
      </c>
      <c r="DG43">
        <v>12726.2235294118</v>
      </c>
      <c r="DH43">
        <v>10</v>
      </c>
      <c r="DI43">
        <v>1535033326.2</v>
      </c>
      <c r="DJ43" t="s">
        <v>420</v>
      </c>
      <c r="DK43">
        <v>24</v>
      </c>
      <c r="DL43">
        <v>0.54800000000000004</v>
      </c>
      <c r="DM43">
        <v>-9.5000000000000001E-2</v>
      </c>
      <c r="DN43">
        <v>400</v>
      </c>
      <c r="DO43">
        <v>18</v>
      </c>
      <c r="DP43">
        <v>0.05</v>
      </c>
      <c r="DQ43">
        <v>0.02</v>
      </c>
      <c r="DR43">
        <v>24.6804674616934</v>
      </c>
      <c r="DS43">
        <v>-0.229744504310814</v>
      </c>
      <c r="DT43">
        <v>4.0151770174160099E-2</v>
      </c>
      <c r="DU43">
        <v>1</v>
      </c>
      <c r="DV43">
        <v>221.46613351599399</v>
      </c>
      <c r="DW43">
        <v>18.820570281311301</v>
      </c>
      <c r="DX43">
        <v>2.2779711456194001</v>
      </c>
      <c r="DY43">
        <v>0</v>
      </c>
      <c r="DZ43">
        <v>1</v>
      </c>
      <c r="EA43">
        <v>2</v>
      </c>
      <c r="EB43" t="s">
        <v>284</v>
      </c>
      <c r="EC43">
        <v>1.89025</v>
      </c>
      <c r="ED43">
        <v>1.8878200000000001</v>
      </c>
      <c r="EE43">
        <v>1.8890400000000001</v>
      </c>
      <c r="EF43">
        <v>1.88889</v>
      </c>
      <c r="EG43">
        <v>1.8922600000000001</v>
      </c>
      <c r="EH43">
        <v>1.8867799999999999</v>
      </c>
      <c r="EI43">
        <v>1.8889</v>
      </c>
      <c r="EJ43">
        <v>1.8910199999999999</v>
      </c>
      <c r="EK43" t="s">
        <v>285</v>
      </c>
      <c r="EL43" t="s">
        <v>19</v>
      </c>
      <c r="EM43" t="s">
        <v>19</v>
      </c>
      <c r="EN43" t="s">
        <v>19</v>
      </c>
      <c r="EO43" t="s">
        <v>286</v>
      </c>
      <c r="EP43" t="s">
        <v>287</v>
      </c>
      <c r="EQ43" t="s">
        <v>288</v>
      </c>
      <c r="ER43" t="s">
        <v>288</v>
      </c>
      <c r="ES43" t="s">
        <v>288</v>
      </c>
      <c r="ET43" t="s">
        <v>288</v>
      </c>
      <c r="EU43">
        <v>0</v>
      </c>
      <c r="EV43">
        <v>100</v>
      </c>
      <c r="EW43">
        <v>100</v>
      </c>
      <c r="EX43">
        <v>0.54800000000000004</v>
      </c>
      <c r="EY43">
        <v>-9.5000000000000001E-2</v>
      </c>
      <c r="EZ43">
        <v>2</v>
      </c>
      <c r="FA43">
        <v>316.17700000000002</v>
      </c>
      <c r="FB43">
        <v>675.62800000000004</v>
      </c>
      <c r="FC43">
        <v>25.000800000000002</v>
      </c>
      <c r="FD43">
        <v>27.782299999999999</v>
      </c>
      <c r="FE43">
        <v>30.000299999999999</v>
      </c>
      <c r="FF43">
        <v>27.767900000000001</v>
      </c>
      <c r="FG43">
        <v>27.770800000000001</v>
      </c>
      <c r="FH43">
        <v>20.120200000000001</v>
      </c>
      <c r="FI43">
        <v>22.3948</v>
      </c>
      <c r="FJ43">
        <v>100</v>
      </c>
      <c r="FK43">
        <v>25</v>
      </c>
      <c r="FL43">
        <v>400</v>
      </c>
      <c r="FM43">
        <v>17.825299999999999</v>
      </c>
      <c r="FN43">
        <v>101.77200000000001</v>
      </c>
      <c r="FO43">
        <v>101.08199999999999</v>
      </c>
    </row>
    <row r="44" spans="1:171" x14ac:dyDescent="0.2">
      <c r="A44">
        <v>28</v>
      </c>
      <c r="B44">
        <v>1535033482.2</v>
      </c>
      <c r="C44">
        <v>3600.9000000953702</v>
      </c>
      <c r="D44" t="s">
        <v>421</v>
      </c>
      <c r="E44" t="s">
        <v>422</v>
      </c>
      <c r="F44" t="s">
        <v>388</v>
      </c>
      <c r="G44">
        <v>1535033474.2</v>
      </c>
      <c r="H44">
        <f t="shared" si="0"/>
        <v>4.3748755515613056E-3</v>
      </c>
      <c r="I44">
        <f t="shared" si="1"/>
        <v>33.70047781504659</v>
      </c>
      <c r="J44">
        <f t="shared" si="2"/>
        <v>546.01963897219809</v>
      </c>
      <c r="K44">
        <f t="shared" si="3"/>
        <v>364.36135455264161</v>
      </c>
      <c r="L44">
        <f t="shared" si="4"/>
        <v>36.342097064204879</v>
      </c>
      <c r="M44">
        <f t="shared" si="5"/>
        <v>54.461041135532419</v>
      </c>
      <c r="N44">
        <f t="shared" si="6"/>
        <v>0.33656492675351873</v>
      </c>
      <c r="O44">
        <f t="shared" si="7"/>
        <v>2.2549616898091793</v>
      </c>
      <c r="P44">
        <f t="shared" si="8"/>
        <v>0.31094212565017804</v>
      </c>
      <c r="Q44">
        <f t="shared" si="9"/>
        <v>0.19647812762671407</v>
      </c>
      <c r="R44">
        <f t="shared" si="10"/>
        <v>280.85930909581822</v>
      </c>
      <c r="S44">
        <f t="shared" si="11"/>
        <v>28.187188889329782</v>
      </c>
      <c r="T44">
        <f t="shared" si="12"/>
        <v>27.888825806451599</v>
      </c>
      <c r="U44">
        <f t="shared" si="13"/>
        <v>3.7703144676054401</v>
      </c>
      <c r="V44">
        <f t="shared" si="14"/>
        <v>65.29672800271527</v>
      </c>
      <c r="W44">
        <f t="shared" si="15"/>
        <v>2.4104524185521803</v>
      </c>
      <c r="X44">
        <f t="shared" si="16"/>
        <v>3.6915363024804937</v>
      </c>
      <c r="Y44">
        <f t="shared" si="17"/>
        <v>1.3598620490532598</v>
      </c>
      <c r="Z44">
        <f t="shared" si="18"/>
        <v>-192.93201182385357</v>
      </c>
      <c r="AA44">
        <f t="shared" si="19"/>
        <v>-43.938352633305577</v>
      </c>
      <c r="AB44">
        <f t="shared" si="20"/>
        <v>-4.2349803780632147</v>
      </c>
      <c r="AC44">
        <f t="shared" si="21"/>
        <v>39.753964260595872</v>
      </c>
      <c r="AD44">
        <v>-4.1317456603678297E-2</v>
      </c>
      <c r="AE44">
        <v>4.6382464645626301E-2</v>
      </c>
      <c r="AF44">
        <v>3.46409533966784</v>
      </c>
      <c r="AG44">
        <v>64</v>
      </c>
      <c r="AH44">
        <v>16</v>
      </c>
      <c r="AI44">
        <f t="shared" si="22"/>
        <v>1.00243967914175</v>
      </c>
      <c r="AJ44">
        <f t="shared" si="23"/>
        <v>0.24396791417500285</v>
      </c>
      <c r="AK44">
        <f t="shared" si="24"/>
        <v>52593.915623715962</v>
      </c>
      <c r="AL44">
        <v>0</v>
      </c>
      <c r="AM44">
        <v>0</v>
      </c>
      <c r="AN44">
        <v>0</v>
      </c>
      <c r="AO44">
        <f t="shared" si="25"/>
        <v>0</v>
      </c>
      <c r="AP44" t="e">
        <f t="shared" si="26"/>
        <v>#DIV/0!</v>
      </c>
      <c r="AQ44">
        <v>-1</v>
      </c>
      <c r="AR44" t="s">
        <v>423</v>
      </c>
      <c r="AS44">
        <v>898.04023529411802</v>
      </c>
      <c r="AT44">
        <v>1401.89</v>
      </c>
      <c r="AU44">
        <f t="shared" si="27"/>
        <v>0.35940748896552654</v>
      </c>
      <c r="AV44">
        <v>0.5</v>
      </c>
      <c r="AW44">
        <f t="shared" si="28"/>
        <v>1433.0839930398795</v>
      </c>
      <c r="AX44">
        <f t="shared" si="29"/>
        <v>33.70047781504659</v>
      </c>
      <c r="AY44">
        <f t="shared" si="30"/>
        <v>257.53055970757663</v>
      </c>
      <c r="AZ44">
        <f t="shared" si="31"/>
        <v>0.59594547361062566</v>
      </c>
      <c r="BA44">
        <f t="shared" si="32"/>
        <v>2.4213847885802848E-2</v>
      </c>
      <c r="BB44">
        <f t="shared" si="33"/>
        <v>-1</v>
      </c>
      <c r="BC44" t="s">
        <v>424</v>
      </c>
      <c r="BD44">
        <v>566.44000000000005</v>
      </c>
      <c r="BE44">
        <f t="shared" si="34"/>
        <v>835.45</v>
      </c>
      <c r="BF44">
        <f t="shared" si="35"/>
        <v>0.60308787444596568</v>
      </c>
      <c r="BG44">
        <f t="shared" si="36"/>
        <v>2.4749134948096887</v>
      </c>
      <c r="BH44">
        <f t="shared" si="37"/>
        <v>0.35940748896552654</v>
      </c>
      <c r="BI44" t="e">
        <f t="shared" si="38"/>
        <v>#DIV/0!</v>
      </c>
      <c r="BJ44">
        <v>2277</v>
      </c>
      <c r="BK44">
        <v>300</v>
      </c>
      <c r="BL44">
        <v>300</v>
      </c>
      <c r="BM44">
        <v>300</v>
      </c>
      <c r="BN44">
        <v>10560.5</v>
      </c>
      <c r="BO44">
        <v>1289.18</v>
      </c>
      <c r="BP44">
        <v>-7.31316E-3</v>
      </c>
      <c r="BQ44">
        <v>5.1037600000000003</v>
      </c>
      <c r="BR44">
        <f t="shared" si="39"/>
        <v>1699.99870967742</v>
      </c>
      <c r="BS44">
        <f t="shared" si="40"/>
        <v>1433.0839930398795</v>
      </c>
      <c r="BT44">
        <f t="shared" si="41"/>
        <v>0.84299122398264148</v>
      </c>
      <c r="BU44">
        <f t="shared" si="42"/>
        <v>0.19598244796528305</v>
      </c>
      <c r="BV44">
        <v>6</v>
      </c>
      <c r="BW44">
        <v>0.5</v>
      </c>
      <c r="BX44" t="s">
        <v>282</v>
      </c>
      <c r="BY44">
        <v>1535033474.2</v>
      </c>
      <c r="BZ44">
        <v>546.01967741935505</v>
      </c>
      <c r="CA44">
        <v>600.02770967741901</v>
      </c>
      <c r="CB44">
        <v>24.166896774193599</v>
      </c>
      <c r="CC44">
        <v>17.779477419354802</v>
      </c>
      <c r="CD44">
        <v>400.020806451613</v>
      </c>
      <c r="CE44">
        <v>99.641906451612897</v>
      </c>
      <c r="CF44">
        <v>0.100002535483871</v>
      </c>
      <c r="CG44">
        <v>27.5274</v>
      </c>
      <c r="CH44">
        <v>27.888825806451599</v>
      </c>
      <c r="CI44">
        <v>999.9</v>
      </c>
      <c r="CJ44">
        <v>9999.7138709677401</v>
      </c>
      <c r="CK44">
        <v>0</v>
      </c>
      <c r="CL44">
        <v>5.8379648387096799</v>
      </c>
      <c r="CM44">
        <v>1699.99870967742</v>
      </c>
      <c r="CN44">
        <v>0.899998870967742</v>
      </c>
      <c r="CO44">
        <v>0.100000848387097</v>
      </c>
      <c r="CP44">
        <v>0</v>
      </c>
      <c r="CQ44">
        <v>898.28800000000001</v>
      </c>
      <c r="CR44">
        <v>5.0001699999999998</v>
      </c>
      <c r="CS44">
        <v>12843.154838709699</v>
      </c>
      <c r="CT44">
        <v>14573.990322580599</v>
      </c>
      <c r="CU44">
        <v>45.183129032258101</v>
      </c>
      <c r="CV44">
        <v>46.045999999999999</v>
      </c>
      <c r="CW44">
        <v>45.903064516129</v>
      </c>
      <c r="CX44">
        <v>46.737806451612897</v>
      </c>
      <c r="CY44">
        <v>47.1208064516129</v>
      </c>
      <c r="CZ44">
        <v>1525.4961290322599</v>
      </c>
      <c r="DA44">
        <v>169.502580645161</v>
      </c>
      <c r="DB44">
        <v>0</v>
      </c>
      <c r="DC44">
        <v>119.700000047684</v>
      </c>
      <c r="DD44">
        <v>898.04023529411802</v>
      </c>
      <c r="DE44">
        <v>-3.2801470736492599</v>
      </c>
      <c r="DF44">
        <v>-73.578431388277195</v>
      </c>
      <c r="DG44">
        <v>12839.417647058801</v>
      </c>
      <c r="DH44">
        <v>10</v>
      </c>
      <c r="DI44">
        <v>1535033431.7</v>
      </c>
      <c r="DJ44" t="s">
        <v>425</v>
      </c>
      <c r="DK44">
        <v>25</v>
      </c>
      <c r="DL44">
        <v>0.38400000000000001</v>
      </c>
      <c r="DM44">
        <v>-9.1999999999999998E-2</v>
      </c>
      <c r="DN44">
        <v>600</v>
      </c>
      <c r="DO44">
        <v>18</v>
      </c>
      <c r="DP44">
        <v>0.04</v>
      </c>
      <c r="DQ44">
        <v>0.01</v>
      </c>
      <c r="DR44">
        <v>33.740226129330203</v>
      </c>
      <c r="DS44">
        <v>-0.71721907942250895</v>
      </c>
      <c r="DT44">
        <v>8.6389680267420194E-2</v>
      </c>
      <c r="DU44">
        <v>1</v>
      </c>
      <c r="DV44">
        <v>363.61091840551097</v>
      </c>
      <c r="DW44">
        <v>9.5838464154275798</v>
      </c>
      <c r="DX44">
        <v>1.19749634348407</v>
      </c>
      <c r="DY44">
        <v>0</v>
      </c>
      <c r="DZ44">
        <v>1</v>
      </c>
      <c r="EA44">
        <v>2</v>
      </c>
      <c r="EB44" t="s">
        <v>284</v>
      </c>
      <c r="EC44">
        <v>1.8902300000000001</v>
      </c>
      <c r="ED44">
        <v>1.8878200000000001</v>
      </c>
      <c r="EE44">
        <v>1.8890400000000001</v>
      </c>
      <c r="EF44">
        <v>1.8889199999999999</v>
      </c>
      <c r="EG44">
        <v>1.8922399999999999</v>
      </c>
      <c r="EH44">
        <v>1.8867799999999999</v>
      </c>
      <c r="EI44">
        <v>1.88889</v>
      </c>
      <c r="EJ44">
        <v>1.8910199999999999</v>
      </c>
      <c r="EK44" t="s">
        <v>285</v>
      </c>
      <c r="EL44" t="s">
        <v>19</v>
      </c>
      <c r="EM44" t="s">
        <v>19</v>
      </c>
      <c r="EN44" t="s">
        <v>19</v>
      </c>
      <c r="EO44" t="s">
        <v>286</v>
      </c>
      <c r="EP44" t="s">
        <v>287</v>
      </c>
      <c r="EQ44" t="s">
        <v>288</v>
      </c>
      <c r="ER44" t="s">
        <v>288</v>
      </c>
      <c r="ES44" t="s">
        <v>288</v>
      </c>
      <c r="ET44" t="s">
        <v>288</v>
      </c>
      <c r="EU44">
        <v>0</v>
      </c>
      <c r="EV44">
        <v>100</v>
      </c>
      <c r="EW44">
        <v>100</v>
      </c>
      <c r="EX44">
        <v>0.38400000000000001</v>
      </c>
      <c r="EY44">
        <v>-9.1999999999999998E-2</v>
      </c>
      <c r="EZ44">
        <v>2</v>
      </c>
      <c r="FA44">
        <v>318.51400000000001</v>
      </c>
      <c r="FB44">
        <v>675.75</v>
      </c>
      <c r="FC44">
        <v>25.000299999999999</v>
      </c>
      <c r="FD44">
        <v>27.864100000000001</v>
      </c>
      <c r="FE44">
        <v>30.0002</v>
      </c>
      <c r="FF44">
        <v>27.852599999999999</v>
      </c>
      <c r="FG44">
        <v>27.857099999999999</v>
      </c>
      <c r="FH44">
        <v>27.926100000000002</v>
      </c>
      <c r="FI44">
        <v>23.688199999999998</v>
      </c>
      <c r="FJ44">
        <v>100</v>
      </c>
      <c r="FK44">
        <v>25</v>
      </c>
      <c r="FL44">
        <v>600</v>
      </c>
      <c r="FM44">
        <v>17.677299999999999</v>
      </c>
      <c r="FN44">
        <v>101.758</v>
      </c>
      <c r="FO44">
        <v>101.06699999999999</v>
      </c>
    </row>
    <row r="45" spans="1:171" x14ac:dyDescent="0.2">
      <c r="A45">
        <v>29</v>
      </c>
      <c r="B45">
        <v>1535033594.7</v>
      </c>
      <c r="C45">
        <v>3713.4000000953702</v>
      </c>
      <c r="D45" t="s">
        <v>426</v>
      </c>
      <c r="E45" t="s">
        <v>427</v>
      </c>
      <c r="F45" t="s">
        <v>388</v>
      </c>
      <c r="G45">
        <v>1535033586.7</v>
      </c>
      <c r="H45">
        <f t="shared" si="0"/>
        <v>4.4415495670152337E-3</v>
      </c>
      <c r="I45">
        <f t="shared" si="1"/>
        <v>36.22270899431809</v>
      </c>
      <c r="J45">
        <f t="shared" si="2"/>
        <v>740.88453928030401</v>
      </c>
      <c r="K45">
        <f t="shared" si="3"/>
        <v>544.87320179575261</v>
      </c>
      <c r="L45">
        <f t="shared" si="4"/>
        <v>54.346978774393975</v>
      </c>
      <c r="M45">
        <f t="shared" si="5"/>
        <v>73.897626452982976</v>
      </c>
      <c r="N45">
        <f t="shared" si="6"/>
        <v>0.34187292889483656</v>
      </c>
      <c r="O45">
        <f t="shared" si="7"/>
        <v>2.2542791648809262</v>
      </c>
      <c r="P45">
        <f t="shared" si="8"/>
        <v>0.31546217999663162</v>
      </c>
      <c r="Q45">
        <f t="shared" si="9"/>
        <v>0.19936646453667228</v>
      </c>
      <c r="R45">
        <f t="shared" si="10"/>
        <v>280.85896863146382</v>
      </c>
      <c r="S45">
        <f t="shared" si="11"/>
        <v>28.193670087302149</v>
      </c>
      <c r="T45">
        <f t="shared" si="12"/>
        <v>27.898277419354802</v>
      </c>
      <c r="U45">
        <f t="shared" si="13"/>
        <v>3.7723941166148212</v>
      </c>
      <c r="V45">
        <f t="shared" si="14"/>
        <v>65.21954522963857</v>
      </c>
      <c r="W45">
        <f t="shared" si="15"/>
        <v>2.4116043961187539</v>
      </c>
      <c r="X45">
        <f t="shared" si="16"/>
        <v>3.6976712849307281</v>
      </c>
      <c r="Y45">
        <f t="shared" si="17"/>
        <v>1.3607897204960673</v>
      </c>
      <c r="Z45">
        <f t="shared" si="18"/>
        <v>-195.87233590537181</v>
      </c>
      <c r="AA45">
        <f t="shared" si="19"/>
        <v>-41.623773057550835</v>
      </c>
      <c r="AB45">
        <f t="shared" si="20"/>
        <v>-4.0138625999364876</v>
      </c>
      <c r="AC45">
        <f t="shared" si="21"/>
        <v>39.348997068604689</v>
      </c>
      <c r="AD45">
        <v>-4.1299047835309702E-2</v>
      </c>
      <c r="AE45">
        <v>4.6361799190435898E-2</v>
      </c>
      <c r="AF45">
        <v>3.4628740918094598</v>
      </c>
      <c r="AG45">
        <v>63</v>
      </c>
      <c r="AH45">
        <v>16</v>
      </c>
      <c r="AI45">
        <f t="shared" si="22"/>
        <v>1.002402723774509</v>
      </c>
      <c r="AJ45">
        <f t="shared" si="23"/>
        <v>0.2402723774509008</v>
      </c>
      <c r="AK45">
        <f t="shared" si="24"/>
        <v>52566.484976573949</v>
      </c>
      <c r="AL45">
        <v>0</v>
      </c>
      <c r="AM45">
        <v>0</v>
      </c>
      <c r="AN45">
        <v>0</v>
      </c>
      <c r="AO45">
        <f t="shared" si="25"/>
        <v>0</v>
      </c>
      <c r="AP45" t="e">
        <f t="shared" si="26"/>
        <v>#DIV/0!</v>
      </c>
      <c r="AQ45">
        <v>-1</v>
      </c>
      <c r="AR45" t="s">
        <v>428</v>
      </c>
      <c r="AS45">
        <v>899.72376470588199</v>
      </c>
      <c r="AT45">
        <v>1368.21</v>
      </c>
      <c r="AU45">
        <f t="shared" si="27"/>
        <v>0.34240813566200956</v>
      </c>
      <c r="AV45">
        <v>0.5</v>
      </c>
      <c r="AW45">
        <f t="shared" si="28"/>
        <v>1433.0847865882954</v>
      </c>
      <c r="AX45">
        <f t="shared" si="29"/>
        <v>36.22270899431809</v>
      </c>
      <c r="AY45">
        <f t="shared" si="30"/>
        <v>245.34994501064352</v>
      </c>
      <c r="AZ45">
        <f t="shared" si="31"/>
        <v>0.59208016313285239</v>
      </c>
      <c r="BA45">
        <f t="shared" si="32"/>
        <v>2.59738358418647E-2</v>
      </c>
      <c r="BB45">
        <f t="shared" si="33"/>
        <v>-1</v>
      </c>
      <c r="BC45" t="s">
        <v>429</v>
      </c>
      <c r="BD45">
        <v>558.12</v>
      </c>
      <c r="BE45">
        <f t="shared" si="34"/>
        <v>810.09</v>
      </c>
      <c r="BF45">
        <f t="shared" si="35"/>
        <v>0.57831381117421277</v>
      </c>
      <c r="BG45">
        <f t="shared" si="36"/>
        <v>2.4514620511717911</v>
      </c>
      <c r="BH45">
        <f t="shared" si="37"/>
        <v>0.34240813566200951</v>
      </c>
      <c r="BI45" t="e">
        <f t="shared" si="38"/>
        <v>#DIV/0!</v>
      </c>
      <c r="BJ45">
        <v>2279</v>
      </c>
      <c r="BK45">
        <v>300</v>
      </c>
      <c r="BL45">
        <v>300</v>
      </c>
      <c r="BM45">
        <v>300</v>
      </c>
      <c r="BN45">
        <v>10560.3</v>
      </c>
      <c r="BO45">
        <v>1260.93</v>
      </c>
      <c r="BP45">
        <v>-7.3128000000000004E-3</v>
      </c>
      <c r="BQ45">
        <v>3.3984399999999999</v>
      </c>
      <c r="BR45">
        <f t="shared" si="39"/>
        <v>1700</v>
      </c>
      <c r="BS45">
        <f t="shared" si="40"/>
        <v>1433.0847865882954</v>
      </c>
      <c r="BT45">
        <f t="shared" si="41"/>
        <v>0.84299105093429139</v>
      </c>
      <c r="BU45">
        <f t="shared" si="42"/>
        <v>0.19598210186858298</v>
      </c>
      <c r="BV45">
        <v>6</v>
      </c>
      <c r="BW45">
        <v>0.5</v>
      </c>
      <c r="BX45" t="s">
        <v>282</v>
      </c>
      <c r="BY45">
        <v>1535033586.7</v>
      </c>
      <c r="BZ45">
        <v>740.88458064516101</v>
      </c>
      <c r="CA45">
        <v>800.02274193548396</v>
      </c>
      <c r="CB45">
        <v>24.178319354838699</v>
      </c>
      <c r="CC45">
        <v>17.693232258064501</v>
      </c>
      <c r="CD45">
        <v>400.01135483871002</v>
      </c>
      <c r="CE45">
        <v>99.642438709677407</v>
      </c>
      <c r="CF45">
        <v>9.9994200000000005E-2</v>
      </c>
      <c r="CG45">
        <v>27.5557870967742</v>
      </c>
      <c r="CH45">
        <v>27.898277419354802</v>
      </c>
      <c r="CI45">
        <v>999.9</v>
      </c>
      <c r="CJ45">
        <v>9995.2051612903197</v>
      </c>
      <c r="CK45">
        <v>0</v>
      </c>
      <c r="CL45">
        <v>5.8111322580645197</v>
      </c>
      <c r="CM45">
        <v>1700</v>
      </c>
      <c r="CN45">
        <v>0.90000435483871</v>
      </c>
      <c r="CO45">
        <v>9.9995203225806406E-2</v>
      </c>
      <c r="CP45">
        <v>0</v>
      </c>
      <c r="CQ45">
        <v>900.24606451612897</v>
      </c>
      <c r="CR45">
        <v>5.0001699999999998</v>
      </c>
      <c r="CS45">
        <v>12883.825806451599</v>
      </c>
      <c r="CT45">
        <v>14574.0451612903</v>
      </c>
      <c r="CU45">
        <v>45.286000000000001</v>
      </c>
      <c r="CV45">
        <v>46.118903225806498</v>
      </c>
      <c r="CW45">
        <v>45.995870967741901</v>
      </c>
      <c r="CX45">
        <v>46.840451612903202</v>
      </c>
      <c r="CY45">
        <v>47.207387096774198</v>
      </c>
      <c r="CZ45">
        <v>1525.5070967741899</v>
      </c>
      <c r="DA45">
        <v>169.492903225806</v>
      </c>
      <c r="DB45">
        <v>0</v>
      </c>
      <c r="DC45">
        <v>112</v>
      </c>
      <c r="DD45">
        <v>899.72376470588199</v>
      </c>
      <c r="DE45">
        <v>-7.8176471401413403</v>
      </c>
      <c r="DF45">
        <v>-139.92647102605</v>
      </c>
      <c r="DG45">
        <v>12875.3411764706</v>
      </c>
      <c r="DH45">
        <v>10</v>
      </c>
      <c r="DI45">
        <v>1535033547.7</v>
      </c>
      <c r="DJ45" t="s">
        <v>430</v>
      </c>
      <c r="DK45">
        <v>26</v>
      </c>
      <c r="DL45">
        <v>0.29399999999999998</v>
      </c>
      <c r="DM45">
        <v>-9.4E-2</v>
      </c>
      <c r="DN45">
        <v>800</v>
      </c>
      <c r="DO45">
        <v>18</v>
      </c>
      <c r="DP45">
        <v>0.04</v>
      </c>
      <c r="DQ45">
        <v>0.01</v>
      </c>
      <c r="DR45">
        <v>36.274153630317599</v>
      </c>
      <c r="DS45">
        <v>-0.66187968540601305</v>
      </c>
      <c r="DT45">
        <v>8.8148768510057401E-2</v>
      </c>
      <c r="DU45">
        <v>1</v>
      </c>
      <c r="DV45">
        <v>544.17481950102899</v>
      </c>
      <c r="DW45">
        <v>6.3367912807039097</v>
      </c>
      <c r="DX45">
        <v>0.994018784848823</v>
      </c>
      <c r="DY45">
        <v>1</v>
      </c>
      <c r="DZ45">
        <v>2</v>
      </c>
      <c r="EA45">
        <v>2</v>
      </c>
      <c r="EB45" t="s">
        <v>294</v>
      </c>
      <c r="EC45">
        <v>1.8902600000000001</v>
      </c>
      <c r="ED45">
        <v>1.8878200000000001</v>
      </c>
      <c r="EE45">
        <v>1.8890400000000001</v>
      </c>
      <c r="EF45">
        <v>1.8889400000000001</v>
      </c>
      <c r="EG45">
        <v>1.89229</v>
      </c>
      <c r="EH45">
        <v>1.8867799999999999</v>
      </c>
      <c r="EI45">
        <v>1.8889400000000001</v>
      </c>
      <c r="EJ45">
        <v>1.8910199999999999</v>
      </c>
      <c r="EK45" t="s">
        <v>285</v>
      </c>
      <c r="EL45" t="s">
        <v>19</v>
      </c>
      <c r="EM45" t="s">
        <v>19</v>
      </c>
      <c r="EN45" t="s">
        <v>19</v>
      </c>
      <c r="EO45" t="s">
        <v>286</v>
      </c>
      <c r="EP45" t="s">
        <v>287</v>
      </c>
      <c r="EQ45" t="s">
        <v>288</v>
      </c>
      <c r="ER45" t="s">
        <v>288</v>
      </c>
      <c r="ES45" t="s">
        <v>288</v>
      </c>
      <c r="ET45" t="s">
        <v>288</v>
      </c>
      <c r="EU45">
        <v>0</v>
      </c>
      <c r="EV45">
        <v>100</v>
      </c>
      <c r="EW45">
        <v>100</v>
      </c>
      <c r="EX45">
        <v>0.29399999999999998</v>
      </c>
      <c r="EY45">
        <v>-9.4E-2</v>
      </c>
      <c r="EZ45">
        <v>2</v>
      </c>
      <c r="FA45">
        <v>319.14299999999997</v>
      </c>
      <c r="FB45">
        <v>675.94100000000003</v>
      </c>
      <c r="FC45">
        <v>25.0001</v>
      </c>
      <c r="FD45">
        <v>27.936800000000002</v>
      </c>
      <c r="FE45">
        <v>30.000299999999999</v>
      </c>
      <c r="FF45">
        <v>27.928100000000001</v>
      </c>
      <c r="FG45">
        <v>27.933599999999998</v>
      </c>
      <c r="FH45">
        <v>35.339399999999998</v>
      </c>
      <c r="FI45">
        <v>24.1327</v>
      </c>
      <c r="FJ45">
        <v>100</v>
      </c>
      <c r="FK45">
        <v>25</v>
      </c>
      <c r="FL45">
        <v>800</v>
      </c>
      <c r="FM45">
        <v>17.622800000000002</v>
      </c>
      <c r="FN45">
        <v>101.747</v>
      </c>
      <c r="FO45">
        <v>101.05200000000001</v>
      </c>
    </row>
    <row r="46" spans="1:171" x14ac:dyDescent="0.2">
      <c r="A46">
        <v>30</v>
      </c>
      <c r="B46">
        <v>1535033715.2</v>
      </c>
      <c r="C46">
        <v>3833.9000000953702</v>
      </c>
      <c r="D46" t="s">
        <v>431</v>
      </c>
      <c r="E46" t="s">
        <v>432</v>
      </c>
      <c r="F46" t="s">
        <v>388</v>
      </c>
      <c r="G46">
        <v>1535033707.2</v>
      </c>
      <c r="H46">
        <f t="shared" si="0"/>
        <v>4.2831949324447765E-3</v>
      </c>
      <c r="I46">
        <f t="shared" si="1"/>
        <v>36.484062408387032</v>
      </c>
      <c r="J46">
        <f t="shared" si="2"/>
        <v>939.38492612321534</v>
      </c>
      <c r="K46">
        <f t="shared" si="3"/>
        <v>729.19846512930781</v>
      </c>
      <c r="L46">
        <f t="shared" si="4"/>
        <v>72.736293710279796</v>
      </c>
      <c r="M46">
        <f t="shared" si="5"/>
        <v>93.702031972038341</v>
      </c>
      <c r="N46">
        <f t="shared" si="6"/>
        <v>0.32577438608315756</v>
      </c>
      <c r="O46">
        <f t="shared" si="7"/>
        <v>2.2551203479395729</v>
      </c>
      <c r="P46">
        <f t="shared" si="8"/>
        <v>0.30170684112944074</v>
      </c>
      <c r="Q46">
        <f t="shared" si="9"/>
        <v>0.19058076425024961</v>
      </c>
      <c r="R46">
        <f t="shared" si="10"/>
        <v>280.86001306666964</v>
      </c>
      <c r="S46">
        <f t="shared" si="11"/>
        <v>28.230500092694246</v>
      </c>
      <c r="T46">
        <f t="shared" si="12"/>
        <v>27.931754838709701</v>
      </c>
      <c r="U46">
        <f t="shared" si="13"/>
        <v>3.7797682436145754</v>
      </c>
      <c r="V46">
        <f t="shared" si="14"/>
        <v>65.169991846087783</v>
      </c>
      <c r="W46">
        <f t="shared" si="15"/>
        <v>2.4076068931118808</v>
      </c>
      <c r="X46">
        <f t="shared" si="16"/>
        <v>3.6943489248823833</v>
      </c>
      <c r="Y46">
        <f t="shared" si="17"/>
        <v>1.3721613505026946</v>
      </c>
      <c r="Z46">
        <f t="shared" si="18"/>
        <v>-188.88889652081465</v>
      </c>
      <c r="AA46">
        <f t="shared" si="19"/>
        <v>-47.577804319702359</v>
      </c>
      <c r="AB46">
        <f t="shared" si="20"/>
        <v>-4.5867249542695712</v>
      </c>
      <c r="AC46">
        <f t="shared" si="21"/>
        <v>39.806587271883039</v>
      </c>
      <c r="AD46">
        <v>-4.1321736588557499E-2</v>
      </c>
      <c r="AE46">
        <v>4.6387269303600501E-2</v>
      </c>
      <c r="AF46">
        <v>3.4643792493060399</v>
      </c>
      <c r="AG46">
        <v>62</v>
      </c>
      <c r="AH46">
        <v>15</v>
      </c>
      <c r="AI46">
        <f t="shared" si="22"/>
        <v>1.0023631200762608</v>
      </c>
      <c r="AJ46">
        <f t="shared" si="23"/>
        <v>0.23631200762608273</v>
      </c>
      <c r="AK46">
        <f t="shared" si="24"/>
        <v>52597.000100867255</v>
      </c>
      <c r="AL46">
        <v>0</v>
      </c>
      <c r="AM46">
        <v>0</v>
      </c>
      <c r="AN46">
        <v>0</v>
      </c>
      <c r="AO46">
        <f t="shared" si="25"/>
        <v>0</v>
      </c>
      <c r="AP46" t="e">
        <f t="shared" si="26"/>
        <v>#DIV/0!</v>
      </c>
      <c r="AQ46">
        <v>-1</v>
      </c>
      <c r="AR46" t="s">
        <v>433</v>
      </c>
      <c r="AS46">
        <v>898.49070588235304</v>
      </c>
      <c r="AT46">
        <v>1325.22</v>
      </c>
      <c r="AU46">
        <f t="shared" si="27"/>
        <v>0.32200637940692634</v>
      </c>
      <c r="AV46">
        <v>0.5</v>
      </c>
      <c r="AW46">
        <f t="shared" si="28"/>
        <v>1433.0848543301699</v>
      </c>
      <c r="AX46">
        <f t="shared" si="29"/>
        <v>36.484062408387032</v>
      </c>
      <c r="AY46">
        <f t="shared" si="30"/>
        <v>230.73123266288025</v>
      </c>
      <c r="AZ46">
        <f t="shared" si="31"/>
        <v>0.58076394862739766</v>
      </c>
      <c r="BA46">
        <f t="shared" si="32"/>
        <v>2.6156205820699462E-2</v>
      </c>
      <c r="BB46">
        <f t="shared" si="33"/>
        <v>-1</v>
      </c>
      <c r="BC46" t="s">
        <v>434</v>
      </c>
      <c r="BD46">
        <v>555.58000000000004</v>
      </c>
      <c r="BE46">
        <f t="shared" si="34"/>
        <v>769.64</v>
      </c>
      <c r="BF46">
        <f t="shared" si="35"/>
        <v>0.55445311329666724</v>
      </c>
      <c r="BG46">
        <f t="shared" si="36"/>
        <v>2.3852910471939235</v>
      </c>
      <c r="BH46">
        <f t="shared" si="37"/>
        <v>0.32200637940692639</v>
      </c>
      <c r="BI46" t="e">
        <f t="shared" si="38"/>
        <v>#DIV/0!</v>
      </c>
      <c r="BJ46">
        <v>2281</v>
      </c>
      <c r="BK46">
        <v>300</v>
      </c>
      <c r="BL46">
        <v>300</v>
      </c>
      <c r="BM46">
        <v>300</v>
      </c>
      <c r="BN46">
        <v>10560</v>
      </c>
      <c r="BO46">
        <v>1227.03</v>
      </c>
      <c r="BP46">
        <v>-7.31242E-3</v>
      </c>
      <c r="BQ46">
        <v>2.9556900000000002</v>
      </c>
      <c r="BR46">
        <f t="shared" si="39"/>
        <v>1699.9993548387099</v>
      </c>
      <c r="BS46">
        <f t="shared" si="40"/>
        <v>1433.0848543301699</v>
      </c>
      <c r="BT46">
        <f t="shared" si="41"/>
        <v>0.84299141070329175</v>
      </c>
      <c r="BU46">
        <f t="shared" si="42"/>
        <v>0.19598282140658366</v>
      </c>
      <c r="BV46">
        <v>6</v>
      </c>
      <c r="BW46">
        <v>0.5</v>
      </c>
      <c r="BX46" t="s">
        <v>282</v>
      </c>
      <c r="BY46">
        <v>1535033707.2</v>
      </c>
      <c r="BZ46">
        <v>939.38496774193504</v>
      </c>
      <c r="CA46">
        <v>1000.0164516129</v>
      </c>
      <c r="CB46">
        <v>24.136825806451601</v>
      </c>
      <c r="CC46">
        <v>17.8823516129032</v>
      </c>
      <c r="CD46">
        <v>400.00622580645199</v>
      </c>
      <c r="CE46">
        <v>99.648287096774197</v>
      </c>
      <c r="CF46">
        <v>9.9994322580645195E-2</v>
      </c>
      <c r="CG46">
        <v>27.540419354838701</v>
      </c>
      <c r="CH46">
        <v>27.931754838709701</v>
      </c>
      <c r="CI46">
        <v>999.9</v>
      </c>
      <c r="CJ46">
        <v>10000.1093548387</v>
      </c>
      <c r="CK46">
        <v>0</v>
      </c>
      <c r="CL46">
        <v>5.4253935483870999</v>
      </c>
      <c r="CM46">
        <v>1699.9993548387099</v>
      </c>
      <c r="CN46">
        <v>0.89999283870967794</v>
      </c>
      <c r="CO46">
        <v>0.100007058064516</v>
      </c>
      <c r="CP46">
        <v>0</v>
      </c>
      <c r="CQ46">
        <v>898.96741935483897</v>
      </c>
      <c r="CR46">
        <v>5.0001699999999998</v>
      </c>
      <c r="CS46">
        <v>12863.4580645161</v>
      </c>
      <c r="CT46">
        <v>14573.990322580599</v>
      </c>
      <c r="CU46">
        <v>45.362741935483903</v>
      </c>
      <c r="CV46">
        <v>46.221548387096803</v>
      </c>
      <c r="CW46">
        <v>46.076290322580597</v>
      </c>
      <c r="CX46">
        <v>46.951225806451603</v>
      </c>
      <c r="CY46">
        <v>47.306161290322599</v>
      </c>
      <c r="CZ46">
        <v>1525.4861290322599</v>
      </c>
      <c r="DA46">
        <v>169.513225806452</v>
      </c>
      <c r="DB46">
        <v>0</v>
      </c>
      <c r="DC46">
        <v>120</v>
      </c>
      <c r="DD46">
        <v>898.49070588235304</v>
      </c>
      <c r="DE46">
        <v>-7.4022059284536601</v>
      </c>
      <c r="DF46">
        <v>-23.5784317162402</v>
      </c>
      <c r="DG46">
        <v>12858.188235294099</v>
      </c>
      <c r="DH46">
        <v>10</v>
      </c>
      <c r="DI46">
        <v>1535033682.7</v>
      </c>
      <c r="DJ46" t="s">
        <v>435</v>
      </c>
      <c r="DK46">
        <v>27</v>
      </c>
      <c r="DL46">
        <v>8.3000000000000004E-2</v>
      </c>
      <c r="DM46">
        <v>-9.6000000000000002E-2</v>
      </c>
      <c r="DN46">
        <v>1000</v>
      </c>
      <c r="DO46">
        <v>18</v>
      </c>
      <c r="DP46">
        <v>7.0000000000000007E-2</v>
      </c>
      <c r="DQ46">
        <v>0.01</v>
      </c>
      <c r="DR46">
        <v>36.551096734049203</v>
      </c>
      <c r="DS46">
        <v>-0.96289205744778705</v>
      </c>
      <c r="DT46">
        <v>0.13383149151413701</v>
      </c>
      <c r="DU46">
        <v>1</v>
      </c>
      <c r="DV46">
        <v>727.17477405924899</v>
      </c>
      <c r="DW46">
        <v>24.2136985618564</v>
      </c>
      <c r="DX46">
        <v>3.3544688431994998</v>
      </c>
      <c r="DY46">
        <v>0</v>
      </c>
      <c r="DZ46">
        <v>1</v>
      </c>
      <c r="EA46">
        <v>2</v>
      </c>
      <c r="EB46" t="s">
        <v>284</v>
      </c>
      <c r="EC46">
        <v>1.89025</v>
      </c>
      <c r="ED46">
        <v>1.8878200000000001</v>
      </c>
      <c r="EE46">
        <v>1.8890400000000001</v>
      </c>
      <c r="EF46">
        <v>1.8889199999999999</v>
      </c>
      <c r="EG46">
        <v>1.89225</v>
      </c>
      <c r="EH46">
        <v>1.8867700000000001</v>
      </c>
      <c r="EI46">
        <v>1.8889199999999999</v>
      </c>
      <c r="EJ46">
        <v>1.89103</v>
      </c>
      <c r="EK46" t="s">
        <v>285</v>
      </c>
      <c r="EL46" t="s">
        <v>19</v>
      </c>
      <c r="EM46" t="s">
        <v>19</v>
      </c>
      <c r="EN46" t="s">
        <v>19</v>
      </c>
      <c r="EO46" t="s">
        <v>286</v>
      </c>
      <c r="EP46" t="s">
        <v>287</v>
      </c>
      <c r="EQ46" t="s">
        <v>288</v>
      </c>
      <c r="ER46" t="s">
        <v>288</v>
      </c>
      <c r="ES46" t="s">
        <v>288</v>
      </c>
      <c r="ET46" t="s">
        <v>288</v>
      </c>
      <c r="EU46">
        <v>0</v>
      </c>
      <c r="EV46">
        <v>100</v>
      </c>
      <c r="EW46">
        <v>100</v>
      </c>
      <c r="EX46">
        <v>8.3000000000000004E-2</v>
      </c>
      <c r="EY46">
        <v>-9.6000000000000002E-2</v>
      </c>
      <c r="EZ46">
        <v>2</v>
      </c>
      <c r="FA46">
        <v>320.01900000000001</v>
      </c>
      <c r="FB46">
        <v>676.12</v>
      </c>
      <c r="FC46">
        <v>24.9999</v>
      </c>
      <c r="FD46">
        <v>28.012</v>
      </c>
      <c r="FE46">
        <v>30.000299999999999</v>
      </c>
      <c r="FF46">
        <v>28.008400000000002</v>
      </c>
      <c r="FG46">
        <v>28.012699999999999</v>
      </c>
      <c r="FH46">
        <v>42.421999999999997</v>
      </c>
      <c r="FI46">
        <v>23.411200000000001</v>
      </c>
      <c r="FJ46">
        <v>100</v>
      </c>
      <c r="FK46">
        <v>25</v>
      </c>
      <c r="FL46">
        <v>1000</v>
      </c>
      <c r="FM46">
        <v>17.789000000000001</v>
      </c>
      <c r="FN46">
        <v>101.736</v>
      </c>
      <c r="FO46">
        <v>101.036</v>
      </c>
    </row>
    <row r="47" spans="1:171" x14ac:dyDescent="0.2">
      <c r="A47">
        <v>31</v>
      </c>
      <c r="B47">
        <v>1535034065.2</v>
      </c>
      <c r="C47">
        <v>4183.9000000953702</v>
      </c>
      <c r="D47" t="s">
        <v>436</v>
      </c>
      <c r="E47" t="s">
        <v>437</v>
      </c>
      <c r="F47" t="s">
        <v>438</v>
      </c>
      <c r="G47">
        <v>1535034057.2032299</v>
      </c>
      <c r="H47">
        <f t="shared" si="0"/>
        <v>5.7402223095811833E-3</v>
      </c>
      <c r="I47">
        <f t="shared" si="1"/>
        <v>23.99840646006151</v>
      </c>
      <c r="J47">
        <f t="shared" si="2"/>
        <v>360.97381132637094</v>
      </c>
      <c r="K47">
        <f t="shared" si="3"/>
        <v>254.28275069096023</v>
      </c>
      <c r="L47">
        <f t="shared" si="4"/>
        <v>25.366561942345353</v>
      </c>
      <c r="M47">
        <f t="shared" si="5"/>
        <v>36.009774629594617</v>
      </c>
      <c r="N47">
        <f t="shared" si="6"/>
        <v>0.42041939160248981</v>
      </c>
      <c r="O47">
        <f t="shared" si="7"/>
        <v>2.2547318002798735</v>
      </c>
      <c r="P47">
        <f t="shared" si="8"/>
        <v>0.38123020630760401</v>
      </c>
      <c r="Q47">
        <f t="shared" si="9"/>
        <v>0.24148472260303336</v>
      </c>
      <c r="R47">
        <f t="shared" si="10"/>
        <v>280.85695150689713</v>
      </c>
      <c r="S47">
        <f t="shared" si="11"/>
        <v>27.654587991490875</v>
      </c>
      <c r="T47">
        <f t="shared" si="12"/>
        <v>28.249822580645201</v>
      </c>
      <c r="U47">
        <f t="shared" si="13"/>
        <v>3.8504593342913758</v>
      </c>
      <c r="V47">
        <f t="shared" si="14"/>
        <v>65.197222513144538</v>
      </c>
      <c r="W47">
        <f t="shared" si="15"/>
        <v>2.3954258284890959</v>
      </c>
      <c r="X47">
        <f t="shared" si="16"/>
        <v>3.6741225103663728</v>
      </c>
      <c r="Y47">
        <f t="shared" si="17"/>
        <v>1.4550335058022799</v>
      </c>
      <c r="Z47">
        <f t="shared" si="18"/>
        <v>-253.14380385253017</v>
      </c>
      <c r="AA47">
        <f t="shared" si="19"/>
        <v>-97.637408213729458</v>
      </c>
      <c r="AB47">
        <f t="shared" si="20"/>
        <v>-9.4248757895099455</v>
      </c>
      <c r="AC47">
        <f t="shared" si="21"/>
        <v>-79.349136348872435</v>
      </c>
      <c r="AD47">
        <v>-4.1311255556261799E-2</v>
      </c>
      <c r="AE47">
        <v>4.6375503426659699E-2</v>
      </c>
      <c r="AF47">
        <v>3.46368397974534</v>
      </c>
      <c r="AG47">
        <v>58</v>
      </c>
      <c r="AH47">
        <v>14</v>
      </c>
      <c r="AI47">
        <f t="shared" si="22"/>
        <v>1.0022101629240912</v>
      </c>
      <c r="AJ47">
        <f t="shared" si="23"/>
        <v>0.22101629240911524</v>
      </c>
      <c r="AK47">
        <f t="shared" si="24"/>
        <v>52600.818533320475</v>
      </c>
      <c r="AL47">
        <v>0</v>
      </c>
      <c r="AM47">
        <v>0</v>
      </c>
      <c r="AN47">
        <v>0</v>
      </c>
      <c r="AO47">
        <f t="shared" si="25"/>
        <v>0</v>
      </c>
      <c r="AP47" t="e">
        <f t="shared" si="26"/>
        <v>#DIV/0!</v>
      </c>
      <c r="AQ47">
        <v>-1</v>
      </c>
      <c r="AR47" t="s">
        <v>439</v>
      </c>
      <c r="AS47">
        <v>829.62705882352896</v>
      </c>
      <c r="AT47">
        <v>1279.67</v>
      </c>
      <c r="AU47">
        <f t="shared" si="27"/>
        <v>0.3516867170258513</v>
      </c>
      <c r="AV47">
        <v>0.5</v>
      </c>
      <c r="AW47">
        <f t="shared" si="28"/>
        <v>1433.0749446528134</v>
      </c>
      <c r="AX47">
        <f t="shared" si="29"/>
        <v>23.99840646006151</v>
      </c>
      <c r="AY47">
        <f t="shared" si="30"/>
        <v>251.99671126847576</v>
      </c>
      <c r="AZ47">
        <f t="shared" si="31"/>
        <v>0.55680761446310378</v>
      </c>
      <c r="BA47">
        <f t="shared" si="32"/>
        <v>1.744389332416791E-2</v>
      </c>
      <c r="BB47">
        <f t="shared" si="33"/>
        <v>-1</v>
      </c>
      <c r="BC47" t="s">
        <v>440</v>
      </c>
      <c r="BD47">
        <v>567.14</v>
      </c>
      <c r="BE47">
        <f t="shared" si="34"/>
        <v>712.53000000000009</v>
      </c>
      <c r="BF47">
        <f t="shared" si="35"/>
        <v>0.63161262147063435</v>
      </c>
      <c r="BG47">
        <f t="shared" si="36"/>
        <v>2.2563564551962481</v>
      </c>
      <c r="BH47">
        <f t="shared" si="37"/>
        <v>0.35168671702585125</v>
      </c>
      <c r="BI47" t="e">
        <f t="shared" si="38"/>
        <v>#DIV/0!</v>
      </c>
      <c r="BJ47">
        <v>2283</v>
      </c>
      <c r="BK47">
        <v>300</v>
      </c>
      <c r="BL47">
        <v>300</v>
      </c>
      <c r="BM47">
        <v>300</v>
      </c>
      <c r="BN47">
        <v>10538.4</v>
      </c>
      <c r="BO47">
        <v>1182.74</v>
      </c>
      <c r="BP47">
        <v>-7.2972200000000001E-3</v>
      </c>
      <c r="BQ47">
        <v>10.7094</v>
      </c>
      <c r="BR47">
        <f t="shared" si="39"/>
        <v>1699.9883870967701</v>
      </c>
      <c r="BS47">
        <f t="shared" si="40"/>
        <v>1433.0749446528134</v>
      </c>
      <c r="BT47">
        <f t="shared" si="41"/>
        <v>0.84299102013291405</v>
      </c>
      <c r="BU47">
        <f t="shared" si="42"/>
        <v>0.19598204026582816</v>
      </c>
      <c r="BV47">
        <v>6</v>
      </c>
      <c r="BW47">
        <v>0.5</v>
      </c>
      <c r="BX47" t="s">
        <v>282</v>
      </c>
      <c r="BY47">
        <v>1535034057.2032299</v>
      </c>
      <c r="BZ47">
        <v>360.97383870967701</v>
      </c>
      <c r="CA47">
        <v>399.99903225806497</v>
      </c>
      <c r="CB47">
        <v>24.012535483871002</v>
      </c>
      <c r="CC47">
        <v>15.6281903225806</v>
      </c>
      <c r="CD47">
        <v>400.01164516129001</v>
      </c>
      <c r="CE47">
        <v>99.657306451612897</v>
      </c>
      <c r="CF47">
        <v>9.9998648387096795E-2</v>
      </c>
      <c r="CG47">
        <v>27.4466</v>
      </c>
      <c r="CH47">
        <v>28.249822580645201</v>
      </c>
      <c r="CI47">
        <v>999.9</v>
      </c>
      <c r="CJ47">
        <v>9996.6680645161305</v>
      </c>
      <c r="CK47">
        <v>0</v>
      </c>
      <c r="CL47">
        <v>6.0590741935483896</v>
      </c>
      <c r="CM47">
        <v>1699.9883870967701</v>
      </c>
      <c r="CN47">
        <v>0.90000467741935497</v>
      </c>
      <c r="CO47">
        <v>9.9995670967741895E-2</v>
      </c>
      <c r="CP47">
        <v>0</v>
      </c>
      <c r="CQ47">
        <v>829.86903225806498</v>
      </c>
      <c r="CR47">
        <v>5.0001699999999998</v>
      </c>
      <c r="CS47">
        <v>11728.583870967699</v>
      </c>
      <c r="CT47">
        <v>14573.935483871001</v>
      </c>
      <c r="CU47">
        <v>45.538064516128998</v>
      </c>
      <c r="CV47">
        <v>46.338419354838699</v>
      </c>
      <c r="CW47">
        <v>46.229612903225799</v>
      </c>
      <c r="CX47">
        <v>47.088419354838699</v>
      </c>
      <c r="CY47">
        <v>47.423096774193503</v>
      </c>
      <c r="CZ47">
        <v>1525.4983870967701</v>
      </c>
      <c r="DA47">
        <v>169.49</v>
      </c>
      <c r="DB47">
        <v>0</v>
      </c>
      <c r="DC47">
        <v>349.200000047684</v>
      </c>
      <c r="DD47">
        <v>829.62705882352896</v>
      </c>
      <c r="DE47">
        <v>-3.2622549031172601</v>
      </c>
      <c r="DF47">
        <v>-74.093137347690998</v>
      </c>
      <c r="DG47">
        <v>11724.3411764706</v>
      </c>
      <c r="DH47">
        <v>10</v>
      </c>
      <c r="DI47">
        <v>1535034028.7</v>
      </c>
      <c r="DJ47" t="s">
        <v>441</v>
      </c>
      <c r="DK47">
        <v>28</v>
      </c>
      <c r="DL47">
        <v>0.53</v>
      </c>
      <c r="DM47">
        <v>-0.10199999999999999</v>
      </c>
      <c r="DN47">
        <v>400</v>
      </c>
      <c r="DO47">
        <v>15</v>
      </c>
      <c r="DP47">
        <v>7.0000000000000007E-2</v>
      </c>
      <c r="DQ47">
        <v>0.01</v>
      </c>
      <c r="DR47">
        <v>23.974124065068398</v>
      </c>
      <c r="DS47">
        <v>0.30920481784973503</v>
      </c>
      <c r="DT47">
        <v>4.6898719271881002E-2</v>
      </c>
      <c r="DU47">
        <v>1</v>
      </c>
      <c r="DV47">
        <v>253.94811657486301</v>
      </c>
      <c r="DW47">
        <v>3.5455805952664901</v>
      </c>
      <c r="DX47">
        <v>0.96898864331475498</v>
      </c>
      <c r="DY47">
        <v>1</v>
      </c>
      <c r="DZ47">
        <v>2</v>
      </c>
      <c r="EA47">
        <v>2</v>
      </c>
      <c r="EB47" t="s">
        <v>294</v>
      </c>
      <c r="EC47">
        <v>1.8905799999999999</v>
      </c>
      <c r="ED47">
        <v>1.8882399999999999</v>
      </c>
      <c r="EE47">
        <v>1.88947</v>
      </c>
      <c r="EF47">
        <v>1.88934</v>
      </c>
      <c r="EG47">
        <v>1.8927</v>
      </c>
      <c r="EH47">
        <v>1.8872100000000001</v>
      </c>
      <c r="EI47">
        <v>1.88933</v>
      </c>
      <c r="EJ47">
        <v>1.8914500000000001</v>
      </c>
      <c r="EK47" t="s">
        <v>285</v>
      </c>
      <c r="EL47" t="s">
        <v>19</v>
      </c>
      <c r="EM47" t="s">
        <v>19</v>
      </c>
      <c r="EN47" t="s">
        <v>19</v>
      </c>
      <c r="EO47" t="s">
        <v>286</v>
      </c>
      <c r="EP47" t="s">
        <v>287</v>
      </c>
      <c r="EQ47" t="s">
        <v>288</v>
      </c>
      <c r="ER47" t="s">
        <v>288</v>
      </c>
      <c r="ES47" t="s">
        <v>288</v>
      </c>
      <c r="ET47" t="s">
        <v>288</v>
      </c>
      <c r="EU47">
        <v>0</v>
      </c>
      <c r="EV47">
        <v>100</v>
      </c>
      <c r="EW47">
        <v>100</v>
      </c>
      <c r="EX47">
        <v>0.53</v>
      </c>
      <c r="EY47">
        <v>-0.10199999999999999</v>
      </c>
      <c r="EZ47">
        <v>2</v>
      </c>
      <c r="FA47">
        <v>323.887</v>
      </c>
      <c r="FB47">
        <v>670.89</v>
      </c>
      <c r="FC47">
        <v>25.000299999999999</v>
      </c>
      <c r="FD47">
        <v>28.193899999999999</v>
      </c>
      <c r="FE47">
        <v>30.0002</v>
      </c>
      <c r="FF47">
        <v>28.206900000000001</v>
      </c>
      <c r="FG47">
        <v>28.2119</v>
      </c>
      <c r="FH47">
        <v>20.0792</v>
      </c>
      <c r="FI47">
        <v>34.431600000000003</v>
      </c>
      <c r="FJ47">
        <v>96.135599999999997</v>
      </c>
      <c r="FK47">
        <v>25</v>
      </c>
      <c r="FL47">
        <v>400</v>
      </c>
      <c r="FM47">
        <v>15.535600000000001</v>
      </c>
      <c r="FN47">
        <v>101.71</v>
      </c>
      <c r="FO47">
        <v>101</v>
      </c>
    </row>
    <row r="48" spans="1:171" x14ac:dyDescent="0.2">
      <c r="A48">
        <v>32</v>
      </c>
      <c r="B48">
        <v>1535034180.2</v>
      </c>
      <c r="C48">
        <v>4298.9000000953702</v>
      </c>
      <c r="D48" t="s">
        <v>442</v>
      </c>
      <c r="E48" t="s">
        <v>443</v>
      </c>
      <c r="F48" t="s">
        <v>438</v>
      </c>
      <c r="G48">
        <v>1535034172.2096801</v>
      </c>
      <c r="H48">
        <f t="shared" si="0"/>
        <v>5.4769622837055583E-3</v>
      </c>
      <c r="I48">
        <f t="shared" si="1"/>
        <v>17.963111688672651</v>
      </c>
      <c r="J48">
        <f t="shared" si="2"/>
        <v>270.89836663025039</v>
      </c>
      <c r="K48">
        <f t="shared" si="3"/>
        <v>186.04087064530211</v>
      </c>
      <c r="L48">
        <f t="shared" si="4"/>
        <v>18.559459360231426</v>
      </c>
      <c r="M48">
        <f t="shared" si="5"/>
        <v>27.024853242129062</v>
      </c>
      <c r="N48">
        <f t="shared" si="6"/>
        <v>0.39205441515958578</v>
      </c>
      <c r="O48">
        <f t="shared" si="7"/>
        <v>2.2560236384980956</v>
      </c>
      <c r="P48">
        <f t="shared" si="8"/>
        <v>0.35776190648803713</v>
      </c>
      <c r="Q48">
        <f t="shared" si="9"/>
        <v>0.22643174830815799</v>
      </c>
      <c r="R48">
        <f t="shared" si="10"/>
        <v>280.85926802137385</v>
      </c>
      <c r="S48">
        <f t="shared" si="11"/>
        <v>27.786406742591101</v>
      </c>
      <c r="T48">
        <f t="shared" si="12"/>
        <v>28.3470096774194</v>
      </c>
      <c r="U48">
        <f t="shared" si="13"/>
        <v>3.8722880974113965</v>
      </c>
      <c r="V48">
        <f t="shared" si="14"/>
        <v>64.961114425383599</v>
      </c>
      <c r="W48">
        <f t="shared" si="15"/>
        <v>2.3930222382623527</v>
      </c>
      <c r="X48">
        <f t="shared" si="16"/>
        <v>3.6837764552377785</v>
      </c>
      <c r="Y48">
        <f t="shared" si="17"/>
        <v>1.4792658591490437</v>
      </c>
      <c r="Z48">
        <f t="shared" si="18"/>
        <v>-241.53403671141513</v>
      </c>
      <c r="AA48">
        <f t="shared" si="19"/>
        <v>-104.06070546399144</v>
      </c>
      <c r="AB48">
        <f t="shared" si="20"/>
        <v>-10.046273539155202</v>
      </c>
      <c r="AC48">
        <f t="shared" si="21"/>
        <v>-74.781747693187924</v>
      </c>
      <c r="AD48">
        <v>-4.1346109109208697E-2</v>
      </c>
      <c r="AE48">
        <v>4.6414629593181503E-2</v>
      </c>
      <c r="AF48">
        <v>3.46599578887052</v>
      </c>
      <c r="AG48">
        <v>57</v>
      </c>
      <c r="AH48">
        <v>14</v>
      </c>
      <c r="AI48">
        <f t="shared" si="22"/>
        <v>1.0021705360688606</v>
      </c>
      <c r="AJ48">
        <f t="shared" si="23"/>
        <v>0.21705360688606401</v>
      </c>
      <c r="AK48">
        <f t="shared" si="24"/>
        <v>52635.587471173676</v>
      </c>
      <c r="AL48">
        <v>0</v>
      </c>
      <c r="AM48">
        <v>0</v>
      </c>
      <c r="AN48">
        <v>0</v>
      </c>
      <c r="AO48">
        <f t="shared" si="25"/>
        <v>0</v>
      </c>
      <c r="AP48" t="e">
        <f t="shared" si="26"/>
        <v>#DIV/0!</v>
      </c>
      <c r="AQ48">
        <v>-1</v>
      </c>
      <c r="AR48" t="s">
        <v>444</v>
      </c>
      <c r="AS48">
        <v>811.99241176470605</v>
      </c>
      <c r="AT48">
        <v>1226.83</v>
      </c>
      <c r="AU48">
        <f t="shared" si="27"/>
        <v>0.33813779271398148</v>
      </c>
      <c r="AV48">
        <v>0.5</v>
      </c>
      <c r="AW48">
        <f t="shared" si="28"/>
        <v>1433.0871382012112</v>
      </c>
      <c r="AX48">
        <f t="shared" si="29"/>
        <v>17.963111688672651</v>
      </c>
      <c r="AY48">
        <f t="shared" si="30"/>
        <v>242.29046083907704</v>
      </c>
      <c r="AZ48">
        <f t="shared" si="31"/>
        <v>0.53949609970411538</v>
      </c>
      <c r="BA48">
        <f t="shared" si="32"/>
        <v>1.3232350764430734E-2</v>
      </c>
      <c r="BB48">
        <f t="shared" si="33"/>
        <v>-1</v>
      </c>
      <c r="BC48" t="s">
        <v>445</v>
      </c>
      <c r="BD48">
        <v>564.96</v>
      </c>
      <c r="BE48">
        <f t="shared" si="34"/>
        <v>661.86999999999989</v>
      </c>
      <c r="BF48">
        <f t="shared" si="35"/>
        <v>0.62676596346003588</v>
      </c>
      <c r="BG48">
        <f t="shared" si="36"/>
        <v>2.1715342679127723</v>
      </c>
      <c r="BH48">
        <f t="shared" si="37"/>
        <v>0.33813779271398148</v>
      </c>
      <c r="BI48" t="e">
        <f t="shared" si="38"/>
        <v>#DIV/0!</v>
      </c>
      <c r="BJ48">
        <v>2285</v>
      </c>
      <c r="BK48">
        <v>300</v>
      </c>
      <c r="BL48">
        <v>300</v>
      </c>
      <c r="BM48">
        <v>300</v>
      </c>
      <c r="BN48">
        <v>10538.1</v>
      </c>
      <c r="BO48">
        <v>1138.08</v>
      </c>
      <c r="BP48">
        <v>-7.2968699999999996E-3</v>
      </c>
      <c r="BQ48">
        <v>11.212999999999999</v>
      </c>
      <c r="BR48">
        <f t="shared" si="39"/>
        <v>1700.0029032258101</v>
      </c>
      <c r="BS48">
        <f t="shared" si="40"/>
        <v>1433.0871382012112</v>
      </c>
      <c r="BT48">
        <f t="shared" si="41"/>
        <v>0.84299099459294002</v>
      </c>
      <c r="BU48">
        <f t="shared" si="42"/>
        <v>0.19598198918588025</v>
      </c>
      <c r="BV48">
        <v>6</v>
      </c>
      <c r="BW48">
        <v>0.5</v>
      </c>
      <c r="BX48" t="s">
        <v>282</v>
      </c>
      <c r="BY48">
        <v>1535034172.2096801</v>
      </c>
      <c r="BZ48">
        <v>270.898387096774</v>
      </c>
      <c r="CA48">
        <v>300.00970967741898</v>
      </c>
      <c r="CB48">
        <v>23.987764516129001</v>
      </c>
      <c r="CC48">
        <v>15.9873322580645</v>
      </c>
      <c r="CD48">
        <v>400.00738709677398</v>
      </c>
      <c r="CE48">
        <v>99.660119354838699</v>
      </c>
      <c r="CF48">
        <v>9.9999461290322597E-2</v>
      </c>
      <c r="CG48">
        <v>27.491435483871001</v>
      </c>
      <c r="CH48">
        <v>28.3470096774194</v>
      </c>
      <c r="CI48">
        <v>999.9</v>
      </c>
      <c r="CJ48">
        <v>10004.8196774194</v>
      </c>
      <c r="CK48">
        <v>0</v>
      </c>
      <c r="CL48">
        <v>6.1407854838709701</v>
      </c>
      <c r="CM48">
        <v>1700.0029032258101</v>
      </c>
      <c r="CN48">
        <v>0.900007</v>
      </c>
      <c r="CO48">
        <v>9.9993399999999899E-2</v>
      </c>
      <c r="CP48">
        <v>0</v>
      </c>
      <c r="CQ48">
        <v>812.029870967742</v>
      </c>
      <c r="CR48">
        <v>5.0001699999999998</v>
      </c>
      <c r="CS48">
        <v>11437.6903225806</v>
      </c>
      <c r="CT48">
        <v>14574.0677419355</v>
      </c>
      <c r="CU48">
        <v>45.582322580645098</v>
      </c>
      <c r="CV48">
        <v>46.399000000000001</v>
      </c>
      <c r="CW48">
        <v>46.290064516129</v>
      </c>
      <c r="CX48">
        <v>47.108677419354798</v>
      </c>
      <c r="CY48">
        <v>47.489645161290298</v>
      </c>
      <c r="CZ48">
        <v>1525.5129032258101</v>
      </c>
      <c r="DA48">
        <v>169.49</v>
      </c>
      <c r="DB48">
        <v>0</v>
      </c>
      <c r="DC48">
        <v>114.40000009536701</v>
      </c>
      <c r="DD48">
        <v>811.99241176470605</v>
      </c>
      <c r="DE48">
        <v>-0.32475482681351298</v>
      </c>
      <c r="DF48">
        <v>-7.9656863130452402</v>
      </c>
      <c r="DG48">
        <v>11437.188235294099</v>
      </c>
      <c r="DH48">
        <v>10</v>
      </c>
      <c r="DI48">
        <v>1535034144.2</v>
      </c>
      <c r="DJ48" t="s">
        <v>446</v>
      </c>
      <c r="DK48">
        <v>29</v>
      </c>
      <c r="DL48">
        <v>0.499</v>
      </c>
      <c r="DM48">
        <v>-9.8000000000000004E-2</v>
      </c>
      <c r="DN48">
        <v>300</v>
      </c>
      <c r="DO48">
        <v>16</v>
      </c>
      <c r="DP48">
        <v>0.06</v>
      </c>
      <c r="DQ48">
        <v>0.01</v>
      </c>
      <c r="DR48">
        <v>17.980310123211002</v>
      </c>
      <c r="DS48">
        <v>-0.210914922756513</v>
      </c>
      <c r="DT48">
        <v>2.8587939208818199E-2</v>
      </c>
      <c r="DU48">
        <v>1</v>
      </c>
      <c r="DV48">
        <v>185.65555193594901</v>
      </c>
      <c r="DW48">
        <v>3.9817779966933098</v>
      </c>
      <c r="DX48">
        <v>0.76546156101082996</v>
      </c>
      <c r="DY48">
        <v>1</v>
      </c>
      <c r="DZ48">
        <v>2</v>
      </c>
      <c r="EA48">
        <v>2</v>
      </c>
      <c r="EB48" t="s">
        <v>294</v>
      </c>
      <c r="EC48">
        <v>1.89056</v>
      </c>
      <c r="ED48">
        <v>1.8882399999999999</v>
      </c>
      <c r="EE48">
        <v>1.8894299999999999</v>
      </c>
      <c r="EF48">
        <v>1.88934</v>
      </c>
      <c r="EG48">
        <v>1.8927</v>
      </c>
      <c r="EH48">
        <v>1.8872100000000001</v>
      </c>
      <c r="EI48">
        <v>1.8893</v>
      </c>
      <c r="EJ48">
        <v>1.8914200000000001</v>
      </c>
      <c r="EK48" t="s">
        <v>285</v>
      </c>
      <c r="EL48" t="s">
        <v>19</v>
      </c>
      <c r="EM48" t="s">
        <v>19</v>
      </c>
      <c r="EN48" t="s">
        <v>19</v>
      </c>
      <c r="EO48" t="s">
        <v>286</v>
      </c>
      <c r="EP48" t="s">
        <v>287</v>
      </c>
      <c r="EQ48" t="s">
        <v>288</v>
      </c>
      <c r="ER48" t="s">
        <v>288</v>
      </c>
      <c r="ES48" t="s">
        <v>288</v>
      </c>
      <c r="ET48" t="s">
        <v>288</v>
      </c>
      <c r="EU48">
        <v>0</v>
      </c>
      <c r="EV48">
        <v>100</v>
      </c>
      <c r="EW48">
        <v>100</v>
      </c>
      <c r="EX48">
        <v>0.499</v>
      </c>
      <c r="EY48">
        <v>-9.8000000000000004E-2</v>
      </c>
      <c r="EZ48">
        <v>2</v>
      </c>
      <c r="FA48">
        <v>324.64499999999998</v>
      </c>
      <c r="FB48">
        <v>670.73099999999999</v>
      </c>
      <c r="FC48">
        <v>25.000599999999999</v>
      </c>
      <c r="FD48">
        <v>28.239599999999999</v>
      </c>
      <c r="FE48">
        <v>30.0001</v>
      </c>
      <c r="FF48">
        <v>28.257400000000001</v>
      </c>
      <c r="FG48">
        <v>28.264099999999999</v>
      </c>
      <c r="FH48">
        <v>15.985300000000001</v>
      </c>
      <c r="FI48">
        <v>32.599499999999999</v>
      </c>
      <c r="FJ48">
        <v>94.362700000000004</v>
      </c>
      <c r="FK48">
        <v>25</v>
      </c>
      <c r="FL48">
        <v>300</v>
      </c>
      <c r="FM48">
        <v>15.9246</v>
      </c>
      <c r="FN48">
        <v>101.70399999999999</v>
      </c>
      <c r="FO48">
        <v>100.988</v>
      </c>
    </row>
    <row r="49" spans="1:171" x14ac:dyDescent="0.2">
      <c r="A49">
        <v>33</v>
      </c>
      <c r="B49">
        <v>1535034247.3</v>
      </c>
      <c r="C49">
        <v>4366</v>
      </c>
      <c r="D49" t="s">
        <v>447</v>
      </c>
      <c r="E49" t="s">
        <v>448</v>
      </c>
      <c r="F49" t="s">
        <v>438</v>
      </c>
      <c r="G49">
        <v>1535034239.25161</v>
      </c>
      <c r="H49">
        <f t="shared" ref="H49:H80" si="43">CD49*AI49*(CB49-CC49)/(100*BV49*(1000-AI49*CB49))</f>
        <v>5.3514440044795568E-3</v>
      </c>
      <c r="I49">
        <f t="shared" ref="I49:I80" si="44">CD49*AI49*(CA49-BZ49*(1000-AI49*CC49)/(1000-AI49*CB49))/(100*BV49)</f>
        <v>14.486019594191196</v>
      </c>
      <c r="J49">
        <f t="shared" ref="J49:J80" si="45">BZ49 - IF(AI49&gt;1, I49*BV49*100/(AK49*CJ49), 0)</f>
        <v>226.49898347054014</v>
      </c>
      <c r="K49">
        <f t="shared" ref="K49:K80" si="46">((Q49-H49/2)*J49-I49)/(Q49+H49/2)</f>
        <v>155.60022511098808</v>
      </c>
      <c r="L49">
        <f t="shared" ref="L49:L80" si="47">K49*(CE49+CF49)/1000</f>
        <v>15.523046501798182</v>
      </c>
      <c r="M49">
        <f t="shared" ref="M49:M80" si="48">(BZ49 - IF(AI49&gt;1, I49*BV49*100/(AK49*CJ49), 0))*(CE49+CF49)/1000</f>
        <v>22.596074334181182</v>
      </c>
      <c r="N49">
        <f t="shared" ref="N49:N80" si="49">2/((1/P49-1/O49)+SIGN(P49)*SQRT((1/P49-1/O49)*(1/P49-1/O49) + 4*BW49/((BW49+1)*(BW49+1))*(2*1/P49*1/O49-1/O49*1/O49)))</f>
        <v>0.37770464571576523</v>
      </c>
      <c r="O49">
        <f t="shared" ref="O49:O80" si="50">AF49+AE49*BV49+AD49*BV49*BV49</f>
        <v>2.2548682486470875</v>
      </c>
      <c r="P49">
        <f t="shared" ref="P49:P80" si="51">H49*(1000-(1000*0.61365*EXP(17.502*T49/(240.97+T49))/(CE49+CF49)+CB49)/2)/(1000*0.61365*EXP(17.502*T49/(240.97+T49))/(CE49+CF49)-CB49)</f>
        <v>0.34575221041152177</v>
      </c>
      <c r="Q49">
        <f t="shared" ref="Q49:Q80" si="52">1/((BW49+1)/(N49/1.6)+1/(O49/1.37)) + BW49/((BW49+1)/(N49/1.6) + BW49/(O49/1.37))</f>
        <v>0.21874023202187404</v>
      </c>
      <c r="R49">
        <f t="shared" ref="R49:R80" si="53">(BS49*BU49)</f>
        <v>280.85928065962662</v>
      </c>
      <c r="S49">
        <f t="shared" ref="S49:S80" si="54">(CG49+(R49+2*0.95*0.0000000567*(((CG49+$B$7)+273)^4-(CG49+273)^4)-44100*H49)/(1.84*29.3*O49+8*0.95*0.0000000567*(CG49+273)^3))</f>
        <v>27.825307204749873</v>
      </c>
      <c r="T49">
        <f t="shared" ref="T49:T80" si="55">($C$7*CH49+$D$7*CI49+$E$7*S49)</f>
        <v>28.366193548387098</v>
      </c>
      <c r="U49">
        <f t="shared" ref="U49:U80" si="56">0.61365*EXP(17.502*T49/(240.97+T49))</f>
        <v>3.8766096349380978</v>
      </c>
      <c r="V49">
        <f t="shared" ref="V49:V80" si="57">(W49/X49*100)</f>
        <v>64.643780096062926</v>
      </c>
      <c r="W49">
        <f t="shared" ref="W49:W80" si="58">CB49*(CE49+CF49)/1000</f>
        <v>2.3809453451209595</v>
      </c>
      <c r="X49">
        <f t="shared" ref="X49:X80" si="59">0.61365*EXP(17.502*CG49/(240.97+CG49))</f>
        <v>3.6831777807281556</v>
      </c>
      <c r="Y49">
        <f t="shared" ref="Y49:Y80" si="60">(U49-CB49*(CE49+CF49)/1000)</f>
        <v>1.4956642898171384</v>
      </c>
      <c r="Z49">
        <f t="shared" ref="Z49:Z80" si="61">(-H49*44100)</f>
        <v>-235.99868059754846</v>
      </c>
      <c r="AA49">
        <f t="shared" ref="AA49:AA80" si="62">2*29.3*O49*0.92*(CG49-T49)</f>
        <v>-106.67712461349285</v>
      </c>
      <c r="AB49">
        <f t="shared" ref="AB49:AB80" si="63">2*0.95*0.0000000567*(((CG49+$B$7)+273)^4-(T49+273)^4)</f>
        <v>-10.30498992015365</v>
      </c>
      <c r="AC49">
        <f t="shared" ref="AC49:AC80" si="64">R49+AB49+Z49+AA49</f>
        <v>-72.121514471568361</v>
      </c>
      <c r="AD49">
        <v>-4.1314936049449198E-2</v>
      </c>
      <c r="AE49">
        <v>4.6379635102691399E-2</v>
      </c>
      <c r="AF49">
        <v>3.46392813581111</v>
      </c>
      <c r="AG49">
        <v>59</v>
      </c>
      <c r="AH49">
        <v>15</v>
      </c>
      <c r="AI49">
        <f t="shared" ref="AI49:AI80" si="65">IF(AG49*$H$13&gt;=AK49,1,(AK49/(AK49-AG49*$H$13)))</f>
        <v>1.002248473058587</v>
      </c>
      <c r="AJ49">
        <f t="shared" ref="AJ49:AJ80" si="66">(AI49-1)*100</f>
        <v>0.22484730585869972</v>
      </c>
      <c r="AK49">
        <f t="shared" ref="AK49:AK80" si="67">MAX(0,($B$13+$C$13*CJ49)/(1+$D$13*CJ49)*CE49/(CG49+273)*$E$13)</f>
        <v>52598.059545010663</v>
      </c>
      <c r="AL49">
        <v>0</v>
      </c>
      <c r="AM49">
        <v>0</v>
      </c>
      <c r="AN49">
        <v>0</v>
      </c>
      <c r="AO49">
        <f t="shared" ref="AO49:AO80" si="68">AN49-AM49</f>
        <v>0</v>
      </c>
      <c r="AP49" t="e">
        <f t="shared" ref="AP49:AP80" si="69">AO49/AN49</f>
        <v>#DIV/0!</v>
      </c>
      <c r="AQ49">
        <v>-1</v>
      </c>
      <c r="AR49" t="s">
        <v>449</v>
      </c>
      <c r="AS49">
        <v>805.40735294117599</v>
      </c>
      <c r="AT49">
        <v>1192.77</v>
      </c>
      <c r="AU49">
        <f t="shared" ref="AU49:AU80" si="70">1-AS49/AT49</f>
        <v>0.32475887812304471</v>
      </c>
      <c r="AV49">
        <v>0.5</v>
      </c>
      <c r="AW49">
        <f t="shared" ref="AW49:AW80" si="71">BS49</f>
        <v>1433.0861704592642</v>
      </c>
      <c r="AX49">
        <f t="shared" ref="AX49:AX80" si="72">I49</f>
        <v>14.486019594191196</v>
      </c>
      <c r="AY49">
        <f t="shared" ref="AY49:AY80" si="73">AU49*AV49*AW49</f>
        <v>232.70372848600053</v>
      </c>
      <c r="AZ49">
        <f t="shared" ref="AZ49:AZ80" si="74">BE49/AT49</f>
        <v>0.52547431608776207</v>
      </c>
      <c r="BA49">
        <f t="shared" ref="BA49:BA80" si="75">(AX49-AQ49)/AW49</f>
        <v>1.0806063105911042E-2</v>
      </c>
      <c r="BB49">
        <f t="shared" ref="BB49:BB80" si="76">(AN49-AT49)/AT49</f>
        <v>-1</v>
      </c>
      <c r="BC49" t="s">
        <v>450</v>
      </c>
      <c r="BD49">
        <v>566</v>
      </c>
      <c r="BE49">
        <f t="shared" ref="BE49:BE80" si="77">AT49-BD49</f>
        <v>626.77</v>
      </c>
      <c r="BF49">
        <f t="shared" ref="BF49:BF80" si="78">(AT49-AS49)/(AT49-BD49)</f>
        <v>0.6180299744065989</v>
      </c>
      <c r="BG49">
        <f t="shared" ref="BG49:BG80" si="79">(AN49-AT49)/(AN49-BD49)</f>
        <v>2.1073674911660776</v>
      </c>
      <c r="BH49">
        <f t="shared" ref="BH49:BH80" si="80">(AT49-AS49)/(AT49-AM49)</f>
        <v>0.32475887812304466</v>
      </c>
      <c r="BI49" t="e">
        <f t="shared" ref="BI49:BI80" si="81">(AN49-AT49)/(AN49-AM49)</f>
        <v>#DIV/0!</v>
      </c>
      <c r="BJ49">
        <v>2287</v>
      </c>
      <c r="BK49">
        <v>300</v>
      </c>
      <c r="BL49">
        <v>300</v>
      </c>
      <c r="BM49">
        <v>300</v>
      </c>
      <c r="BN49">
        <v>10538</v>
      </c>
      <c r="BO49">
        <v>1112.05</v>
      </c>
      <c r="BP49">
        <v>-7.29666E-3</v>
      </c>
      <c r="BQ49">
        <v>12.3468</v>
      </c>
      <c r="BR49">
        <f t="shared" ref="BR49:BR80" si="82">$B$11*CK49+$C$11*CL49+$F$11*CM49</f>
        <v>1700.0016129032299</v>
      </c>
      <c r="BS49">
        <f t="shared" ref="BS49:BS80" si="83">BR49*BT49</f>
        <v>1433.0861704592642</v>
      </c>
      <c r="BT49">
        <f t="shared" ref="BT49:BT80" si="84">($B$11*$D$9+$C$11*$D$9+$F$11*((CZ49+CR49)/MAX(CZ49+CR49+DA49, 0.1)*$I$9+DA49/MAX(CZ49+CR49+DA49, 0.1)*$J$9))/($B$11+$C$11+$F$11)</f>
        <v>0.84299106517426614</v>
      </c>
      <c r="BU49">
        <f t="shared" ref="BU49:BU80" si="85">($B$11*$K$9+$C$11*$K$9+$F$11*((CZ49+CR49)/MAX(CZ49+CR49+DA49, 0.1)*$P$9+DA49/MAX(CZ49+CR49+DA49, 0.1)*$Q$9))/($B$11+$C$11+$F$11)</f>
        <v>0.19598213034853237</v>
      </c>
      <c r="BV49">
        <v>6</v>
      </c>
      <c r="BW49">
        <v>0.5</v>
      </c>
      <c r="BX49" t="s">
        <v>282</v>
      </c>
      <c r="BY49">
        <v>1535034239.25161</v>
      </c>
      <c r="BZ49">
        <v>226.499</v>
      </c>
      <c r="CA49">
        <v>249.997419354839</v>
      </c>
      <c r="CB49">
        <v>23.866167741935499</v>
      </c>
      <c r="CC49">
        <v>16.048590322580601</v>
      </c>
      <c r="CD49">
        <v>400.00012903225797</v>
      </c>
      <c r="CE49">
        <v>99.662361290322593</v>
      </c>
      <c r="CF49">
        <v>0.10000403225806501</v>
      </c>
      <c r="CG49">
        <v>27.488658064516098</v>
      </c>
      <c r="CH49">
        <v>28.366193548387098</v>
      </c>
      <c r="CI49">
        <v>999.9</v>
      </c>
      <c r="CJ49">
        <v>9997.0516129032294</v>
      </c>
      <c r="CK49">
        <v>0</v>
      </c>
      <c r="CL49">
        <v>6.0684506451612901</v>
      </c>
      <c r="CM49">
        <v>1700.0016129032299</v>
      </c>
      <c r="CN49">
        <v>0.90000235483870905</v>
      </c>
      <c r="CO49">
        <v>9.9997941935483795E-2</v>
      </c>
      <c r="CP49">
        <v>0</v>
      </c>
      <c r="CQ49">
        <v>805.63161290322603</v>
      </c>
      <c r="CR49">
        <v>5.0001699999999998</v>
      </c>
      <c r="CS49">
        <v>11335.4225806452</v>
      </c>
      <c r="CT49">
        <v>14574.035483871001</v>
      </c>
      <c r="CU49">
        <v>45.596548387096803</v>
      </c>
      <c r="CV49">
        <v>46.421064516129</v>
      </c>
      <c r="CW49">
        <v>46.340451612903202</v>
      </c>
      <c r="CX49">
        <v>47.086451612903197</v>
      </c>
      <c r="CY49">
        <v>47.529967741935501</v>
      </c>
      <c r="CZ49">
        <v>1525.50774193548</v>
      </c>
      <c r="DA49">
        <v>169.493870967742</v>
      </c>
      <c r="DB49">
        <v>0</v>
      </c>
      <c r="DC49">
        <v>66.600000143051105</v>
      </c>
      <c r="DD49">
        <v>805.40735294117599</v>
      </c>
      <c r="DE49">
        <v>-3.69877449693788</v>
      </c>
      <c r="DF49">
        <v>-60.882352945869997</v>
      </c>
      <c r="DG49">
        <v>11331.9</v>
      </c>
      <c r="DH49">
        <v>10</v>
      </c>
      <c r="DI49">
        <v>1535034144.2</v>
      </c>
      <c r="DJ49" t="s">
        <v>446</v>
      </c>
      <c r="DK49">
        <v>29</v>
      </c>
      <c r="DL49">
        <v>0.499</v>
      </c>
      <c r="DM49">
        <v>-9.8000000000000004E-2</v>
      </c>
      <c r="DN49">
        <v>300</v>
      </c>
      <c r="DO49">
        <v>16</v>
      </c>
      <c r="DP49">
        <v>0.06</v>
      </c>
      <c r="DQ49">
        <v>0.01</v>
      </c>
      <c r="DR49">
        <v>14.4114099648126</v>
      </c>
      <c r="DS49">
        <v>0.81662022384357802</v>
      </c>
      <c r="DT49">
        <v>0.106448587242641</v>
      </c>
      <c r="DU49">
        <v>1</v>
      </c>
      <c r="DV49">
        <v>156.084822341738</v>
      </c>
      <c r="DW49">
        <v>-5.6812270219051699</v>
      </c>
      <c r="DX49">
        <v>0.71075246350952204</v>
      </c>
      <c r="DY49">
        <v>1</v>
      </c>
      <c r="DZ49">
        <v>2</v>
      </c>
      <c r="EA49">
        <v>2</v>
      </c>
      <c r="EB49" t="s">
        <v>294</v>
      </c>
      <c r="EC49">
        <v>1.8905700000000001</v>
      </c>
      <c r="ED49">
        <v>1.8882000000000001</v>
      </c>
      <c r="EE49">
        <v>1.8894200000000001</v>
      </c>
      <c r="EF49">
        <v>1.88934</v>
      </c>
      <c r="EG49">
        <v>1.8927</v>
      </c>
      <c r="EH49">
        <v>1.8872</v>
      </c>
      <c r="EI49">
        <v>1.8892800000000001</v>
      </c>
      <c r="EJ49">
        <v>1.8913899999999999</v>
      </c>
      <c r="EK49" t="s">
        <v>285</v>
      </c>
      <c r="EL49" t="s">
        <v>19</v>
      </c>
      <c r="EM49" t="s">
        <v>19</v>
      </c>
      <c r="EN49" t="s">
        <v>19</v>
      </c>
      <c r="EO49" t="s">
        <v>286</v>
      </c>
      <c r="EP49" t="s">
        <v>287</v>
      </c>
      <c r="EQ49" t="s">
        <v>288</v>
      </c>
      <c r="ER49" t="s">
        <v>288</v>
      </c>
      <c r="ES49" t="s">
        <v>288</v>
      </c>
      <c r="ET49" t="s">
        <v>288</v>
      </c>
      <c r="EU49">
        <v>0</v>
      </c>
      <c r="EV49">
        <v>100</v>
      </c>
      <c r="EW49">
        <v>100</v>
      </c>
      <c r="EX49">
        <v>0.499</v>
      </c>
      <c r="EY49">
        <v>-9.8000000000000004E-2</v>
      </c>
      <c r="EZ49">
        <v>2</v>
      </c>
      <c r="FA49">
        <v>323.30599999999998</v>
      </c>
      <c r="FB49">
        <v>670.50099999999998</v>
      </c>
      <c r="FC49">
        <v>24.998999999999999</v>
      </c>
      <c r="FD49">
        <v>28.265499999999999</v>
      </c>
      <c r="FE49">
        <v>30.0002</v>
      </c>
      <c r="FF49">
        <v>28.279199999999999</v>
      </c>
      <c r="FG49">
        <v>28.290600000000001</v>
      </c>
      <c r="FH49">
        <v>13.881</v>
      </c>
      <c r="FI49">
        <v>32.006</v>
      </c>
      <c r="FJ49">
        <v>93.239500000000007</v>
      </c>
      <c r="FK49">
        <v>25</v>
      </c>
      <c r="FL49">
        <v>250</v>
      </c>
      <c r="FM49">
        <v>16.130600000000001</v>
      </c>
      <c r="FN49">
        <v>101.702</v>
      </c>
      <c r="FO49">
        <v>100.986</v>
      </c>
    </row>
    <row r="50" spans="1:171" x14ac:dyDescent="0.2">
      <c r="A50">
        <v>34</v>
      </c>
      <c r="B50">
        <v>1535034358.2</v>
      </c>
      <c r="C50">
        <v>4476.9000000953702</v>
      </c>
      <c r="D50" t="s">
        <v>451</v>
      </c>
      <c r="E50" t="s">
        <v>452</v>
      </c>
      <c r="F50" t="s">
        <v>438</v>
      </c>
      <c r="G50">
        <v>1535034350.2290299</v>
      </c>
      <c r="H50">
        <f t="shared" si="43"/>
        <v>5.172460786260713E-3</v>
      </c>
      <c r="I50">
        <f t="shared" si="44"/>
        <v>9.0729037591726218</v>
      </c>
      <c r="J50">
        <f t="shared" si="45"/>
        <v>160.21924770603704</v>
      </c>
      <c r="K50">
        <f t="shared" si="46"/>
        <v>114.0874419453542</v>
      </c>
      <c r="L50">
        <f t="shared" si="47"/>
        <v>11.381809596562512</v>
      </c>
      <c r="M50">
        <f t="shared" si="48"/>
        <v>15.98409903842057</v>
      </c>
      <c r="N50">
        <f t="shared" si="49"/>
        <v>0.36528050986939742</v>
      </c>
      <c r="O50">
        <f t="shared" si="50"/>
        <v>2.2544877838837873</v>
      </c>
      <c r="P50">
        <f t="shared" si="51"/>
        <v>0.33530167894203594</v>
      </c>
      <c r="Q50">
        <f t="shared" si="52"/>
        <v>0.21205161809046916</v>
      </c>
      <c r="R50">
        <f t="shared" si="53"/>
        <v>280.85948025289338</v>
      </c>
      <c r="S50">
        <f t="shared" si="54"/>
        <v>27.89996178097222</v>
      </c>
      <c r="T50">
        <f t="shared" si="55"/>
        <v>28.4462032258064</v>
      </c>
      <c r="U50">
        <f t="shared" si="56"/>
        <v>3.8946787546210588</v>
      </c>
      <c r="V50">
        <f t="shared" si="57"/>
        <v>65.218570060159891</v>
      </c>
      <c r="W50">
        <f t="shared" si="58"/>
        <v>2.404276504678609</v>
      </c>
      <c r="X50">
        <f t="shared" si="59"/>
        <v>3.6864906765984293</v>
      </c>
      <c r="Y50">
        <f t="shared" si="60"/>
        <v>1.4904022499424499</v>
      </c>
      <c r="Z50">
        <f t="shared" si="61"/>
        <v>-228.10552067409745</v>
      </c>
      <c r="AA50">
        <f t="shared" si="62"/>
        <v>-114.51635289687837</v>
      </c>
      <c r="AB50">
        <f t="shared" si="63"/>
        <v>-11.06938905230748</v>
      </c>
      <c r="AC50">
        <f t="shared" si="64"/>
        <v>-72.831782370389931</v>
      </c>
      <c r="AD50">
        <v>-4.1304674079424002E-2</v>
      </c>
      <c r="AE50">
        <v>4.6368115142340197E-2</v>
      </c>
      <c r="AF50">
        <v>3.4632473598890101</v>
      </c>
      <c r="AG50">
        <v>59</v>
      </c>
      <c r="AH50">
        <v>15</v>
      </c>
      <c r="AI50">
        <f t="shared" si="65"/>
        <v>1.0022491239272497</v>
      </c>
      <c r="AJ50">
        <f t="shared" si="66"/>
        <v>0.2249123927249741</v>
      </c>
      <c r="AK50">
        <f t="shared" si="67"/>
        <v>52582.87246449427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453</v>
      </c>
      <c r="AS50">
        <v>796.43223529411796</v>
      </c>
      <c r="AT50">
        <v>1140.98</v>
      </c>
      <c r="AU50">
        <f t="shared" si="70"/>
        <v>0.30197528852905575</v>
      </c>
      <c r="AV50">
        <v>0.5</v>
      </c>
      <c r="AW50">
        <f t="shared" si="71"/>
        <v>1433.0877382012054</v>
      </c>
      <c r="AX50">
        <f t="shared" si="72"/>
        <v>9.0729037591726218</v>
      </c>
      <c r="AY50">
        <f t="shared" si="73"/>
        <v>216.37854161538047</v>
      </c>
      <c r="AZ50">
        <f t="shared" si="74"/>
        <v>0.5076162597065681</v>
      </c>
      <c r="BA50">
        <f t="shared" si="75"/>
        <v>7.0288116286697216E-3</v>
      </c>
      <c r="BB50">
        <f t="shared" si="76"/>
        <v>-1</v>
      </c>
      <c r="BC50" t="s">
        <v>454</v>
      </c>
      <c r="BD50">
        <v>561.79999999999995</v>
      </c>
      <c r="BE50">
        <f t="shared" si="77"/>
        <v>579.18000000000006</v>
      </c>
      <c r="BF50">
        <f t="shared" si="78"/>
        <v>0.59488892003501848</v>
      </c>
      <c r="BG50">
        <f t="shared" si="79"/>
        <v>2.030936276254895</v>
      </c>
      <c r="BH50">
        <f t="shared" si="80"/>
        <v>0.30197528852905575</v>
      </c>
      <c r="BI50" t="e">
        <f t="shared" si="81"/>
        <v>#DIV/0!</v>
      </c>
      <c r="BJ50">
        <v>2289</v>
      </c>
      <c r="BK50">
        <v>300</v>
      </c>
      <c r="BL50">
        <v>300</v>
      </c>
      <c r="BM50">
        <v>300</v>
      </c>
      <c r="BN50">
        <v>10538</v>
      </c>
      <c r="BO50">
        <v>1070.6199999999999</v>
      </c>
      <c r="BP50">
        <v>-7.2966400000000001E-3</v>
      </c>
      <c r="BQ50">
        <v>11.1135</v>
      </c>
      <c r="BR50">
        <f t="shared" si="82"/>
        <v>1700.0035483871</v>
      </c>
      <c r="BS50">
        <f t="shared" si="83"/>
        <v>1433.0877382012054</v>
      </c>
      <c r="BT50">
        <f t="shared" si="84"/>
        <v>0.84299102761336331</v>
      </c>
      <c r="BU50">
        <f t="shared" si="85"/>
        <v>0.19598205522672663</v>
      </c>
      <c r="BV50">
        <v>6</v>
      </c>
      <c r="BW50">
        <v>0.5</v>
      </c>
      <c r="BX50" t="s">
        <v>282</v>
      </c>
      <c r="BY50">
        <v>1535034350.2290299</v>
      </c>
      <c r="BZ50">
        <v>160.219258064516</v>
      </c>
      <c r="CA50">
        <v>175.04087096774199</v>
      </c>
      <c r="CB50">
        <v>24.099661290322601</v>
      </c>
      <c r="CC50">
        <v>16.545512903225799</v>
      </c>
      <c r="CD50">
        <v>400.00793548387099</v>
      </c>
      <c r="CE50">
        <v>99.663919354838697</v>
      </c>
      <c r="CF50">
        <v>9.9993329032258105E-2</v>
      </c>
      <c r="CG50">
        <v>27.504022580645199</v>
      </c>
      <c r="CH50">
        <v>28.4462032258064</v>
      </c>
      <c r="CI50">
        <v>999.9</v>
      </c>
      <c r="CJ50">
        <v>9994.4122580645108</v>
      </c>
      <c r="CK50">
        <v>0</v>
      </c>
      <c r="CL50">
        <v>6.20106</v>
      </c>
      <c r="CM50">
        <v>1700.0035483871</v>
      </c>
      <c r="CN50">
        <v>0.90000351612903196</v>
      </c>
      <c r="CO50">
        <v>9.9996806451612893E-2</v>
      </c>
      <c r="CP50">
        <v>0</v>
      </c>
      <c r="CQ50">
        <v>796.62890322580597</v>
      </c>
      <c r="CR50">
        <v>5.0001699999999998</v>
      </c>
      <c r="CS50">
        <v>11192.4741935484</v>
      </c>
      <c r="CT50">
        <v>14574.064516128999</v>
      </c>
      <c r="CU50">
        <v>45.568129032258</v>
      </c>
      <c r="CV50">
        <v>46.368838709677398</v>
      </c>
      <c r="CW50">
        <v>46.314129032258002</v>
      </c>
      <c r="CX50">
        <v>46.957387096774198</v>
      </c>
      <c r="CY50">
        <v>47.457451612903199</v>
      </c>
      <c r="CZ50">
        <v>1525.5116129032299</v>
      </c>
      <c r="DA50">
        <v>169.491935483871</v>
      </c>
      <c r="DB50">
        <v>0</v>
      </c>
      <c r="DC50">
        <v>110.299999952316</v>
      </c>
      <c r="DD50">
        <v>796.43223529411796</v>
      </c>
      <c r="DE50">
        <v>-2.4941176748434501</v>
      </c>
      <c r="DF50">
        <v>-52.598039383579199</v>
      </c>
      <c r="DG50">
        <v>11189.917647058801</v>
      </c>
      <c r="DH50">
        <v>10</v>
      </c>
      <c r="DI50">
        <v>1535034324.2</v>
      </c>
      <c r="DJ50" t="s">
        <v>455</v>
      </c>
      <c r="DK50">
        <v>30</v>
      </c>
      <c r="DL50">
        <v>0.49199999999999999</v>
      </c>
      <c r="DM50">
        <v>-9.7000000000000003E-2</v>
      </c>
      <c r="DN50">
        <v>175</v>
      </c>
      <c r="DO50">
        <v>16</v>
      </c>
      <c r="DP50">
        <v>0.13</v>
      </c>
      <c r="DQ50">
        <v>0.01</v>
      </c>
      <c r="DR50">
        <v>9.0938713774147697</v>
      </c>
      <c r="DS50">
        <v>-0.34004850352510801</v>
      </c>
      <c r="DT50">
        <v>4.4231095903034701E-2</v>
      </c>
      <c r="DU50">
        <v>1</v>
      </c>
      <c r="DV50">
        <v>113.463357563174</v>
      </c>
      <c r="DW50">
        <v>7.7559617495364499</v>
      </c>
      <c r="DX50">
        <v>0.98749664780135005</v>
      </c>
      <c r="DY50">
        <v>1</v>
      </c>
      <c r="DZ50">
        <v>2</v>
      </c>
      <c r="EA50">
        <v>2</v>
      </c>
      <c r="EB50" t="s">
        <v>294</v>
      </c>
      <c r="EC50">
        <v>1.89056</v>
      </c>
      <c r="ED50">
        <v>1.88815</v>
      </c>
      <c r="EE50">
        <v>1.8894200000000001</v>
      </c>
      <c r="EF50">
        <v>1.88934</v>
      </c>
      <c r="EG50">
        <v>1.8926799999999999</v>
      </c>
      <c r="EH50">
        <v>1.8871800000000001</v>
      </c>
      <c r="EI50">
        <v>1.8892500000000001</v>
      </c>
      <c r="EJ50">
        <v>1.89134</v>
      </c>
      <c r="EK50" t="s">
        <v>285</v>
      </c>
      <c r="EL50" t="s">
        <v>19</v>
      </c>
      <c r="EM50" t="s">
        <v>19</v>
      </c>
      <c r="EN50" t="s">
        <v>19</v>
      </c>
      <c r="EO50" t="s">
        <v>286</v>
      </c>
      <c r="EP50" t="s">
        <v>287</v>
      </c>
      <c r="EQ50" t="s">
        <v>288</v>
      </c>
      <c r="ER50" t="s">
        <v>288</v>
      </c>
      <c r="ES50" t="s">
        <v>288</v>
      </c>
      <c r="ET50" t="s">
        <v>288</v>
      </c>
      <c r="EU50">
        <v>0</v>
      </c>
      <c r="EV50">
        <v>100</v>
      </c>
      <c r="EW50">
        <v>100</v>
      </c>
      <c r="EX50">
        <v>0.49199999999999999</v>
      </c>
      <c r="EY50">
        <v>-9.7000000000000003E-2</v>
      </c>
      <c r="EZ50">
        <v>2</v>
      </c>
      <c r="FA50">
        <v>323.27800000000002</v>
      </c>
      <c r="FB50">
        <v>670.35299999999995</v>
      </c>
      <c r="FC50">
        <v>25.0001</v>
      </c>
      <c r="FD50">
        <v>28.279299999999999</v>
      </c>
      <c r="FE50">
        <v>30.0001</v>
      </c>
      <c r="FF50">
        <v>28.308</v>
      </c>
      <c r="FG50">
        <v>28.317</v>
      </c>
      <c r="FH50">
        <v>10.6442</v>
      </c>
      <c r="FI50">
        <v>30.6328</v>
      </c>
      <c r="FJ50">
        <v>92.448099999999997</v>
      </c>
      <c r="FK50">
        <v>25</v>
      </c>
      <c r="FL50">
        <v>175</v>
      </c>
      <c r="FM50">
        <v>16.430800000000001</v>
      </c>
      <c r="FN50">
        <v>101.706</v>
      </c>
      <c r="FO50">
        <v>100.992</v>
      </c>
    </row>
    <row r="51" spans="1:171" x14ac:dyDescent="0.2">
      <c r="A51">
        <v>35</v>
      </c>
      <c r="B51">
        <v>1535034458.8</v>
      </c>
      <c r="C51">
        <v>4577.5</v>
      </c>
      <c r="D51" t="s">
        <v>456</v>
      </c>
      <c r="E51" t="s">
        <v>457</v>
      </c>
      <c r="F51" t="s">
        <v>438</v>
      </c>
      <c r="G51">
        <v>1535034450.7741899</v>
      </c>
      <c r="H51">
        <f t="shared" si="43"/>
        <v>5.1205003152669177E-3</v>
      </c>
      <c r="I51">
        <f t="shared" si="44"/>
        <v>3.5912991998794648</v>
      </c>
      <c r="J51">
        <f t="shared" si="45"/>
        <v>93.934073319064808</v>
      </c>
      <c r="K51">
        <f t="shared" si="46"/>
        <v>74.922022505163937</v>
      </c>
      <c r="L51">
        <f t="shared" si="47"/>
        <v>7.4748289969639536</v>
      </c>
      <c r="M51">
        <f t="shared" si="48"/>
        <v>9.3716254790090474</v>
      </c>
      <c r="N51">
        <f t="shared" si="49"/>
        <v>0.36450832275783568</v>
      </c>
      <c r="O51">
        <f t="shared" si="50"/>
        <v>2.2544667554713982</v>
      </c>
      <c r="P51">
        <f t="shared" si="51"/>
        <v>0.33465030598887402</v>
      </c>
      <c r="Q51">
        <f t="shared" si="52"/>
        <v>0.21163487754245353</v>
      </c>
      <c r="R51">
        <f t="shared" si="53"/>
        <v>280.86226156000299</v>
      </c>
      <c r="S51">
        <f t="shared" si="54"/>
        <v>27.906149741225022</v>
      </c>
      <c r="T51">
        <f t="shared" si="55"/>
        <v>28.414974193548399</v>
      </c>
      <c r="U51">
        <f t="shared" si="56"/>
        <v>3.8876173720476035</v>
      </c>
      <c r="V51">
        <f t="shared" si="57"/>
        <v>65.395298396431869</v>
      </c>
      <c r="W51">
        <f t="shared" si="58"/>
        <v>2.4092348898865588</v>
      </c>
      <c r="X51">
        <f t="shared" si="59"/>
        <v>3.6841102479287908</v>
      </c>
      <c r="Y51">
        <f t="shared" si="60"/>
        <v>1.4783824821610447</v>
      </c>
      <c r="Z51">
        <f t="shared" si="61"/>
        <v>-225.81406390327106</v>
      </c>
      <c r="AA51">
        <f t="shared" si="62"/>
        <v>-112.06129618598625</v>
      </c>
      <c r="AB51">
        <f t="shared" si="63"/>
        <v>-10.829896392619192</v>
      </c>
      <c r="AC51">
        <f t="shared" si="64"/>
        <v>-67.84299492187354</v>
      </c>
      <c r="AD51">
        <v>-4.1304106942896601E-2</v>
      </c>
      <c r="AE51">
        <v>4.6367478481904298E-2</v>
      </c>
      <c r="AF51">
        <v>3.4632097345242498</v>
      </c>
      <c r="AG51">
        <v>60</v>
      </c>
      <c r="AH51">
        <v>15</v>
      </c>
      <c r="AI51">
        <f t="shared" si="65"/>
        <v>1.0022872739089204</v>
      </c>
      <c r="AJ51">
        <f t="shared" si="66"/>
        <v>0.2287273908920362</v>
      </c>
      <c r="AK51">
        <f t="shared" si="67"/>
        <v>52584.20183083642</v>
      </c>
      <c r="AL51">
        <v>0</v>
      </c>
      <c r="AM51">
        <v>0</v>
      </c>
      <c r="AN51">
        <v>0</v>
      </c>
      <c r="AO51">
        <f t="shared" si="68"/>
        <v>0</v>
      </c>
      <c r="AP51" t="e">
        <f t="shared" si="69"/>
        <v>#DIV/0!</v>
      </c>
      <c r="AQ51">
        <v>-1</v>
      </c>
      <c r="AR51" t="s">
        <v>458</v>
      </c>
      <c r="AS51">
        <v>793.762235294118</v>
      </c>
      <c r="AT51">
        <v>1088.51</v>
      </c>
      <c r="AU51">
        <f t="shared" si="70"/>
        <v>0.27078094340509684</v>
      </c>
      <c r="AV51">
        <v>0.5</v>
      </c>
      <c r="AW51">
        <f t="shared" si="71"/>
        <v>1433.0994478785901</v>
      </c>
      <c r="AX51">
        <f t="shared" si="72"/>
        <v>3.5912991998794648</v>
      </c>
      <c r="AY51">
        <f t="shared" si="73"/>
        <v>194.02801024494403</v>
      </c>
      <c r="AZ51">
        <f t="shared" si="74"/>
        <v>0.48147467639249986</v>
      </c>
      <c r="BA51">
        <f t="shared" si="75"/>
        <v>3.203754775480475E-3</v>
      </c>
      <c r="BB51">
        <f t="shared" si="76"/>
        <v>-1</v>
      </c>
      <c r="BC51" t="s">
        <v>459</v>
      </c>
      <c r="BD51">
        <v>564.41999999999996</v>
      </c>
      <c r="BE51">
        <f t="shared" si="77"/>
        <v>524.09</v>
      </c>
      <c r="BF51">
        <f t="shared" si="78"/>
        <v>0.56239913889958204</v>
      </c>
      <c r="BG51">
        <f t="shared" si="79"/>
        <v>1.9285461181389747</v>
      </c>
      <c r="BH51">
        <f t="shared" si="80"/>
        <v>0.2707809434050969</v>
      </c>
      <c r="BI51" t="e">
        <f t="shared" si="81"/>
        <v>#DIV/0!</v>
      </c>
      <c r="BJ51">
        <v>2291</v>
      </c>
      <c r="BK51">
        <v>300</v>
      </c>
      <c r="BL51">
        <v>300</v>
      </c>
      <c r="BM51">
        <v>300</v>
      </c>
      <c r="BN51">
        <v>10538</v>
      </c>
      <c r="BO51">
        <v>1034.9100000000001</v>
      </c>
      <c r="BP51">
        <v>-7.2965499999999997E-3</v>
      </c>
      <c r="BQ51">
        <v>10.3406</v>
      </c>
      <c r="BR51">
        <f t="shared" si="82"/>
        <v>1700.0170967741899</v>
      </c>
      <c r="BS51">
        <f t="shared" si="83"/>
        <v>1433.0994478785901</v>
      </c>
      <c r="BT51">
        <f t="shared" si="84"/>
        <v>0.84299119732261496</v>
      </c>
      <c r="BU51">
        <f t="shared" si="85"/>
        <v>0.19598239464522993</v>
      </c>
      <c r="BV51">
        <v>6</v>
      </c>
      <c r="BW51">
        <v>0.5</v>
      </c>
      <c r="BX51" t="s">
        <v>282</v>
      </c>
      <c r="BY51">
        <v>1535034450.7741899</v>
      </c>
      <c r="BZ51">
        <v>93.934077419354793</v>
      </c>
      <c r="CA51">
        <v>100.03016451612901</v>
      </c>
      <c r="CB51">
        <v>24.148345161290301</v>
      </c>
      <c r="CC51">
        <v>16.670664516129001</v>
      </c>
      <c r="CD51">
        <v>400.00345161290301</v>
      </c>
      <c r="CE51">
        <v>99.668122580645203</v>
      </c>
      <c r="CF51">
        <v>9.9992948387096797E-2</v>
      </c>
      <c r="CG51">
        <v>27.492983870967699</v>
      </c>
      <c r="CH51">
        <v>28.414974193548399</v>
      </c>
      <c r="CI51">
        <v>999.9</v>
      </c>
      <c r="CJ51">
        <v>9993.8535483870892</v>
      </c>
      <c r="CK51">
        <v>0</v>
      </c>
      <c r="CL51">
        <v>6.2401332258064501</v>
      </c>
      <c r="CM51">
        <v>1700.0170967741899</v>
      </c>
      <c r="CN51">
        <v>0.90000119354838704</v>
      </c>
      <c r="CO51">
        <v>9.9999077419354807E-2</v>
      </c>
      <c r="CP51">
        <v>0</v>
      </c>
      <c r="CQ51">
        <v>793.97558064516102</v>
      </c>
      <c r="CR51">
        <v>5.0001699999999998</v>
      </c>
      <c r="CS51">
        <v>11152.225806451601</v>
      </c>
      <c r="CT51">
        <v>14574.1677419355</v>
      </c>
      <c r="CU51">
        <v>45.550129032258099</v>
      </c>
      <c r="CV51">
        <v>46.326290322580597</v>
      </c>
      <c r="CW51">
        <v>46.279935483871</v>
      </c>
      <c r="CX51">
        <v>46.866870967741903</v>
      </c>
      <c r="CY51">
        <v>47.393000000000001</v>
      </c>
      <c r="CZ51">
        <v>1525.51419354839</v>
      </c>
      <c r="DA51">
        <v>169.50290322580599</v>
      </c>
      <c r="DB51">
        <v>0</v>
      </c>
      <c r="DC51">
        <v>100.200000047684</v>
      </c>
      <c r="DD51">
        <v>793.762235294118</v>
      </c>
      <c r="DE51">
        <v>-2.2438725527474301</v>
      </c>
      <c r="DF51">
        <v>-52.352941430159397</v>
      </c>
      <c r="DG51">
        <v>11149.088235294101</v>
      </c>
      <c r="DH51">
        <v>10</v>
      </c>
      <c r="DI51">
        <v>1535034429.7</v>
      </c>
      <c r="DJ51" t="s">
        <v>460</v>
      </c>
      <c r="DK51">
        <v>31</v>
      </c>
      <c r="DL51">
        <v>0.47699999999999998</v>
      </c>
      <c r="DM51">
        <v>-9.8000000000000004E-2</v>
      </c>
      <c r="DN51">
        <v>100</v>
      </c>
      <c r="DO51">
        <v>16</v>
      </c>
      <c r="DP51">
        <v>0.32</v>
      </c>
      <c r="DQ51">
        <v>0.01</v>
      </c>
      <c r="DR51">
        <v>3.55586392875915</v>
      </c>
      <c r="DS51">
        <v>0.48614238099378299</v>
      </c>
      <c r="DT51">
        <v>0.13822056102094801</v>
      </c>
      <c r="DU51">
        <v>1</v>
      </c>
      <c r="DV51">
        <v>74.616256375168305</v>
      </c>
      <c r="DW51">
        <v>3.33212502930134</v>
      </c>
      <c r="DX51">
        <v>0.47185492510465998</v>
      </c>
      <c r="DY51">
        <v>1</v>
      </c>
      <c r="DZ51">
        <v>2</v>
      </c>
      <c r="EA51">
        <v>2</v>
      </c>
      <c r="EB51" t="s">
        <v>294</v>
      </c>
      <c r="EC51">
        <v>1.89056</v>
      </c>
      <c r="ED51">
        <v>1.88815</v>
      </c>
      <c r="EE51">
        <v>1.8894</v>
      </c>
      <c r="EF51">
        <v>1.88934</v>
      </c>
      <c r="EG51">
        <v>1.89266</v>
      </c>
      <c r="EH51">
        <v>1.88717</v>
      </c>
      <c r="EI51">
        <v>1.8892199999999999</v>
      </c>
      <c r="EJ51">
        <v>1.89134</v>
      </c>
      <c r="EK51" t="s">
        <v>285</v>
      </c>
      <c r="EL51" t="s">
        <v>19</v>
      </c>
      <c r="EM51" t="s">
        <v>19</v>
      </c>
      <c r="EN51" t="s">
        <v>19</v>
      </c>
      <c r="EO51" t="s">
        <v>286</v>
      </c>
      <c r="EP51" t="s">
        <v>287</v>
      </c>
      <c r="EQ51" t="s">
        <v>288</v>
      </c>
      <c r="ER51" t="s">
        <v>288</v>
      </c>
      <c r="ES51" t="s">
        <v>288</v>
      </c>
      <c r="ET51" t="s">
        <v>288</v>
      </c>
      <c r="EU51">
        <v>0</v>
      </c>
      <c r="EV51">
        <v>100</v>
      </c>
      <c r="EW51">
        <v>100</v>
      </c>
      <c r="EX51">
        <v>0.47699999999999998</v>
      </c>
      <c r="EY51">
        <v>-9.8000000000000004E-2</v>
      </c>
      <c r="EZ51">
        <v>2</v>
      </c>
      <c r="FA51">
        <v>322.548</v>
      </c>
      <c r="FB51">
        <v>669.577</v>
      </c>
      <c r="FC51">
        <v>25.000800000000002</v>
      </c>
      <c r="FD51">
        <v>28.276900000000001</v>
      </c>
      <c r="FE51">
        <v>30.0001</v>
      </c>
      <c r="FF51">
        <v>28.3201</v>
      </c>
      <c r="FG51">
        <v>28.328199999999999</v>
      </c>
      <c r="FH51">
        <v>7.3287899999999997</v>
      </c>
      <c r="FI51">
        <v>30.5092</v>
      </c>
      <c r="FJ51">
        <v>91.333100000000002</v>
      </c>
      <c r="FK51">
        <v>25</v>
      </c>
      <c r="FL51">
        <v>100</v>
      </c>
      <c r="FM51">
        <v>16.456900000000001</v>
      </c>
      <c r="FN51">
        <v>101.70699999999999</v>
      </c>
      <c r="FO51">
        <v>100.99299999999999</v>
      </c>
    </row>
    <row r="52" spans="1:171" x14ac:dyDescent="0.2">
      <c r="A52">
        <v>36</v>
      </c>
      <c r="B52">
        <v>1535034553.3</v>
      </c>
      <c r="C52">
        <v>4672</v>
      </c>
      <c r="D52" t="s">
        <v>461</v>
      </c>
      <c r="E52" t="s">
        <v>462</v>
      </c>
      <c r="F52" t="s">
        <v>438</v>
      </c>
      <c r="G52">
        <v>1535034545.3</v>
      </c>
      <c r="H52">
        <f t="shared" si="43"/>
        <v>5.1280486006999252E-3</v>
      </c>
      <c r="I52">
        <f t="shared" si="44"/>
        <v>-0.22408228682233844</v>
      </c>
      <c r="J52">
        <f t="shared" si="45"/>
        <v>49.977051867617817</v>
      </c>
      <c r="K52">
        <f t="shared" si="46"/>
        <v>49.82726655640257</v>
      </c>
      <c r="L52">
        <f t="shared" si="47"/>
        <v>4.9714044836554727</v>
      </c>
      <c r="M52">
        <f t="shared" si="48"/>
        <v>4.9863489792945881</v>
      </c>
      <c r="N52">
        <f t="shared" si="49"/>
        <v>0.36593177084143003</v>
      </c>
      <c r="O52">
        <f t="shared" si="50"/>
        <v>2.2580704007942751</v>
      </c>
      <c r="P52">
        <f t="shared" si="51"/>
        <v>0.33589419004618104</v>
      </c>
      <c r="Q52">
        <f t="shared" si="52"/>
        <v>0.21242677695538553</v>
      </c>
      <c r="R52">
        <f t="shared" si="53"/>
        <v>280.85978429209922</v>
      </c>
      <c r="S52">
        <f t="shared" si="54"/>
        <v>27.947938026059013</v>
      </c>
      <c r="T52">
        <f t="shared" si="55"/>
        <v>28.4265516129032</v>
      </c>
      <c r="U52">
        <f t="shared" si="56"/>
        <v>3.8902339076244101</v>
      </c>
      <c r="V52">
        <f t="shared" si="57"/>
        <v>65.383765896220851</v>
      </c>
      <c r="W52">
        <f t="shared" si="58"/>
        <v>2.415148951103073</v>
      </c>
      <c r="X52">
        <f t="shared" si="59"/>
        <v>3.6938052098994616</v>
      </c>
      <c r="Y52">
        <f t="shared" si="60"/>
        <v>1.4750849565213371</v>
      </c>
      <c r="Z52">
        <f t="shared" si="61"/>
        <v>-226.14694329086669</v>
      </c>
      <c r="AA52">
        <f t="shared" si="62"/>
        <v>-108.18146996478411</v>
      </c>
      <c r="AB52">
        <f t="shared" si="63"/>
        <v>-10.441192679524717</v>
      </c>
      <c r="AC52">
        <f t="shared" si="64"/>
        <v>-63.909821643076285</v>
      </c>
      <c r="AD52">
        <v>-4.1401367617860597E-2</v>
      </c>
      <c r="AE52">
        <v>4.6476662110054502E-2</v>
      </c>
      <c r="AF52">
        <v>3.4696596623769298</v>
      </c>
      <c r="AG52">
        <v>57</v>
      </c>
      <c r="AH52">
        <v>14</v>
      </c>
      <c r="AI52">
        <f t="shared" si="65"/>
        <v>1.0021680767124612</v>
      </c>
      <c r="AJ52">
        <f t="shared" si="66"/>
        <v>0.21680767124612199</v>
      </c>
      <c r="AK52">
        <f t="shared" si="67"/>
        <v>52695.165299539272</v>
      </c>
      <c r="AL52">
        <v>0</v>
      </c>
      <c r="AM52">
        <v>0</v>
      </c>
      <c r="AN52">
        <v>0</v>
      </c>
      <c r="AO52">
        <f t="shared" si="68"/>
        <v>0</v>
      </c>
      <c r="AP52" t="e">
        <f t="shared" si="69"/>
        <v>#DIV/0!</v>
      </c>
      <c r="AQ52">
        <v>-1</v>
      </c>
      <c r="AR52" t="s">
        <v>463</v>
      </c>
      <c r="AS52">
        <v>793.56958823529396</v>
      </c>
      <c r="AT52">
        <v>1056.0899999999999</v>
      </c>
      <c r="AU52">
        <f t="shared" si="70"/>
        <v>0.24857768917867418</v>
      </c>
      <c r="AV52">
        <v>0.5</v>
      </c>
      <c r="AW52">
        <f t="shared" si="71"/>
        <v>1433.0869252979526</v>
      </c>
      <c r="AX52">
        <f t="shared" si="72"/>
        <v>-0.22408228682233844</v>
      </c>
      <c r="AY52">
        <f t="shared" si="73"/>
        <v>178.11671814136815</v>
      </c>
      <c r="AZ52">
        <f t="shared" si="74"/>
        <v>0.47074586446230898</v>
      </c>
      <c r="BA52">
        <f t="shared" si="75"/>
        <v>5.4143101823104047E-4</v>
      </c>
      <c r="BB52">
        <f t="shared" si="76"/>
        <v>-1</v>
      </c>
      <c r="BC52" t="s">
        <v>464</v>
      </c>
      <c r="BD52">
        <v>558.94000000000005</v>
      </c>
      <c r="BE52">
        <f t="shared" si="77"/>
        <v>497.14999999999986</v>
      </c>
      <c r="BF52">
        <f t="shared" si="78"/>
        <v>0.52805071259118175</v>
      </c>
      <c r="BG52">
        <f t="shared" si="79"/>
        <v>1.8894514616953515</v>
      </c>
      <c r="BH52">
        <f t="shared" si="80"/>
        <v>0.24857768917867415</v>
      </c>
      <c r="BI52" t="e">
        <f t="shared" si="81"/>
        <v>#DIV/0!</v>
      </c>
      <c r="BJ52">
        <v>2293</v>
      </c>
      <c r="BK52">
        <v>300</v>
      </c>
      <c r="BL52">
        <v>300</v>
      </c>
      <c r="BM52">
        <v>300</v>
      </c>
      <c r="BN52">
        <v>10537.9</v>
      </c>
      <c r="BO52">
        <v>1009.86</v>
      </c>
      <c r="BP52">
        <v>-7.2963500000000001E-3</v>
      </c>
      <c r="BQ52">
        <v>9.2362099999999998</v>
      </c>
      <c r="BR52">
        <f t="shared" si="82"/>
        <v>1700.00225806452</v>
      </c>
      <c r="BS52">
        <f t="shared" si="83"/>
        <v>1433.0869252979526</v>
      </c>
      <c r="BT52">
        <f t="shared" si="84"/>
        <v>0.84299118927615135</v>
      </c>
      <c r="BU52">
        <f t="shared" si="85"/>
        <v>0.19598237855230294</v>
      </c>
      <c r="BV52">
        <v>6</v>
      </c>
      <c r="BW52">
        <v>0.5</v>
      </c>
      <c r="BX52" t="s">
        <v>282</v>
      </c>
      <c r="BY52">
        <v>1535034545.3</v>
      </c>
      <c r="BZ52">
        <v>49.977051612903203</v>
      </c>
      <c r="CA52">
        <v>50.026080645161301</v>
      </c>
      <c r="CB52">
        <v>24.206493548387101</v>
      </c>
      <c r="CC52">
        <v>16.717538709677399</v>
      </c>
      <c r="CD52">
        <v>400.01490322580702</v>
      </c>
      <c r="CE52">
        <v>99.672777419354802</v>
      </c>
      <c r="CF52">
        <v>9.9994141935483893E-2</v>
      </c>
      <c r="CG52">
        <v>27.537903225806399</v>
      </c>
      <c r="CH52">
        <v>28.4265516129032</v>
      </c>
      <c r="CI52">
        <v>999.9</v>
      </c>
      <c r="CJ52">
        <v>10016.9187096774</v>
      </c>
      <c r="CK52">
        <v>0</v>
      </c>
      <c r="CL52">
        <v>6.3117999999999999</v>
      </c>
      <c r="CM52">
        <v>1700.00225806452</v>
      </c>
      <c r="CN52">
        <v>0.90000177419354799</v>
      </c>
      <c r="CO52">
        <v>9.9998509677419301E-2</v>
      </c>
      <c r="CP52">
        <v>0</v>
      </c>
      <c r="CQ52">
        <v>793.67738709677405</v>
      </c>
      <c r="CR52">
        <v>5.0001699999999998</v>
      </c>
      <c r="CS52">
        <v>11152.0967741936</v>
      </c>
      <c r="CT52">
        <v>14574.0483870968</v>
      </c>
      <c r="CU52">
        <v>45.564096774193501</v>
      </c>
      <c r="CV52">
        <v>46.352645161290297</v>
      </c>
      <c r="CW52">
        <v>46.300064516128998</v>
      </c>
      <c r="CX52">
        <v>46.890999999999998</v>
      </c>
      <c r="CY52">
        <v>47.425129032258099</v>
      </c>
      <c r="CZ52">
        <v>1525.50129032258</v>
      </c>
      <c r="DA52">
        <v>169.500967741935</v>
      </c>
      <c r="DB52">
        <v>0</v>
      </c>
      <c r="DC52">
        <v>93.600000143051105</v>
      </c>
      <c r="DD52">
        <v>793.56958823529396</v>
      </c>
      <c r="DE52">
        <v>-1.84142155086611</v>
      </c>
      <c r="DF52">
        <v>-49.460783955624201</v>
      </c>
      <c r="DG52">
        <v>11149.417647058801</v>
      </c>
      <c r="DH52">
        <v>10</v>
      </c>
      <c r="DI52">
        <v>1535034527.3</v>
      </c>
      <c r="DJ52" t="s">
        <v>465</v>
      </c>
      <c r="DK52">
        <v>32</v>
      </c>
      <c r="DL52">
        <v>0.49099999999999999</v>
      </c>
      <c r="DM52">
        <v>-9.7000000000000003E-2</v>
      </c>
      <c r="DN52">
        <v>50</v>
      </c>
      <c r="DO52">
        <v>16</v>
      </c>
      <c r="DP52">
        <v>0.24</v>
      </c>
      <c r="DQ52">
        <v>0.01</v>
      </c>
      <c r="DR52">
        <v>-0.236421590446277</v>
      </c>
      <c r="DS52">
        <v>1.41759408419014E-3</v>
      </c>
      <c r="DT52">
        <v>7.6778948897833904E-2</v>
      </c>
      <c r="DU52">
        <v>1</v>
      </c>
      <c r="DV52">
        <v>50.007899669730698</v>
      </c>
      <c r="DW52">
        <v>-1.52335543655126</v>
      </c>
      <c r="DX52">
        <v>0.308579693470028</v>
      </c>
      <c r="DY52">
        <v>1</v>
      </c>
      <c r="DZ52">
        <v>2</v>
      </c>
      <c r="EA52">
        <v>2</v>
      </c>
      <c r="EB52" t="s">
        <v>294</v>
      </c>
      <c r="EC52">
        <v>1.89056</v>
      </c>
      <c r="ED52">
        <v>1.8881399999999999</v>
      </c>
      <c r="EE52">
        <v>1.8893599999999999</v>
      </c>
      <c r="EF52">
        <v>1.88933</v>
      </c>
      <c r="EG52">
        <v>1.8926700000000001</v>
      </c>
      <c r="EH52">
        <v>1.88717</v>
      </c>
      <c r="EI52">
        <v>1.8892199999999999</v>
      </c>
      <c r="EJ52">
        <v>1.8913500000000001</v>
      </c>
      <c r="EK52" t="s">
        <v>285</v>
      </c>
      <c r="EL52" t="s">
        <v>19</v>
      </c>
      <c r="EM52" t="s">
        <v>19</v>
      </c>
      <c r="EN52" t="s">
        <v>19</v>
      </c>
      <c r="EO52" t="s">
        <v>286</v>
      </c>
      <c r="EP52" t="s">
        <v>287</v>
      </c>
      <c r="EQ52" t="s">
        <v>288</v>
      </c>
      <c r="ER52" t="s">
        <v>288</v>
      </c>
      <c r="ES52" t="s">
        <v>288</v>
      </c>
      <c r="ET52" t="s">
        <v>288</v>
      </c>
      <c r="EU52">
        <v>0</v>
      </c>
      <c r="EV52">
        <v>100</v>
      </c>
      <c r="EW52">
        <v>100</v>
      </c>
      <c r="EX52">
        <v>0.49099999999999999</v>
      </c>
      <c r="EY52">
        <v>-9.7000000000000003E-2</v>
      </c>
      <c r="EZ52">
        <v>2</v>
      </c>
      <c r="FA52">
        <v>325.34800000000001</v>
      </c>
      <c r="FB52">
        <v>668.79399999999998</v>
      </c>
      <c r="FC52">
        <v>25.000599999999999</v>
      </c>
      <c r="FD52">
        <v>28.291399999999999</v>
      </c>
      <c r="FE52">
        <v>30.0001</v>
      </c>
      <c r="FF52">
        <v>28.3369</v>
      </c>
      <c r="FG52">
        <v>28.344000000000001</v>
      </c>
      <c r="FH52">
        <v>5.1037299999999997</v>
      </c>
      <c r="FI52">
        <v>30.719899999999999</v>
      </c>
      <c r="FJ52">
        <v>90.393000000000001</v>
      </c>
      <c r="FK52">
        <v>25</v>
      </c>
      <c r="FL52">
        <v>50</v>
      </c>
      <c r="FM52">
        <v>16.438199999999998</v>
      </c>
      <c r="FN52">
        <v>101.706</v>
      </c>
      <c r="FO52">
        <v>100.988</v>
      </c>
    </row>
    <row r="53" spans="1:171" x14ac:dyDescent="0.2">
      <c r="A53">
        <v>37</v>
      </c>
      <c r="B53">
        <v>1535034670.4000001</v>
      </c>
      <c r="C53">
        <v>4789.1000001430502</v>
      </c>
      <c r="D53" t="s">
        <v>466</v>
      </c>
      <c r="E53" t="s">
        <v>467</v>
      </c>
      <c r="F53" t="s">
        <v>438</v>
      </c>
      <c r="G53">
        <v>1535034662.4000001</v>
      </c>
      <c r="H53">
        <f t="shared" si="43"/>
        <v>5.3385421065400319E-3</v>
      </c>
      <c r="I53">
        <f t="shared" si="44"/>
        <v>25.1805332889592</v>
      </c>
      <c r="J53">
        <f t="shared" si="45"/>
        <v>359.45090674051153</v>
      </c>
      <c r="K53">
        <f t="shared" si="46"/>
        <v>240.29181052963031</v>
      </c>
      <c r="L53">
        <f t="shared" si="47"/>
        <v>23.976456375823066</v>
      </c>
      <c r="M53">
        <f t="shared" si="48"/>
        <v>35.8662201833599</v>
      </c>
      <c r="N53">
        <f t="shared" si="49"/>
        <v>0.38892678700639693</v>
      </c>
      <c r="O53">
        <f t="shared" si="50"/>
        <v>2.2550412261825765</v>
      </c>
      <c r="P53">
        <f t="shared" si="51"/>
        <v>0.35514067463788829</v>
      </c>
      <c r="Q53">
        <f t="shared" si="52"/>
        <v>0.2247533760761464</v>
      </c>
      <c r="R53">
        <f t="shared" si="53"/>
        <v>280.8605285927631</v>
      </c>
      <c r="S53">
        <f t="shared" si="54"/>
        <v>27.956015024759761</v>
      </c>
      <c r="T53">
        <f t="shared" si="55"/>
        <v>28.3575451612903</v>
      </c>
      <c r="U53">
        <f t="shared" si="56"/>
        <v>3.874660898182412</v>
      </c>
      <c r="V53">
        <f t="shared" si="57"/>
        <v>65.27551646000876</v>
      </c>
      <c r="W53">
        <f t="shared" si="58"/>
        <v>2.4220670549377759</v>
      </c>
      <c r="X53">
        <f t="shared" si="59"/>
        <v>3.7105291329585457</v>
      </c>
      <c r="Y53">
        <f t="shared" si="60"/>
        <v>1.4525938432446361</v>
      </c>
      <c r="Z53">
        <f t="shared" si="61"/>
        <v>-235.42970689841542</v>
      </c>
      <c r="AA53">
        <f t="shared" si="62"/>
        <v>-90.255984018315146</v>
      </c>
      <c r="AB53">
        <f t="shared" si="63"/>
        <v>-8.7231587291869381</v>
      </c>
      <c r="AC53">
        <f t="shared" si="64"/>
        <v>-53.548321053154396</v>
      </c>
      <c r="AD53">
        <v>-4.1319602154244697E-2</v>
      </c>
      <c r="AE53">
        <v>4.6384873214097601E-2</v>
      </c>
      <c r="AF53">
        <v>3.4642376644507999</v>
      </c>
      <c r="AG53">
        <v>54</v>
      </c>
      <c r="AH53">
        <v>14</v>
      </c>
      <c r="AI53">
        <f t="shared" si="65"/>
        <v>1.0020581614923501</v>
      </c>
      <c r="AJ53">
        <f t="shared" si="66"/>
        <v>0.20581614923500524</v>
      </c>
      <c r="AK53">
        <f t="shared" si="67"/>
        <v>52582.016446925285</v>
      </c>
      <c r="AL53">
        <v>0</v>
      </c>
      <c r="AM53">
        <v>0</v>
      </c>
      <c r="AN53">
        <v>0</v>
      </c>
      <c r="AO53">
        <f t="shared" si="68"/>
        <v>0</v>
      </c>
      <c r="AP53" t="e">
        <f t="shared" si="69"/>
        <v>#DIV/0!</v>
      </c>
      <c r="AQ53">
        <v>-1</v>
      </c>
      <c r="AR53" t="s">
        <v>468</v>
      </c>
      <c r="AS53">
        <v>789.41117647058798</v>
      </c>
      <c r="AT53">
        <v>1242.28</v>
      </c>
      <c r="AU53">
        <f t="shared" si="70"/>
        <v>0.3645464979951476</v>
      </c>
      <c r="AV53">
        <v>0.5</v>
      </c>
      <c r="AW53">
        <f t="shared" si="71"/>
        <v>1433.0861027172502</v>
      </c>
      <c r="AX53">
        <f t="shared" si="72"/>
        <v>25.1805332889592</v>
      </c>
      <c r="AY53">
        <f t="shared" si="73"/>
        <v>261.21326003554395</v>
      </c>
      <c r="AZ53">
        <f t="shared" si="74"/>
        <v>0.55621920983997164</v>
      </c>
      <c r="BA53">
        <f t="shared" si="75"/>
        <v>1.8268639434377832E-2</v>
      </c>
      <c r="BB53">
        <f t="shared" si="76"/>
        <v>-1</v>
      </c>
      <c r="BC53" t="s">
        <v>469</v>
      </c>
      <c r="BD53">
        <v>551.29999999999995</v>
      </c>
      <c r="BE53">
        <f t="shared" si="77"/>
        <v>690.98</v>
      </c>
      <c r="BF53">
        <f t="shared" si="78"/>
        <v>0.65540076923993751</v>
      </c>
      <c r="BG53">
        <f t="shared" si="79"/>
        <v>2.2533647741701435</v>
      </c>
      <c r="BH53">
        <f t="shared" si="80"/>
        <v>0.36454649799514766</v>
      </c>
      <c r="BI53" t="e">
        <f t="shared" si="81"/>
        <v>#DIV/0!</v>
      </c>
      <c r="BJ53">
        <v>2295</v>
      </c>
      <c r="BK53">
        <v>300</v>
      </c>
      <c r="BL53">
        <v>300</v>
      </c>
      <c r="BM53">
        <v>300</v>
      </c>
      <c r="BN53">
        <v>10538</v>
      </c>
      <c r="BO53">
        <v>1129.75</v>
      </c>
      <c r="BP53">
        <v>-7.2969599999999999E-3</v>
      </c>
      <c r="BQ53">
        <v>6.2448699999999997</v>
      </c>
      <c r="BR53">
        <f t="shared" si="82"/>
        <v>1700.0006451612901</v>
      </c>
      <c r="BS53">
        <f t="shared" si="83"/>
        <v>1433.0861027172502</v>
      </c>
      <c r="BT53">
        <f t="shared" si="84"/>
        <v>0.84299150520691957</v>
      </c>
      <c r="BU53">
        <f t="shared" si="85"/>
        <v>0.19598301041383923</v>
      </c>
      <c r="BV53">
        <v>6</v>
      </c>
      <c r="BW53">
        <v>0.5</v>
      </c>
      <c r="BX53" t="s">
        <v>282</v>
      </c>
      <c r="BY53">
        <v>1535034662.4000001</v>
      </c>
      <c r="BZ53">
        <v>359.45093548387098</v>
      </c>
      <c r="CA53">
        <v>400.02038709677402</v>
      </c>
      <c r="CB53">
        <v>24.273932258064502</v>
      </c>
      <c r="CC53">
        <v>16.477367741935499</v>
      </c>
      <c r="CD53">
        <v>400.02154838709703</v>
      </c>
      <c r="CE53">
        <v>99.680622580645206</v>
      </c>
      <c r="CF53">
        <v>9.9958051612903207E-2</v>
      </c>
      <c r="CG53">
        <v>27.615148387096799</v>
      </c>
      <c r="CH53">
        <v>28.3575451612903</v>
      </c>
      <c r="CI53">
        <v>999.9</v>
      </c>
      <c r="CJ53">
        <v>9996.3490322580601</v>
      </c>
      <c r="CK53">
        <v>0</v>
      </c>
      <c r="CL53">
        <v>6.5163390322580703</v>
      </c>
      <c r="CM53">
        <v>1700.0006451612901</v>
      </c>
      <c r="CN53">
        <v>0.89999074193548401</v>
      </c>
      <c r="CO53">
        <v>0.100009296774194</v>
      </c>
      <c r="CP53">
        <v>0</v>
      </c>
      <c r="CQ53">
        <v>789.39061290322604</v>
      </c>
      <c r="CR53">
        <v>5.0001699999999998</v>
      </c>
      <c r="CS53">
        <v>11077.7580645161</v>
      </c>
      <c r="CT53">
        <v>14573.9741935484</v>
      </c>
      <c r="CU53">
        <v>45.6973548387097</v>
      </c>
      <c r="CV53">
        <v>46.503935483870997</v>
      </c>
      <c r="CW53">
        <v>46.382870967741901</v>
      </c>
      <c r="CX53">
        <v>47.0681612903225</v>
      </c>
      <c r="CY53">
        <v>47.537999999999997</v>
      </c>
      <c r="CZ53">
        <v>1525.4819354838701</v>
      </c>
      <c r="DA53">
        <v>169.518709677419</v>
      </c>
      <c r="DB53">
        <v>0</v>
      </c>
      <c r="DC53">
        <v>116.700000047684</v>
      </c>
      <c r="DD53">
        <v>789.41117647058798</v>
      </c>
      <c r="DE53">
        <v>2.7982842960908099</v>
      </c>
      <c r="DF53">
        <v>57.377451054451299</v>
      </c>
      <c r="DG53">
        <v>11081.023529411799</v>
      </c>
      <c r="DH53">
        <v>10</v>
      </c>
      <c r="DI53">
        <v>1535034628.9000001</v>
      </c>
      <c r="DJ53" t="s">
        <v>470</v>
      </c>
      <c r="DK53">
        <v>33</v>
      </c>
      <c r="DL53">
        <v>0.54800000000000004</v>
      </c>
      <c r="DM53">
        <v>-9.6000000000000002E-2</v>
      </c>
      <c r="DN53">
        <v>400</v>
      </c>
      <c r="DO53">
        <v>16</v>
      </c>
      <c r="DP53">
        <v>0.03</v>
      </c>
      <c r="DQ53">
        <v>0.01</v>
      </c>
      <c r="DR53">
        <v>25.182988491999801</v>
      </c>
      <c r="DS53">
        <v>2.55582172837047E-2</v>
      </c>
      <c r="DT53">
        <v>2.3864649537133201E-2</v>
      </c>
      <c r="DU53">
        <v>1</v>
      </c>
      <c r="DV53">
        <v>239.75282087836399</v>
      </c>
      <c r="DW53">
        <v>5.5396426430003203</v>
      </c>
      <c r="DX53">
        <v>0.87741653057330204</v>
      </c>
      <c r="DY53">
        <v>1</v>
      </c>
      <c r="DZ53">
        <v>2</v>
      </c>
      <c r="EA53">
        <v>2</v>
      </c>
      <c r="EB53" t="s">
        <v>294</v>
      </c>
      <c r="EC53">
        <v>1.89056</v>
      </c>
      <c r="ED53">
        <v>1.8881300000000001</v>
      </c>
      <c r="EE53">
        <v>1.8893500000000001</v>
      </c>
      <c r="EF53">
        <v>1.88934</v>
      </c>
      <c r="EG53">
        <v>1.89262</v>
      </c>
      <c r="EH53">
        <v>1.8871100000000001</v>
      </c>
      <c r="EI53">
        <v>1.8892</v>
      </c>
      <c r="EJ53">
        <v>1.89133</v>
      </c>
      <c r="EK53" t="s">
        <v>285</v>
      </c>
      <c r="EL53" t="s">
        <v>19</v>
      </c>
      <c r="EM53" t="s">
        <v>19</v>
      </c>
      <c r="EN53" t="s">
        <v>19</v>
      </c>
      <c r="EO53" t="s">
        <v>286</v>
      </c>
      <c r="EP53" t="s">
        <v>287</v>
      </c>
      <c r="EQ53" t="s">
        <v>288</v>
      </c>
      <c r="ER53" t="s">
        <v>288</v>
      </c>
      <c r="ES53" t="s">
        <v>288</v>
      </c>
      <c r="ET53" t="s">
        <v>288</v>
      </c>
      <c r="EU53">
        <v>0</v>
      </c>
      <c r="EV53">
        <v>100</v>
      </c>
      <c r="EW53">
        <v>100</v>
      </c>
      <c r="EX53">
        <v>0.54800000000000004</v>
      </c>
      <c r="EY53">
        <v>-9.6000000000000002E-2</v>
      </c>
      <c r="EZ53">
        <v>2</v>
      </c>
      <c r="FA53">
        <v>327.67399999999998</v>
      </c>
      <c r="FB53">
        <v>669.29399999999998</v>
      </c>
      <c r="FC53">
        <v>25.000499999999999</v>
      </c>
      <c r="FD53">
        <v>28.349299999999999</v>
      </c>
      <c r="FE53">
        <v>30.000399999999999</v>
      </c>
      <c r="FF53">
        <v>28.378599999999999</v>
      </c>
      <c r="FG53">
        <v>28.389299999999999</v>
      </c>
      <c r="FH53">
        <v>20.0762</v>
      </c>
      <c r="FI53">
        <v>31.501799999999999</v>
      </c>
      <c r="FJ53">
        <v>88.982200000000006</v>
      </c>
      <c r="FK53">
        <v>25</v>
      </c>
      <c r="FL53">
        <v>400</v>
      </c>
      <c r="FM53">
        <v>16.3614</v>
      </c>
      <c r="FN53">
        <v>101.69199999999999</v>
      </c>
      <c r="FO53">
        <v>100.971</v>
      </c>
    </row>
    <row r="54" spans="1:171" x14ac:dyDescent="0.2">
      <c r="A54">
        <v>38</v>
      </c>
      <c r="B54">
        <v>1535034780.4000001</v>
      </c>
      <c r="C54">
        <v>4899.1000001430502</v>
      </c>
      <c r="D54" t="s">
        <v>471</v>
      </c>
      <c r="E54" t="s">
        <v>472</v>
      </c>
      <c r="F54" t="s">
        <v>438</v>
      </c>
      <c r="G54">
        <v>1535034772.4000001</v>
      </c>
      <c r="H54">
        <f t="shared" si="43"/>
        <v>5.4193404063049436E-3</v>
      </c>
      <c r="I54">
        <f t="shared" si="44"/>
        <v>36.410157247699196</v>
      </c>
      <c r="J54">
        <f t="shared" si="45"/>
        <v>541.13241004966142</v>
      </c>
      <c r="K54">
        <f t="shared" si="46"/>
        <v>373.42416735693848</v>
      </c>
      <c r="L54">
        <f t="shared" si="47"/>
        <v>37.26140275528342</v>
      </c>
      <c r="M54">
        <f t="shared" si="48"/>
        <v>53.995842897667671</v>
      </c>
      <c r="N54">
        <f t="shared" si="49"/>
        <v>0.40229267366989346</v>
      </c>
      <c r="O54">
        <f t="shared" si="50"/>
        <v>2.2551160173021745</v>
      </c>
      <c r="P54">
        <f t="shared" si="51"/>
        <v>0.36626063442113249</v>
      </c>
      <c r="Q54">
        <f t="shared" si="52"/>
        <v>0.23188069548761883</v>
      </c>
      <c r="R54">
        <f t="shared" si="53"/>
        <v>280.8627042357038</v>
      </c>
      <c r="S54">
        <f t="shared" si="54"/>
        <v>27.960878480093083</v>
      </c>
      <c r="T54">
        <f t="shared" si="55"/>
        <v>28.2715225806452</v>
      </c>
      <c r="U54">
        <f t="shared" si="56"/>
        <v>3.8553239446094056</v>
      </c>
      <c r="V54">
        <f t="shared" si="57"/>
        <v>65.243613069964141</v>
      </c>
      <c r="W54">
        <f t="shared" si="58"/>
        <v>2.4253593488222953</v>
      </c>
      <c r="X54">
        <f t="shared" si="59"/>
        <v>3.7173896948678422</v>
      </c>
      <c r="Y54">
        <f t="shared" si="60"/>
        <v>1.4299645957871103</v>
      </c>
      <c r="Z54">
        <f t="shared" si="61"/>
        <v>-238.99291191804801</v>
      </c>
      <c r="AA54">
        <f t="shared" si="62"/>
        <v>-75.958681148060577</v>
      </c>
      <c r="AB54">
        <f t="shared" si="63"/>
        <v>-7.3390998045684563</v>
      </c>
      <c r="AC54">
        <f t="shared" si="64"/>
        <v>-41.427988634973218</v>
      </c>
      <c r="AD54">
        <v>-4.13216197610137E-2</v>
      </c>
      <c r="AE54">
        <v>4.63871381544479E-2</v>
      </c>
      <c r="AF54">
        <v>3.4643714997719801</v>
      </c>
      <c r="AG54">
        <v>57</v>
      </c>
      <c r="AH54">
        <v>14</v>
      </c>
      <c r="AI54">
        <f t="shared" si="65"/>
        <v>1.0021728769682481</v>
      </c>
      <c r="AJ54">
        <f t="shared" si="66"/>
        <v>0.21728769682480831</v>
      </c>
      <c r="AK54">
        <f t="shared" si="67"/>
        <v>52579.00453816283</v>
      </c>
      <c r="AL54">
        <v>0</v>
      </c>
      <c r="AM54">
        <v>0</v>
      </c>
      <c r="AN54">
        <v>0</v>
      </c>
      <c r="AO54">
        <f t="shared" si="68"/>
        <v>0</v>
      </c>
      <c r="AP54" t="e">
        <f t="shared" si="69"/>
        <v>#DIV/0!</v>
      </c>
      <c r="AQ54">
        <v>-1</v>
      </c>
      <c r="AR54" t="s">
        <v>473</v>
      </c>
      <c r="AS54">
        <v>809.31958823529396</v>
      </c>
      <c r="AT54">
        <v>1355.67</v>
      </c>
      <c r="AU54">
        <f t="shared" si="70"/>
        <v>0.40301136099840384</v>
      </c>
      <c r="AV54">
        <v>0.5</v>
      </c>
      <c r="AW54">
        <f t="shared" si="71"/>
        <v>1433.1006575559968</v>
      </c>
      <c r="AX54">
        <f t="shared" si="72"/>
        <v>36.410157247699196</v>
      </c>
      <c r="AY54">
        <f t="shared" si="73"/>
        <v>288.77792322467485</v>
      </c>
      <c r="AZ54">
        <f t="shared" si="74"/>
        <v>0.58661031076884496</v>
      </c>
      <c r="BA54">
        <f t="shared" si="75"/>
        <v>2.6104347276972369E-2</v>
      </c>
      <c r="BB54">
        <f t="shared" si="76"/>
        <v>-1</v>
      </c>
      <c r="BC54" t="s">
        <v>474</v>
      </c>
      <c r="BD54">
        <v>560.41999999999996</v>
      </c>
      <c r="BE54">
        <f t="shared" si="77"/>
        <v>795.25000000000011</v>
      </c>
      <c r="BF54">
        <f t="shared" si="78"/>
        <v>0.68701717920742666</v>
      </c>
      <c r="BG54">
        <f t="shared" si="79"/>
        <v>2.4190250169515721</v>
      </c>
      <c r="BH54">
        <f t="shared" si="80"/>
        <v>0.40301136099840379</v>
      </c>
      <c r="BI54" t="e">
        <f t="shared" si="81"/>
        <v>#DIV/0!</v>
      </c>
      <c r="BJ54">
        <v>2297</v>
      </c>
      <c r="BK54">
        <v>300</v>
      </c>
      <c r="BL54">
        <v>300</v>
      </c>
      <c r="BM54">
        <v>300</v>
      </c>
      <c r="BN54">
        <v>10538</v>
      </c>
      <c r="BO54">
        <v>1218.47</v>
      </c>
      <c r="BP54">
        <v>-7.29724E-3</v>
      </c>
      <c r="BQ54">
        <v>9.8565699999999996</v>
      </c>
      <c r="BR54">
        <f t="shared" si="82"/>
        <v>1700.0183870967701</v>
      </c>
      <c r="BS54">
        <f t="shared" si="83"/>
        <v>1433.1006575559968</v>
      </c>
      <c r="BT54">
        <f t="shared" si="84"/>
        <v>0.84299126905526844</v>
      </c>
      <c r="BU54">
        <f t="shared" si="85"/>
        <v>0.19598253811053701</v>
      </c>
      <c r="BV54">
        <v>6</v>
      </c>
      <c r="BW54">
        <v>0.5</v>
      </c>
      <c r="BX54" t="s">
        <v>282</v>
      </c>
      <c r="BY54">
        <v>1535034772.4000001</v>
      </c>
      <c r="BZ54">
        <v>541.13245161290297</v>
      </c>
      <c r="CA54">
        <v>600.02670967741903</v>
      </c>
      <c r="CB54">
        <v>24.3063258064516</v>
      </c>
      <c r="CC54">
        <v>16.3927193548387</v>
      </c>
      <c r="CD54">
        <v>400.00974193548399</v>
      </c>
      <c r="CE54">
        <v>99.683051612903199</v>
      </c>
      <c r="CF54">
        <v>9.9999438709677396E-2</v>
      </c>
      <c r="CG54">
        <v>27.6467483870968</v>
      </c>
      <c r="CH54">
        <v>28.2715225806452</v>
      </c>
      <c r="CI54">
        <v>999.9</v>
      </c>
      <c r="CJ54">
        <v>9996.5935483870999</v>
      </c>
      <c r="CK54">
        <v>0</v>
      </c>
      <c r="CL54">
        <v>6.4284680645161298</v>
      </c>
      <c r="CM54">
        <v>1700.0183870967701</v>
      </c>
      <c r="CN54">
        <v>0.89999590322580603</v>
      </c>
      <c r="CO54">
        <v>0.100004219354839</v>
      </c>
      <c r="CP54">
        <v>0</v>
      </c>
      <c r="CQ54">
        <v>809.39980645161302</v>
      </c>
      <c r="CR54">
        <v>5.0001699999999998</v>
      </c>
      <c r="CS54">
        <v>11415.2903225806</v>
      </c>
      <c r="CT54">
        <v>14574.158064516099</v>
      </c>
      <c r="CU54">
        <v>45.860741935483901</v>
      </c>
      <c r="CV54">
        <v>46.6046774193548</v>
      </c>
      <c r="CW54">
        <v>46.536000000000001</v>
      </c>
      <c r="CX54">
        <v>47.245870967741901</v>
      </c>
      <c r="CY54">
        <v>47.7194838709677</v>
      </c>
      <c r="CZ54">
        <v>1525.51129032258</v>
      </c>
      <c r="DA54">
        <v>169.507096774194</v>
      </c>
      <c r="DB54">
        <v>0</v>
      </c>
      <c r="DC54">
        <v>109.19999980926499</v>
      </c>
      <c r="DD54">
        <v>809.31958823529396</v>
      </c>
      <c r="DE54">
        <v>-0.90416668690468904</v>
      </c>
      <c r="DF54">
        <v>-29.6323533903061</v>
      </c>
      <c r="DG54">
        <v>11413.917647058801</v>
      </c>
      <c r="DH54">
        <v>10</v>
      </c>
      <c r="DI54">
        <v>1535034736.9000001</v>
      </c>
      <c r="DJ54" t="s">
        <v>475</v>
      </c>
      <c r="DK54">
        <v>34</v>
      </c>
      <c r="DL54">
        <v>0.45200000000000001</v>
      </c>
      <c r="DM54">
        <v>-9.6000000000000002E-2</v>
      </c>
      <c r="DN54">
        <v>600</v>
      </c>
      <c r="DO54">
        <v>16</v>
      </c>
      <c r="DP54">
        <v>0.03</v>
      </c>
      <c r="DQ54">
        <v>0.01</v>
      </c>
      <c r="DR54">
        <v>36.398312385843703</v>
      </c>
      <c r="DS54">
        <v>-4.1101694133319301E-2</v>
      </c>
      <c r="DT54">
        <v>4.6009619342893902E-2</v>
      </c>
      <c r="DU54">
        <v>1</v>
      </c>
      <c r="DV54">
        <v>373.02110007163998</v>
      </c>
      <c r="DW54">
        <v>5.6797287314613998</v>
      </c>
      <c r="DX54">
        <v>0.86321540986009604</v>
      </c>
      <c r="DY54">
        <v>1</v>
      </c>
      <c r="DZ54">
        <v>2</v>
      </c>
      <c r="EA54">
        <v>2</v>
      </c>
      <c r="EB54" t="s">
        <v>294</v>
      </c>
      <c r="EC54">
        <v>1.89056</v>
      </c>
      <c r="ED54">
        <v>1.88812</v>
      </c>
      <c r="EE54">
        <v>1.88937</v>
      </c>
      <c r="EF54">
        <v>1.88931</v>
      </c>
      <c r="EG54">
        <v>1.8926000000000001</v>
      </c>
      <c r="EH54">
        <v>1.88713</v>
      </c>
      <c r="EI54">
        <v>1.8892</v>
      </c>
      <c r="EJ54">
        <v>1.89134</v>
      </c>
      <c r="EK54" t="s">
        <v>285</v>
      </c>
      <c r="EL54" t="s">
        <v>19</v>
      </c>
      <c r="EM54" t="s">
        <v>19</v>
      </c>
      <c r="EN54" t="s">
        <v>19</v>
      </c>
      <c r="EO54" t="s">
        <v>286</v>
      </c>
      <c r="EP54" t="s">
        <v>287</v>
      </c>
      <c r="EQ54" t="s">
        <v>288</v>
      </c>
      <c r="ER54" t="s">
        <v>288</v>
      </c>
      <c r="ES54" t="s">
        <v>288</v>
      </c>
      <c r="ET54" t="s">
        <v>288</v>
      </c>
      <c r="EU54">
        <v>0</v>
      </c>
      <c r="EV54">
        <v>100</v>
      </c>
      <c r="EW54">
        <v>100</v>
      </c>
      <c r="EX54">
        <v>0.45200000000000001</v>
      </c>
      <c r="EY54">
        <v>-9.6000000000000002E-2</v>
      </c>
      <c r="EZ54">
        <v>2</v>
      </c>
      <c r="FA54">
        <v>325.29399999999998</v>
      </c>
      <c r="FB54">
        <v>668.50599999999997</v>
      </c>
      <c r="FC54">
        <v>25.0002</v>
      </c>
      <c r="FD54">
        <v>28.428100000000001</v>
      </c>
      <c r="FE54">
        <v>30.000399999999999</v>
      </c>
      <c r="FF54">
        <v>28.442799999999998</v>
      </c>
      <c r="FG54">
        <v>28.451499999999999</v>
      </c>
      <c r="FH54">
        <v>27.874500000000001</v>
      </c>
      <c r="FI54">
        <v>31.5946</v>
      </c>
      <c r="FJ54">
        <v>87.495800000000003</v>
      </c>
      <c r="FK54">
        <v>25</v>
      </c>
      <c r="FL54">
        <v>600</v>
      </c>
      <c r="FM54">
        <v>16.310099999999998</v>
      </c>
      <c r="FN54">
        <v>101.67700000000001</v>
      </c>
      <c r="FO54">
        <v>100.952</v>
      </c>
    </row>
    <row r="55" spans="1:171" x14ac:dyDescent="0.2">
      <c r="A55">
        <v>39</v>
      </c>
      <c r="B55">
        <v>1535034886.9000001</v>
      </c>
      <c r="C55">
        <v>5005.6000001430502</v>
      </c>
      <c r="D55" t="s">
        <v>476</v>
      </c>
      <c r="E55" t="s">
        <v>477</v>
      </c>
      <c r="F55" t="s">
        <v>438</v>
      </c>
      <c r="G55">
        <v>1535034878.9000001</v>
      </c>
      <c r="H55">
        <f t="shared" si="43"/>
        <v>5.4528721397361472E-3</v>
      </c>
      <c r="I55">
        <f t="shared" si="44"/>
        <v>43.137741536790386</v>
      </c>
      <c r="J55">
        <f t="shared" si="45"/>
        <v>729.4862088214029</v>
      </c>
      <c r="K55">
        <f t="shared" si="46"/>
        <v>532.47684100729714</v>
      </c>
      <c r="L55">
        <f t="shared" si="47"/>
        <v>53.130825865780288</v>
      </c>
      <c r="M55">
        <f t="shared" si="48"/>
        <v>72.788526650395767</v>
      </c>
      <c r="N55">
        <f t="shared" si="49"/>
        <v>0.41085428159427256</v>
      </c>
      <c r="O55">
        <f t="shared" si="50"/>
        <v>2.2551944942020854</v>
      </c>
      <c r="P55">
        <f t="shared" si="51"/>
        <v>0.37334989728387974</v>
      </c>
      <c r="Q55">
        <f t="shared" si="52"/>
        <v>0.23642735181321214</v>
      </c>
      <c r="R55">
        <f t="shared" si="53"/>
        <v>280.8662173847689</v>
      </c>
      <c r="S55">
        <f t="shared" si="54"/>
        <v>27.988080979641559</v>
      </c>
      <c r="T55">
        <f t="shared" si="55"/>
        <v>28.212425806451598</v>
      </c>
      <c r="U55">
        <f t="shared" si="56"/>
        <v>3.8420884546272904</v>
      </c>
      <c r="V55">
        <f t="shared" si="57"/>
        <v>65.237760768862969</v>
      </c>
      <c r="W55">
        <f t="shared" si="58"/>
        <v>2.4305747340314849</v>
      </c>
      <c r="X55">
        <f t="shared" si="59"/>
        <v>3.7257175988044682</v>
      </c>
      <c r="Y55">
        <f t="shared" si="60"/>
        <v>1.4115137205958055</v>
      </c>
      <c r="Z55">
        <f t="shared" si="61"/>
        <v>-240.4716613623641</v>
      </c>
      <c r="AA55">
        <f t="shared" si="62"/>
        <v>-64.120802033780976</v>
      </c>
      <c r="AB55">
        <f t="shared" si="63"/>
        <v>-6.1944683629554884</v>
      </c>
      <c r="AC55">
        <f t="shared" si="64"/>
        <v>-29.920714374331666</v>
      </c>
      <c r="AD55">
        <v>-4.1323736862906697E-2</v>
      </c>
      <c r="AE55">
        <v>4.6389514786791097E-2</v>
      </c>
      <c r="AF55">
        <v>3.4645119325459799</v>
      </c>
      <c r="AG55">
        <v>57</v>
      </c>
      <c r="AH55">
        <v>14</v>
      </c>
      <c r="AI55">
        <f t="shared" si="65"/>
        <v>1.0021730495160952</v>
      </c>
      <c r="AJ55">
        <f t="shared" si="66"/>
        <v>0.21730495160952046</v>
      </c>
      <c r="AK55">
        <f t="shared" si="67"/>
        <v>52574.838630519655</v>
      </c>
      <c r="AL55">
        <v>0</v>
      </c>
      <c r="AM55">
        <v>0</v>
      </c>
      <c r="AN55">
        <v>0</v>
      </c>
      <c r="AO55">
        <f t="shared" si="68"/>
        <v>0</v>
      </c>
      <c r="AP55" t="e">
        <f t="shared" si="69"/>
        <v>#DIV/0!</v>
      </c>
      <c r="AQ55">
        <v>-1</v>
      </c>
      <c r="AR55" t="s">
        <v>478</v>
      </c>
      <c r="AS55">
        <v>810.09647058823498</v>
      </c>
      <c r="AT55">
        <v>1383.48</v>
      </c>
      <c r="AU55">
        <f t="shared" si="70"/>
        <v>0.41445017594165801</v>
      </c>
      <c r="AV55">
        <v>0.5</v>
      </c>
      <c r="AW55">
        <f t="shared" si="71"/>
        <v>1433.1181156205071</v>
      </c>
      <c r="AX55">
        <f t="shared" si="72"/>
        <v>43.137741536790386</v>
      </c>
      <c r="AY55">
        <f t="shared" si="73"/>
        <v>296.97802758204824</v>
      </c>
      <c r="AZ55">
        <f t="shared" si="74"/>
        <v>0.59486223147425332</v>
      </c>
      <c r="BA55">
        <f t="shared" si="75"/>
        <v>3.0798397602893858E-2</v>
      </c>
      <c r="BB55">
        <f t="shared" si="76"/>
        <v>-1</v>
      </c>
      <c r="BC55" t="s">
        <v>479</v>
      </c>
      <c r="BD55">
        <v>560.5</v>
      </c>
      <c r="BE55">
        <f t="shared" si="77"/>
        <v>822.98</v>
      </c>
      <c r="BF55">
        <f t="shared" si="78"/>
        <v>0.69671623783295467</v>
      </c>
      <c r="BG55">
        <f t="shared" si="79"/>
        <v>2.4682961641391614</v>
      </c>
      <c r="BH55">
        <f t="shared" si="80"/>
        <v>0.41445017594165801</v>
      </c>
      <c r="BI55" t="e">
        <f t="shared" si="81"/>
        <v>#DIV/0!</v>
      </c>
      <c r="BJ55">
        <v>2299</v>
      </c>
      <c r="BK55">
        <v>300</v>
      </c>
      <c r="BL55">
        <v>300</v>
      </c>
      <c r="BM55">
        <v>300</v>
      </c>
      <c r="BN55">
        <v>10537.7</v>
      </c>
      <c r="BO55">
        <v>1239.5</v>
      </c>
      <c r="BP55">
        <v>-7.2970200000000004E-3</v>
      </c>
      <c r="BQ55">
        <v>8.4984099999999998</v>
      </c>
      <c r="BR55">
        <f t="shared" si="82"/>
        <v>1700.0390322580599</v>
      </c>
      <c r="BS55">
        <f t="shared" si="83"/>
        <v>1433.1181156205071</v>
      </c>
      <c r="BT55">
        <f t="shared" si="84"/>
        <v>0.84299130103911923</v>
      </c>
      <c r="BU55">
        <f t="shared" si="85"/>
        <v>0.19598260207823856</v>
      </c>
      <c r="BV55">
        <v>6</v>
      </c>
      <c r="BW55">
        <v>0.5</v>
      </c>
      <c r="BX55" t="s">
        <v>282</v>
      </c>
      <c r="BY55">
        <v>1535034878.9000001</v>
      </c>
      <c r="BZ55">
        <v>729.48625806451605</v>
      </c>
      <c r="CA55">
        <v>800.01858064516102</v>
      </c>
      <c r="CB55">
        <v>24.359206451612899</v>
      </c>
      <c r="CC55">
        <v>16.396951612903202</v>
      </c>
      <c r="CD55">
        <v>400.00383870967698</v>
      </c>
      <c r="CE55">
        <v>99.680545161290297</v>
      </c>
      <c r="CF55">
        <v>9.9993209677419301E-2</v>
      </c>
      <c r="CG55">
        <v>27.6850387096774</v>
      </c>
      <c r="CH55">
        <v>28.212425806451598</v>
      </c>
      <c r="CI55">
        <v>999.9</v>
      </c>
      <c r="CJ55">
        <v>9997.3570967741907</v>
      </c>
      <c r="CK55">
        <v>0</v>
      </c>
      <c r="CL55">
        <v>6.5373683870967803</v>
      </c>
      <c r="CM55">
        <v>1700.0390322580599</v>
      </c>
      <c r="CN55">
        <v>0.89999648387096798</v>
      </c>
      <c r="CO55">
        <v>0.10000364516129</v>
      </c>
      <c r="CP55">
        <v>0</v>
      </c>
      <c r="CQ55">
        <v>810.54403225806402</v>
      </c>
      <c r="CR55">
        <v>5.0001699999999998</v>
      </c>
      <c r="CS55">
        <v>11455.935483871001</v>
      </c>
      <c r="CT55">
        <v>14574.341935483901</v>
      </c>
      <c r="CU55">
        <v>46.014000000000003</v>
      </c>
      <c r="CV55">
        <v>46.749870967741899</v>
      </c>
      <c r="CW55">
        <v>46.691129032257997</v>
      </c>
      <c r="CX55">
        <v>47.394935483871002</v>
      </c>
      <c r="CY55">
        <v>47.858612903225797</v>
      </c>
      <c r="CZ55">
        <v>1525.5280645161299</v>
      </c>
      <c r="DA55">
        <v>169.51096774193499</v>
      </c>
      <c r="DB55">
        <v>0</v>
      </c>
      <c r="DC55">
        <v>105.89999985694899</v>
      </c>
      <c r="DD55">
        <v>810.09647058823498</v>
      </c>
      <c r="DE55">
        <v>-7.0171568862267897</v>
      </c>
      <c r="DF55">
        <v>-47.181372395112298</v>
      </c>
      <c r="DG55">
        <v>11451.4588235294</v>
      </c>
      <c r="DH55">
        <v>10</v>
      </c>
      <c r="DI55">
        <v>1535034843.9000001</v>
      </c>
      <c r="DJ55" t="s">
        <v>480</v>
      </c>
      <c r="DK55">
        <v>35</v>
      </c>
      <c r="DL55">
        <v>0.39300000000000002</v>
      </c>
      <c r="DM55">
        <v>-9.5000000000000001E-2</v>
      </c>
      <c r="DN55">
        <v>800</v>
      </c>
      <c r="DO55">
        <v>16</v>
      </c>
      <c r="DP55">
        <v>0.02</v>
      </c>
      <c r="DQ55">
        <v>0.01</v>
      </c>
      <c r="DR55">
        <v>43.197904346819698</v>
      </c>
      <c r="DS55">
        <v>-0.72704378340358899</v>
      </c>
      <c r="DT55">
        <v>9.9454085196748296E-2</v>
      </c>
      <c r="DU55">
        <v>1</v>
      </c>
      <c r="DV55">
        <v>531.87461644924599</v>
      </c>
      <c r="DW55">
        <v>6.2465780969878697</v>
      </c>
      <c r="DX55">
        <v>0.88360721503012596</v>
      </c>
      <c r="DY55">
        <v>1</v>
      </c>
      <c r="DZ55">
        <v>2</v>
      </c>
      <c r="EA55">
        <v>2</v>
      </c>
      <c r="EB55" t="s">
        <v>294</v>
      </c>
      <c r="EC55">
        <v>1.89056</v>
      </c>
      <c r="ED55">
        <v>1.88815</v>
      </c>
      <c r="EE55">
        <v>1.8893599999999999</v>
      </c>
      <c r="EF55">
        <v>1.88934</v>
      </c>
      <c r="EG55">
        <v>1.8926000000000001</v>
      </c>
      <c r="EH55">
        <v>1.8871100000000001</v>
      </c>
      <c r="EI55">
        <v>1.8891899999999999</v>
      </c>
      <c r="EJ55">
        <v>1.89134</v>
      </c>
      <c r="EK55" t="s">
        <v>285</v>
      </c>
      <c r="EL55" t="s">
        <v>19</v>
      </c>
      <c r="EM55" t="s">
        <v>19</v>
      </c>
      <c r="EN55" t="s">
        <v>19</v>
      </c>
      <c r="EO55" t="s">
        <v>286</v>
      </c>
      <c r="EP55" t="s">
        <v>287</v>
      </c>
      <c r="EQ55" t="s">
        <v>288</v>
      </c>
      <c r="ER55" t="s">
        <v>288</v>
      </c>
      <c r="ES55" t="s">
        <v>288</v>
      </c>
      <c r="ET55" t="s">
        <v>288</v>
      </c>
      <c r="EU55">
        <v>0</v>
      </c>
      <c r="EV55">
        <v>100</v>
      </c>
      <c r="EW55">
        <v>100</v>
      </c>
      <c r="EX55">
        <v>0.39300000000000002</v>
      </c>
      <c r="EY55">
        <v>-9.5000000000000001E-2</v>
      </c>
      <c r="EZ55">
        <v>2</v>
      </c>
      <c r="FA55">
        <v>324.89999999999998</v>
      </c>
      <c r="FB55">
        <v>667.81500000000005</v>
      </c>
      <c r="FC55">
        <v>25.0001</v>
      </c>
      <c r="FD55">
        <v>28.512</v>
      </c>
      <c r="FE55">
        <v>30.000299999999999</v>
      </c>
      <c r="FF55">
        <v>28.5154</v>
      </c>
      <c r="FG55">
        <v>28.522099999999998</v>
      </c>
      <c r="FH55">
        <v>35.268900000000002</v>
      </c>
      <c r="FI55">
        <v>31.917300000000001</v>
      </c>
      <c r="FJ55">
        <v>86.332700000000003</v>
      </c>
      <c r="FK55">
        <v>25</v>
      </c>
      <c r="FL55">
        <v>800</v>
      </c>
      <c r="FM55">
        <v>16.310500000000001</v>
      </c>
      <c r="FN55">
        <v>101.66</v>
      </c>
      <c r="FO55">
        <v>100.931</v>
      </c>
    </row>
    <row r="56" spans="1:171" x14ac:dyDescent="0.2">
      <c r="A56">
        <v>40</v>
      </c>
      <c r="B56">
        <v>1535034992.4000001</v>
      </c>
      <c r="C56">
        <v>5111.1000001430502</v>
      </c>
      <c r="D56" t="s">
        <v>481</v>
      </c>
      <c r="E56" t="s">
        <v>482</v>
      </c>
      <c r="F56" t="s">
        <v>438</v>
      </c>
      <c r="G56">
        <v>1535034984.4000001</v>
      </c>
      <c r="H56">
        <f t="shared" si="43"/>
        <v>5.3758800837612596E-3</v>
      </c>
      <c r="I56">
        <f t="shared" si="44"/>
        <v>45.916758146310279</v>
      </c>
      <c r="J56">
        <f t="shared" si="45"/>
        <v>923.83091534508719</v>
      </c>
      <c r="K56">
        <f t="shared" si="46"/>
        <v>709.66519559911285</v>
      </c>
      <c r="L56">
        <f t="shared" si="47"/>
        <v>70.808647415316642</v>
      </c>
      <c r="M56">
        <f t="shared" si="48"/>
        <v>92.177576076299971</v>
      </c>
      <c r="N56">
        <f t="shared" si="49"/>
        <v>0.40796986564249921</v>
      </c>
      <c r="O56">
        <f t="shared" si="50"/>
        <v>2.2554906329461346</v>
      </c>
      <c r="P56">
        <f t="shared" si="51"/>
        <v>0.37096925756901677</v>
      </c>
      <c r="Q56">
        <f t="shared" si="52"/>
        <v>0.2348998607753103</v>
      </c>
      <c r="R56">
        <f t="shared" si="53"/>
        <v>280.86421921774172</v>
      </c>
      <c r="S56">
        <f t="shared" si="54"/>
        <v>28.029358703270194</v>
      </c>
      <c r="T56">
        <f t="shared" si="55"/>
        <v>28.160351612903199</v>
      </c>
      <c r="U56">
        <f t="shared" si="56"/>
        <v>3.8304586327556933</v>
      </c>
      <c r="V56">
        <f t="shared" si="57"/>
        <v>65.159191524496677</v>
      </c>
      <c r="W56">
        <f t="shared" si="58"/>
        <v>2.4298988457704978</v>
      </c>
      <c r="X56">
        <f t="shared" si="59"/>
        <v>3.7291727980648357</v>
      </c>
      <c r="Y56">
        <f t="shared" si="60"/>
        <v>1.4005597869851956</v>
      </c>
      <c r="Z56">
        <f t="shared" si="61"/>
        <v>-237.07631169387156</v>
      </c>
      <c r="AA56">
        <f t="shared" si="62"/>
        <v>-55.86801002967519</v>
      </c>
      <c r="AB56">
        <f t="shared" si="63"/>
        <v>-5.3955137960034243</v>
      </c>
      <c r="AC56">
        <f t="shared" si="64"/>
        <v>-17.475616301808429</v>
      </c>
      <c r="AD56">
        <v>-4.1331726517080399E-2</v>
      </c>
      <c r="AE56">
        <v>4.6398483873533201E-2</v>
      </c>
      <c r="AF56">
        <v>3.4650418843198301</v>
      </c>
      <c r="AG56">
        <v>55</v>
      </c>
      <c r="AH56">
        <v>14</v>
      </c>
      <c r="AI56">
        <f t="shared" si="65"/>
        <v>1.0020963661655913</v>
      </c>
      <c r="AJ56">
        <f t="shared" si="66"/>
        <v>0.20963661655912791</v>
      </c>
      <c r="AK56">
        <f t="shared" si="67"/>
        <v>52581.749356331333</v>
      </c>
      <c r="AL56">
        <v>0</v>
      </c>
      <c r="AM56">
        <v>0</v>
      </c>
      <c r="AN56">
        <v>0</v>
      </c>
      <c r="AO56">
        <f t="shared" si="68"/>
        <v>0</v>
      </c>
      <c r="AP56" t="e">
        <f t="shared" si="69"/>
        <v>#DIV/0!</v>
      </c>
      <c r="AQ56">
        <v>-1</v>
      </c>
      <c r="AR56" t="s">
        <v>483</v>
      </c>
      <c r="AS56">
        <v>802.87205882352896</v>
      </c>
      <c r="AT56">
        <v>1351.33</v>
      </c>
      <c r="AU56">
        <f t="shared" si="70"/>
        <v>0.40586528914215703</v>
      </c>
      <c r="AV56">
        <v>0.5</v>
      </c>
      <c r="AW56">
        <f t="shared" si="71"/>
        <v>1433.1068220721131</v>
      </c>
      <c r="AX56">
        <f t="shared" si="72"/>
        <v>45.916758146310279</v>
      </c>
      <c r="AY56">
        <f t="shared" si="73"/>
        <v>290.82415735594799</v>
      </c>
      <c r="AZ56">
        <f t="shared" si="74"/>
        <v>0.59047752954496679</v>
      </c>
      <c r="BA56">
        <f t="shared" si="75"/>
        <v>3.2737795552793381E-2</v>
      </c>
      <c r="BB56">
        <f t="shared" si="76"/>
        <v>-1</v>
      </c>
      <c r="BC56" t="s">
        <v>484</v>
      </c>
      <c r="BD56">
        <v>553.4</v>
      </c>
      <c r="BE56">
        <f t="shared" si="77"/>
        <v>797.93</v>
      </c>
      <c r="BF56">
        <f t="shared" si="78"/>
        <v>0.68735094704607047</v>
      </c>
      <c r="BG56">
        <f t="shared" si="79"/>
        <v>2.4418684495843874</v>
      </c>
      <c r="BH56">
        <f t="shared" si="80"/>
        <v>0.40586528914215697</v>
      </c>
      <c r="BI56" t="e">
        <f t="shared" si="81"/>
        <v>#DIV/0!</v>
      </c>
      <c r="BJ56">
        <v>2301</v>
      </c>
      <c r="BK56">
        <v>300</v>
      </c>
      <c r="BL56">
        <v>300</v>
      </c>
      <c r="BM56">
        <v>300</v>
      </c>
      <c r="BN56">
        <v>10537.3</v>
      </c>
      <c r="BO56">
        <v>1218.74</v>
      </c>
      <c r="BP56">
        <v>-7.2967300000000004E-3</v>
      </c>
      <c r="BQ56">
        <v>8.6267099999999992</v>
      </c>
      <c r="BR56">
        <f t="shared" si="82"/>
        <v>1700.02548387097</v>
      </c>
      <c r="BS56">
        <f t="shared" si="83"/>
        <v>1433.1068220721131</v>
      </c>
      <c r="BT56">
        <f t="shared" si="84"/>
        <v>0.84299137611097386</v>
      </c>
      <c r="BU56">
        <f t="shared" si="85"/>
        <v>0.19598275222194764</v>
      </c>
      <c r="BV56">
        <v>6</v>
      </c>
      <c r="BW56">
        <v>0.5</v>
      </c>
      <c r="BX56" t="s">
        <v>282</v>
      </c>
      <c r="BY56">
        <v>1535034984.4000001</v>
      </c>
      <c r="BZ56">
        <v>923.83096774193496</v>
      </c>
      <c r="CA56">
        <v>1000.00880645161</v>
      </c>
      <c r="CB56">
        <v>24.353164516128999</v>
      </c>
      <c r="CC56">
        <v>16.5028838709677</v>
      </c>
      <c r="CD56">
        <v>400.01480645161303</v>
      </c>
      <c r="CE56">
        <v>99.677535483870997</v>
      </c>
      <c r="CF56">
        <v>0.100004480645161</v>
      </c>
      <c r="CG56">
        <v>27.700903225806499</v>
      </c>
      <c r="CH56">
        <v>28.160351612903199</v>
      </c>
      <c r="CI56">
        <v>999.9</v>
      </c>
      <c r="CJ56">
        <v>9999.5919354838697</v>
      </c>
      <c r="CK56">
        <v>0</v>
      </c>
      <c r="CL56">
        <v>6.4779</v>
      </c>
      <c r="CM56">
        <v>1700.02548387097</v>
      </c>
      <c r="CN56">
        <v>0.89999480645161301</v>
      </c>
      <c r="CO56">
        <v>0.100005322580645</v>
      </c>
      <c r="CP56">
        <v>0</v>
      </c>
      <c r="CQ56">
        <v>803.36251612903197</v>
      </c>
      <c r="CR56">
        <v>5.0001699999999998</v>
      </c>
      <c r="CS56">
        <v>11352.3290322581</v>
      </c>
      <c r="CT56">
        <v>14574.203225806499</v>
      </c>
      <c r="CU56">
        <v>46.0843548387097</v>
      </c>
      <c r="CV56">
        <v>46.846548387096803</v>
      </c>
      <c r="CW56">
        <v>46.784064516129</v>
      </c>
      <c r="CX56">
        <v>47.512</v>
      </c>
      <c r="CY56">
        <v>47.967483870967698</v>
      </c>
      <c r="CZ56">
        <v>1525.5116129032299</v>
      </c>
      <c r="DA56">
        <v>169.51387096774201</v>
      </c>
      <c r="DB56">
        <v>0</v>
      </c>
      <c r="DC56">
        <v>105</v>
      </c>
      <c r="DD56">
        <v>802.87205882352896</v>
      </c>
      <c r="DE56">
        <v>-7.9558822998600904</v>
      </c>
      <c r="DF56">
        <v>-126.39705859368701</v>
      </c>
      <c r="DG56">
        <v>11344.352941176499</v>
      </c>
      <c r="DH56">
        <v>10</v>
      </c>
      <c r="DI56">
        <v>1535034949.4000001</v>
      </c>
      <c r="DJ56" t="s">
        <v>485</v>
      </c>
      <c r="DK56">
        <v>36</v>
      </c>
      <c r="DL56">
        <v>0.216</v>
      </c>
      <c r="DM56">
        <v>-9.9000000000000005E-2</v>
      </c>
      <c r="DN56">
        <v>1000</v>
      </c>
      <c r="DO56">
        <v>16</v>
      </c>
      <c r="DP56">
        <v>0.03</v>
      </c>
      <c r="DQ56">
        <v>0.01</v>
      </c>
      <c r="DR56">
        <v>45.976069988306698</v>
      </c>
      <c r="DS56">
        <v>-0.77482965044012397</v>
      </c>
      <c r="DT56">
        <v>9.6904465788827901E-2</v>
      </c>
      <c r="DU56">
        <v>1</v>
      </c>
      <c r="DV56">
        <v>709.20368713225298</v>
      </c>
      <c r="DW56">
        <v>5.2848613284745101</v>
      </c>
      <c r="DX56">
        <v>0.95177335032186305</v>
      </c>
      <c r="DY56">
        <v>1</v>
      </c>
      <c r="DZ56">
        <v>2</v>
      </c>
      <c r="EA56">
        <v>2</v>
      </c>
      <c r="EB56" t="s">
        <v>294</v>
      </c>
      <c r="EC56">
        <v>1.89055</v>
      </c>
      <c r="ED56">
        <v>1.8881399999999999</v>
      </c>
      <c r="EE56">
        <v>1.8893500000000001</v>
      </c>
      <c r="EF56">
        <v>1.88931</v>
      </c>
      <c r="EG56">
        <v>1.89259</v>
      </c>
      <c r="EH56">
        <v>1.8871100000000001</v>
      </c>
      <c r="EI56">
        <v>1.8891899999999999</v>
      </c>
      <c r="EJ56">
        <v>1.89133</v>
      </c>
      <c r="EK56" t="s">
        <v>285</v>
      </c>
      <c r="EL56" t="s">
        <v>19</v>
      </c>
      <c r="EM56" t="s">
        <v>19</v>
      </c>
      <c r="EN56" t="s">
        <v>19</v>
      </c>
      <c r="EO56" t="s">
        <v>286</v>
      </c>
      <c r="EP56" t="s">
        <v>287</v>
      </c>
      <c r="EQ56" t="s">
        <v>288</v>
      </c>
      <c r="ER56" t="s">
        <v>288</v>
      </c>
      <c r="ES56" t="s">
        <v>288</v>
      </c>
      <c r="ET56" t="s">
        <v>288</v>
      </c>
      <c r="EU56">
        <v>0</v>
      </c>
      <c r="EV56">
        <v>100</v>
      </c>
      <c r="EW56">
        <v>100</v>
      </c>
      <c r="EX56">
        <v>0.216</v>
      </c>
      <c r="EY56">
        <v>-9.9000000000000005E-2</v>
      </c>
      <c r="EZ56">
        <v>2</v>
      </c>
      <c r="FA56">
        <v>327.34800000000001</v>
      </c>
      <c r="FB56">
        <v>668.12300000000005</v>
      </c>
      <c r="FC56">
        <v>25.000599999999999</v>
      </c>
      <c r="FD56">
        <v>28.596599999999999</v>
      </c>
      <c r="FE56">
        <v>30.000399999999999</v>
      </c>
      <c r="FF56">
        <v>28.593599999999999</v>
      </c>
      <c r="FG56">
        <v>28.599499999999999</v>
      </c>
      <c r="FH56">
        <v>42.340899999999998</v>
      </c>
      <c r="FI56">
        <v>31.071000000000002</v>
      </c>
      <c r="FJ56">
        <v>85.138000000000005</v>
      </c>
      <c r="FK56">
        <v>25</v>
      </c>
      <c r="FL56">
        <v>1000</v>
      </c>
      <c r="FM56">
        <v>16.472200000000001</v>
      </c>
      <c r="FN56">
        <v>101.643</v>
      </c>
      <c r="FO56">
        <v>100.911</v>
      </c>
    </row>
    <row r="57" spans="1:171" x14ac:dyDescent="0.2">
      <c r="A57">
        <v>41</v>
      </c>
      <c r="B57">
        <v>1535035482.9000001</v>
      </c>
      <c r="C57">
        <v>5601.6000001430502</v>
      </c>
      <c r="D57" t="s">
        <v>486</v>
      </c>
      <c r="E57" t="s">
        <v>487</v>
      </c>
      <c r="F57" t="s">
        <v>488</v>
      </c>
      <c r="G57">
        <v>1535035474.93226</v>
      </c>
      <c r="H57">
        <f t="shared" si="43"/>
        <v>5.3479751119693093E-3</v>
      </c>
      <c r="I57">
        <f t="shared" si="44"/>
        <v>27.075415304758589</v>
      </c>
      <c r="J57">
        <f t="shared" si="45"/>
        <v>356.58351751009877</v>
      </c>
      <c r="K57">
        <f t="shared" si="46"/>
        <v>231.28354830600213</v>
      </c>
      <c r="L57">
        <f t="shared" si="47"/>
        <v>23.07609620691769</v>
      </c>
      <c r="M57">
        <f t="shared" si="48"/>
        <v>35.577781541890218</v>
      </c>
      <c r="N57">
        <f t="shared" si="49"/>
        <v>0.39617354215196648</v>
      </c>
      <c r="O57">
        <f t="shared" si="50"/>
        <v>2.2561252240696348</v>
      </c>
      <c r="P57">
        <f t="shared" si="51"/>
        <v>0.36119248015438116</v>
      </c>
      <c r="Q57">
        <f t="shared" si="52"/>
        <v>0.22863025988985991</v>
      </c>
      <c r="R57">
        <f t="shared" si="53"/>
        <v>280.8631976445364</v>
      </c>
      <c r="S57">
        <f t="shared" si="54"/>
        <v>28.102860087063426</v>
      </c>
      <c r="T57">
        <f t="shared" si="55"/>
        <v>28.2921709677419</v>
      </c>
      <c r="U57">
        <f t="shared" si="56"/>
        <v>3.8599577858572545</v>
      </c>
      <c r="V57">
        <f t="shared" si="57"/>
        <v>64.896448018278562</v>
      </c>
      <c r="W57">
        <f t="shared" si="58"/>
        <v>2.4292193827109574</v>
      </c>
      <c r="X57">
        <f t="shared" si="59"/>
        <v>3.7432239465968151</v>
      </c>
      <c r="Y57">
        <f t="shared" si="60"/>
        <v>1.4307384031462971</v>
      </c>
      <c r="Z57">
        <f t="shared" si="61"/>
        <v>-235.84570243784654</v>
      </c>
      <c r="AA57">
        <f t="shared" si="62"/>
        <v>-64.08605653081959</v>
      </c>
      <c r="AB57">
        <f t="shared" si="63"/>
        <v>-6.1934940230851572</v>
      </c>
      <c r="AC57">
        <f t="shared" si="64"/>
        <v>-25.262055347214911</v>
      </c>
      <c r="AD57">
        <v>-4.13488506398186E-2</v>
      </c>
      <c r="AE57">
        <v>4.6417707201462398E-2</v>
      </c>
      <c r="AF57">
        <v>3.4661776038943302</v>
      </c>
      <c r="AG57">
        <v>34</v>
      </c>
      <c r="AH57">
        <v>9</v>
      </c>
      <c r="AI57">
        <f t="shared" si="65"/>
        <v>1.0012946633316038</v>
      </c>
      <c r="AJ57">
        <f t="shared" si="66"/>
        <v>0.12946633316037737</v>
      </c>
      <c r="AK57">
        <f t="shared" si="67"/>
        <v>52591.307287741402</v>
      </c>
      <c r="AL57">
        <v>0</v>
      </c>
      <c r="AM57">
        <v>0</v>
      </c>
      <c r="AN57">
        <v>0</v>
      </c>
      <c r="AO57">
        <f t="shared" si="68"/>
        <v>0</v>
      </c>
      <c r="AP57" t="e">
        <f t="shared" si="69"/>
        <v>#DIV/0!</v>
      </c>
      <c r="AQ57">
        <v>-1</v>
      </c>
      <c r="AR57" t="s">
        <v>489</v>
      </c>
      <c r="AS57">
        <v>912.774588235294</v>
      </c>
      <c r="AT57">
        <v>1406.33</v>
      </c>
      <c r="AU57">
        <f t="shared" si="70"/>
        <v>0.35095277194165375</v>
      </c>
      <c r="AV57">
        <v>0.5</v>
      </c>
      <c r="AW57">
        <f t="shared" si="71"/>
        <v>1433.1035994914885</v>
      </c>
      <c r="AX57">
        <f t="shared" si="72"/>
        <v>27.075415304758589</v>
      </c>
      <c r="AY57">
        <f t="shared" si="73"/>
        <v>251.47584036054971</v>
      </c>
      <c r="AZ57">
        <f t="shared" si="74"/>
        <v>0.58169135266971483</v>
      </c>
      <c r="BA57">
        <f t="shared" si="75"/>
        <v>1.959063902618112E-2</v>
      </c>
      <c r="BB57">
        <f t="shared" si="76"/>
        <v>-1</v>
      </c>
      <c r="BC57" t="s">
        <v>490</v>
      </c>
      <c r="BD57">
        <v>588.28</v>
      </c>
      <c r="BE57">
        <f t="shared" si="77"/>
        <v>818.05</v>
      </c>
      <c r="BF57">
        <f t="shared" si="78"/>
        <v>0.60333159558059524</v>
      </c>
      <c r="BG57">
        <f t="shared" si="79"/>
        <v>2.3905793159719861</v>
      </c>
      <c r="BH57">
        <f t="shared" si="80"/>
        <v>0.35095277194165375</v>
      </c>
      <c r="BI57" t="e">
        <f t="shared" si="81"/>
        <v>#DIV/0!</v>
      </c>
      <c r="BJ57">
        <v>2303</v>
      </c>
      <c r="BK57">
        <v>300</v>
      </c>
      <c r="BL57">
        <v>300</v>
      </c>
      <c r="BM57">
        <v>300</v>
      </c>
      <c r="BN57">
        <v>10562.8</v>
      </c>
      <c r="BO57">
        <v>1296.8499999999999</v>
      </c>
      <c r="BP57">
        <v>-7.3140499999999999E-3</v>
      </c>
      <c r="BQ57">
        <v>8.9792500000000004</v>
      </c>
      <c r="BR57">
        <f t="shared" si="82"/>
        <v>1700.02193548387</v>
      </c>
      <c r="BS57">
        <f t="shared" si="83"/>
        <v>1433.1035994914885</v>
      </c>
      <c r="BT57">
        <f t="shared" si="84"/>
        <v>0.84299124004161174</v>
      </c>
      <c r="BU57">
        <f t="shared" si="85"/>
        <v>0.19598248008322341</v>
      </c>
      <c r="BV57">
        <v>6</v>
      </c>
      <c r="BW57">
        <v>0.5</v>
      </c>
      <c r="BX57" t="s">
        <v>282</v>
      </c>
      <c r="BY57">
        <v>1535035474.93226</v>
      </c>
      <c r="BZ57">
        <v>356.58354838709698</v>
      </c>
      <c r="CA57">
        <v>400.00341935483902</v>
      </c>
      <c r="CB57">
        <v>24.347206451612902</v>
      </c>
      <c r="CC57">
        <v>16.531151612903201</v>
      </c>
      <c r="CD57">
        <v>400.01141935483901</v>
      </c>
      <c r="CE57">
        <v>99.674054838709694</v>
      </c>
      <c r="CF57">
        <v>9.9994703225806406E-2</v>
      </c>
      <c r="CG57">
        <v>27.765287096774198</v>
      </c>
      <c r="CH57">
        <v>28.2921709677419</v>
      </c>
      <c r="CI57">
        <v>999.9</v>
      </c>
      <c r="CJ57">
        <v>10004.0841935484</v>
      </c>
      <c r="CK57">
        <v>0</v>
      </c>
      <c r="CL57">
        <v>6.5151780645161299</v>
      </c>
      <c r="CM57">
        <v>1700.02193548387</v>
      </c>
      <c r="CN57">
        <v>0.89999722580645203</v>
      </c>
      <c r="CO57">
        <v>0.10000253225806501</v>
      </c>
      <c r="CP57">
        <v>0</v>
      </c>
      <c r="CQ57">
        <v>913.27012903225796</v>
      </c>
      <c r="CR57">
        <v>5.0001699999999998</v>
      </c>
      <c r="CS57">
        <v>13155.058064516101</v>
      </c>
      <c r="CT57">
        <v>14574.1935483871</v>
      </c>
      <c r="CU57">
        <v>46.304129032258103</v>
      </c>
      <c r="CV57">
        <v>47.203258064516099</v>
      </c>
      <c r="CW57">
        <v>47.021935483870998</v>
      </c>
      <c r="CX57">
        <v>47.622870967741903</v>
      </c>
      <c r="CY57">
        <v>48.116741935483901</v>
      </c>
      <c r="CZ57">
        <v>1525.5161290322601</v>
      </c>
      <c r="DA57">
        <v>169.50580645161301</v>
      </c>
      <c r="DB57">
        <v>0</v>
      </c>
      <c r="DC57">
        <v>489.59999990463302</v>
      </c>
      <c r="DD57">
        <v>912.774588235294</v>
      </c>
      <c r="DE57">
        <v>-9.7499999711002303</v>
      </c>
      <c r="DF57">
        <v>-193.382352791437</v>
      </c>
      <c r="DG57">
        <v>13145.6705882353</v>
      </c>
      <c r="DH57">
        <v>10</v>
      </c>
      <c r="DI57">
        <v>1535035445.9000001</v>
      </c>
      <c r="DJ57" t="s">
        <v>491</v>
      </c>
      <c r="DK57">
        <v>37</v>
      </c>
      <c r="DL57">
        <v>0.59899999999999998</v>
      </c>
      <c r="DM57">
        <v>-9.7000000000000003E-2</v>
      </c>
      <c r="DN57">
        <v>400</v>
      </c>
      <c r="DO57">
        <v>16</v>
      </c>
      <c r="DP57">
        <v>0.04</v>
      </c>
      <c r="DQ57">
        <v>0.01</v>
      </c>
      <c r="DR57">
        <v>27.081026881025998</v>
      </c>
      <c r="DS57">
        <v>-8.3753459972913599E-2</v>
      </c>
      <c r="DT57">
        <v>3.7427214122189002E-2</v>
      </c>
      <c r="DU57">
        <v>1</v>
      </c>
      <c r="DV57">
        <v>230.865826999105</v>
      </c>
      <c r="DW57">
        <v>4.0616036069793404</v>
      </c>
      <c r="DX57">
        <v>0.95910479638402002</v>
      </c>
      <c r="DY57">
        <v>1</v>
      </c>
      <c r="DZ57">
        <v>2</v>
      </c>
      <c r="EA57">
        <v>2</v>
      </c>
      <c r="EB57" t="s">
        <v>294</v>
      </c>
      <c r="EC57">
        <v>1.8905400000000001</v>
      </c>
      <c r="ED57">
        <v>1.88812</v>
      </c>
      <c r="EE57">
        <v>1.88934</v>
      </c>
      <c r="EF57">
        <v>1.88931</v>
      </c>
      <c r="EG57">
        <v>1.89259</v>
      </c>
      <c r="EH57">
        <v>1.8870899999999999</v>
      </c>
      <c r="EI57">
        <v>1.8891899999999999</v>
      </c>
      <c r="EJ57">
        <v>1.89133</v>
      </c>
      <c r="EK57" t="s">
        <v>285</v>
      </c>
      <c r="EL57" t="s">
        <v>19</v>
      </c>
      <c r="EM57" t="s">
        <v>19</v>
      </c>
      <c r="EN57" t="s">
        <v>19</v>
      </c>
      <c r="EO57" t="s">
        <v>286</v>
      </c>
      <c r="EP57" t="s">
        <v>287</v>
      </c>
      <c r="EQ57" t="s">
        <v>288</v>
      </c>
      <c r="ER57" t="s">
        <v>288</v>
      </c>
      <c r="ES57" t="s">
        <v>288</v>
      </c>
      <c r="ET57" t="s">
        <v>288</v>
      </c>
      <c r="EU57">
        <v>0</v>
      </c>
      <c r="EV57">
        <v>100</v>
      </c>
      <c r="EW57">
        <v>100</v>
      </c>
      <c r="EX57">
        <v>0.59899999999999998</v>
      </c>
      <c r="EY57">
        <v>-9.7000000000000003E-2</v>
      </c>
      <c r="EZ57">
        <v>2</v>
      </c>
      <c r="FA57">
        <v>347.77300000000002</v>
      </c>
      <c r="FB57">
        <v>664.48099999999999</v>
      </c>
      <c r="FC57">
        <v>25.000800000000002</v>
      </c>
      <c r="FD57">
        <v>28.9818</v>
      </c>
      <c r="FE57">
        <v>30.000599999999999</v>
      </c>
      <c r="FF57">
        <v>28.9696</v>
      </c>
      <c r="FG57">
        <v>28.974699999999999</v>
      </c>
      <c r="FH57">
        <v>20.072500000000002</v>
      </c>
      <c r="FI57">
        <v>31.8537</v>
      </c>
      <c r="FJ57">
        <v>88.756600000000006</v>
      </c>
      <c r="FK57">
        <v>25</v>
      </c>
      <c r="FL57">
        <v>400</v>
      </c>
      <c r="FM57">
        <v>16.496500000000001</v>
      </c>
      <c r="FN57">
        <v>101.574</v>
      </c>
      <c r="FO57">
        <v>100.827</v>
      </c>
    </row>
    <row r="58" spans="1:171" x14ac:dyDescent="0.2">
      <c r="A58">
        <v>42</v>
      </c>
      <c r="B58">
        <v>1535035602</v>
      </c>
      <c r="C58">
        <v>5720.7000000476801</v>
      </c>
      <c r="D58" t="s">
        <v>492</v>
      </c>
      <c r="E58" t="s">
        <v>493</v>
      </c>
      <c r="F58" t="s">
        <v>488</v>
      </c>
      <c r="G58">
        <v>1535035593.9451599</v>
      </c>
      <c r="H58">
        <f t="shared" si="43"/>
        <v>5.1786364598150475E-3</v>
      </c>
      <c r="I58">
        <f t="shared" si="44"/>
        <v>20.183033643822171</v>
      </c>
      <c r="J58">
        <f t="shared" si="45"/>
        <v>267.70236413176946</v>
      </c>
      <c r="K58">
        <f t="shared" si="46"/>
        <v>171.82138528376223</v>
      </c>
      <c r="L58">
        <f t="shared" si="47"/>
        <v>17.143555897745127</v>
      </c>
      <c r="M58">
        <f t="shared" si="48"/>
        <v>26.71012363142216</v>
      </c>
      <c r="N58">
        <f t="shared" si="49"/>
        <v>0.38443554515230227</v>
      </c>
      <c r="O58">
        <f t="shared" si="50"/>
        <v>2.2577871341914024</v>
      </c>
      <c r="P58">
        <f t="shared" si="51"/>
        <v>0.35142626133689503</v>
      </c>
      <c r="Q58">
        <f t="shared" si="52"/>
        <v>0.22237049263399591</v>
      </c>
      <c r="R58">
        <f t="shared" si="53"/>
        <v>280.85983651516437</v>
      </c>
      <c r="S58">
        <f t="shared" si="54"/>
        <v>28.114878362343894</v>
      </c>
      <c r="T58">
        <f t="shared" si="55"/>
        <v>28.2973</v>
      </c>
      <c r="U58">
        <f t="shared" si="56"/>
        <v>3.8611095789552392</v>
      </c>
      <c r="V58">
        <f t="shared" si="57"/>
        <v>65.276593910941941</v>
      </c>
      <c r="W58">
        <f t="shared" si="58"/>
        <v>2.4372194034388333</v>
      </c>
      <c r="X58">
        <f t="shared" si="59"/>
        <v>3.7336804165425308</v>
      </c>
      <c r="Y58">
        <f t="shared" si="60"/>
        <v>1.423890175516406</v>
      </c>
      <c r="Z58">
        <f t="shared" si="61"/>
        <v>-228.37786787784358</v>
      </c>
      <c r="AA58">
        <f t="shared" si="62"/>
        <v>-70.077607667829895</v>
      </c>
      <c r="AB58">
        <f t="shared" si="63"/>
        <v>-6.7662529138708694</v>
      </c>
      <c r="AC58">
        <f t="shared" si="64"/>
        <v>-24.361891944379963</v>
      </c>
      <c r="AD58">
        <v>-4.1393717257178303E-2</v>
      </c>
      <c r="AE58">
        <v>4.6468073909980201E-2</v>
      </c>
      <c r="AF58">
        <v>3.46915251198994</v>
      </c>
      <c r="AG58">
        <v>33</v>
      </c>
      <c r="AH58">
        <v>8</v>
      </c>
      <c r="AI58">
        <f t="shared" si="65"/>
        <v>1.0012550461353111</v>
      </c>
      <c r="AJ58">
        <f t="shared" si="66"/>
        <v>0.12550461353111331</v>
      </c>
      <c r="AK58">
        <f t="shared" si="67"/>
        <v>52653.708246783004</v>
      </c>
      <c r="AL58">
        <v>0</v>
      </c>
      <c r="AM58">
        <v>0</v>
      </c>
      <c r="AN58">
        <v>0</v>
      </c>
      <c r="AO58">
        <f t="shared" si="68"/>
        <v>0</v>
      </c>
      <c r="AP58" t="e">
        <f t="shared" si="69"/>
        <v>#DIV/0!</v>
      </c>
      <c r="AQ58">
        <v>-1</v>
      </c>
      <c r="AR58" t="s">
        <v>494</v>
      </c>
      <c r="AS58">
        <v>870.80217647058805</v>
      </c>
      <c r="AT58">
        <v>1289.3800000000001</v>
      </c>
      <c r="AU58">
        <f t="shared" si="70"/>
        <v>0.32463495907289708</v>
      </c>
      <c r="AV58">
        <v>0.5</v>
      </c>
      <c r="AW58">
        <f t="shared" si="71"/>
        <v>1433.0857349753517</v>
      </c>
      <c r="AX58">
        <f t="shared" si="72"/>
        <v>20.183033643822171</v>
      </c>
      <c r="AY58">
        <f t="shared" si="73"/>
        <v>232.61486446083796</v>
      </c>
      <c r="AZ58">
        <f t="shared" si="74"/>
        <v>0.54432362841055393</v>
      </c>
      <c r="BA58">
        <f t="shared" si="75"/>
        <v>1.4781414068144713E-2</v>
      </c>
      <c r="BB58">
        <f t="shared" si="76"/>
        <v>-1</v>
      </c>
      <c r="BC58" t="s">
        <v>495</v>
      </c>
      <c r="BD58">
        <v>587.54</v>
      </c>
      <c r="BE58">
        <f t="shared" si="77"/>
        <v>701.84000000000015</v>
      </c>
      <c r="BF58">
        <f t="shared" si="78"/>
        <v>0.59640063765161855</v>
      </c>
      <c r="BG58">
        <f t="shared" si="79"/>
        <v>2.1945399462164281</v>
      </c>
      <c r="BH58">
        <f t="shared" si="80"/>
        <v>0.32463495907289708</v>
      </c>
      <c r="BI58" t="e">
        <f t="shared" si="81"/>
        <v>#DIV/0!</v>
      </c>
      <c r="BJ58">
        <v>2305</v>
      </c>
      <c r="BK58">
        <v>300</v>
      </c>
      <c r="BL58">
        <v>300</v>
      </c>
      <c r="BM58">
        <v>300</v>
      </c>
      <c r="BN58">
        <v>10561.4</v>
      </c>
      <c r="BO58">
        <v>1201.5</v>
      </c>
      <c r="BP58">
        <v>-7.3127799999999996E-3</v>
      </c>
      <c r="BQ58">
        <v>12.4596</v>
      </c>
      <c r="BR58">
        <f t="shared" si="82"/>
        <v>1700.0006451612901</v>
      </c>
      <c r="BS58">
        <f t="shared" si="83"/>
        <v>1433.0857349753517</v>
      </c>
      <c r="BT58">
        <f t="shared" si="84"/>
        <v>0.84299128888823771</v>
      </c>
      <c r="BU58">
        <f t="shared" si="85"/>
        <v>0.19598257777647549</v>
      </c>
      <c r="BV58">
        <v>6</v>
      </c>
      <c r="BW58">
        <v>0.5</v>
      </c>
      <c r="BX58" t="s">
        <v>282</v>
      </c>
      <c r="BY58">
        <v>1535035593.9451599</v>
      </c>
      <c r="BZ58">
        <v>267.70238709677398</v>
      </c>
      <c r="CA58">
        <v>300.01780645161301</v>
      </c>
      <c r="CB58">
        <v>24.427045161290302</v>
      </c>
      <c r="CC58">
        <v>16.858735483871001</v>
      </c>
      <c r="CD58">
        <v>400.008451612903</v>
      </c>
      <c r="CE58">
        <v>99.675461290322602</v>
      </c>
      <c r="CF58">
        <v>9.9987903225806404E-2</v>
      </c>
      <c r="CG58">
        <v>27.7215806451613</v>
      </c>
      <c r="CH58">
        <v>28.2973</v>
      </c>
      <c r="CI58">
        <v>999.9</v>
      </c>
      <c r="CJ58">
        <v>10014.798064516101</v>
      </c>
      <c r="CK58">
        <v>0</v>
      </c>
      <c r="CL58">
        <v>6.5704570967741898</v>
      </c>
      <c r="CM58">
        <v>1700.0006451612901</v>
      </c>
      <c r="CN58">
        <v>0.89999674193548396</v>
      </c>
      <c r="CO58">
        <v>0.100003109677419</v>
      </c>
      <c r="CP58">
        <v>0</v>
      </c>
      <c r="CQ58">
        <v>871.16741935483901</v>
      </c>
      <c r="CR58">
        <v>5.0001699999999998</v>
      </c>
      <c r="CS58">
        <v>12487.896774193499</v>
      </c>
      <c r="CT58">
        <v>14574</v>
      </c>
      <c r="CU58">
        <v>46.441129032257997</v>
      </c>
      <c r="CV58">
        <v>47.3</v>
      </c>
      <c r="CW58">
        <v>47.136935483871</v>
      </c>
      <c r="CX58">
        <v>47.774000000000001</v>
      </c>
      <c r="CY58">
        <v>48.245741935483899</v>
      </c>
      <c r="CZ58">
        <v>1525.4941935483901</v>
      </c>
      <c r="DA58">
        <v>169.50645161290299</v>
      </c>
      <c r="DB58">
        <v>0</v>
      </c>
      <c r="DC58">
        <v>118.5</v>
      </c>
      <c r="DD58">
        <v>870.80217647058805</v>
      </c>
      <c r="DE58">
        <v>-7.1171567816950896</v>
      </c>
      <c r="DF58">
        <v>-87.818627325028302</v>
      </c>
      <c r="DG58">
        <v>12482.5411764706</v>
      </c>
      <c r="DH58">
        <v>10</v>
      </c>
      <c r="DI58">
        <v>1535035565.5</v>
      </c>
      <c r="DJ58" t="s">
        <v>496</v>
      </c>
      <c r="DK58">
        <v>38</v>
      </c>
      <c r="DL58">
        <v>0.55100000000000005</v>
      </c>
      <c r="DM58">
        <v>-9.6000000000000002E-2</v>
      </c>
      <c r="DN58">
        <v>300</v>
      </c>
      <c r="DO58">
        <v>17</v>
      </c>
      <c r="DP58">
        <v>0.04</v>
      </c>
      <c r="DQ58">
        <v>0.01</v>
      </c>
      <c r="DR58">
        <v>20.1963362585429</v>
      </c>
      <c r="DS58">
        <v>-0.21582243482507499</v>
      </c>
      <c r="DT58">
        <v>3.0301253932112401E-2</v>
      </c>
      <c r="DU58">
        <v>1</v>
      </c>
      <c r="DV58">
        <v>171.259496815836</v>
      </c>
      <c r="DW58">
        <v>5.9715774720523997</v>
      </c>
      <c r="DX58">
        <v>0.93217014670687004</v>
      </c>
      <c r="DY58">
        <v>1</v>
      </c>
      <c r="DZ58">
        <v>2</v>
      </c>
      <c r="EA58">
        <v>2</v>
      </c>
      <c r="EB58" t="s">
        <v>294</v>
      </c>
      <c r="EC58">
        <v>1.89053</v>
      </c>
      <c r="ED58">
        <v>1.8881300000000001</v>
      </c>
      <c r="EE58">
        <v>1.88934</v>
      </c>
      <c r="EF58">
        <v>1.88933</v>
      </c>
      <c r="EG58">
        <v>1.8925799999999999</v>
      </c>
      <c r="EH58">
        <v>1.8870800000000001</v>
      </c>
      <c r="EI58">
        <v>1.8891899999999999</v>
      </c>
      <c r="EJ58">
        <v>1.89133</v>
      </c>
      <c r="EK58" t="s">
        <v>285</v>
      </c>
      <c r="EL58" t="s">
        <v>19</v>
      </c>
      <c r="EM58" t="s">
        <v>19</v>
      </c>
      <c r="EN58" t="s">
        <v>19</v>
      </c>
      <c r="EO58" t="s">
        <v>286</v>
      </c>
      <c r="EP58" t="s">
        <v>287</v>
      </c>
      <c r="EQ58" t="s">
        <v>288</v>
      </c>
      <c r="ER58" t="s">
        <v>288</v>
      </c>
      <c r="ES58" t="s">
        <v>288</v>
      </c>
      <c r="ET58" t="s">
        <v>288</v>
      </c>
      <c r="EU58">
        <v>0</v>
      </c>
      <c r="EV58">
        <v>100</v>
      </c>
      <c r="EW58">
        <v>100</v>
      </c>
      <c r="EX58">
        <v>0.55100000000000005</v>
      </c>
      <c r="EY58">
        <v>-9.6000000000000002E-2</v>
      </c>
      <c r="EZ58">
        <v>2</v>
      </c>
      <c r="FA58">
        <v>349.416</v>
      </c>
      <c r="FB58">
        <v>664.00699999999995</v>
      </c>
      <c r="FC58">
        <v>24.999400000000001</v>
      </c>
      <c r="FD58">
        <v>29.0581</v>
      </c>
      <c r="FE58">
        <v>30.0002</v>
      </c>
      <c r="FF58">
        <v>29.0532</v>
      </c>
      <c r="FG58">
        <v>29.058199999999999</v>
      </c>
      <c r="FH58">
        <v>15.974500000000001</v>
      </c>
      <c r="FI58">
        <v>30.824000000000002</v>
      </c>
      <c r="FJ58">
        <v>87.066500000000005</v>
      </c>
      <c r="FK58">
        <v>25</v>
      </c>
      <c r="FL58">
        <v>300</v>
      </c>
      <c r="FM58">
        <v>16.790500000000002</v>
      </c>
      <c r="FN58">
        <v>101.562</v>
      </c>
      <c r="FO58">
        <v>100.812</v>
      </c>
    </row>
    <row r="59" spans="1:171" x14ac:dyDescent="0.2">
      <c r="A59">
        <v>43</v>
      </c>
      <c r="B59">
        <v>1535035668</v>
      </c>
      <c r="C59">
        <v>5786.7000000476801</v>
      </c>
      <c r="D59" t="s">
        <v>497</v>
      </c>
      <c r="E59" t="s">
        <v>498</v>
      </c>
      <c r="F59" t="s">
        <v>488</v>
      </c>
      <c r="G59">
        <v>1535035659.9516101</v>
      </c>
      <c r="H59">
        <f t="shared" si="43"/>
        <v>5.1576698330917953E-3</v>
      </c>
      <c r="I59">
        <f t="shared" si="44"/>
        <v>16.480034935662779</v>
      </c>
      <c r="J59">
        <f t="shared" si="45"/>
        <v>223.57275532920104</v>
      </c>
      <c r="K59">
        <f t="shared" si="46"/>
        <v>145.0306429457043</v>
      </c>
      <c r="L59">
        <f t="shared" si="47"/>
        <v>14.470281775760286</v>
      </c>
      <c r="M59">
        <f t="shared" si="48"/>
        <v>22.306739467519368</v>
      </c>
      <c r="N59">
        <f t="shared" si="49"/>
        <v>0.38367189813799774</v>
      </c>
      <c r="O59">
        <f t="shared" si="50"/>
        <v>2.253036293753496</v>
      </c>
      <c r="P59">
        <f t="shared" si="51"/>
        <v>0.35072465302001737</v>
      </c>
      <c r="Q59">
        <f t="shared" si="52"/>
        <v>0.22192683288658394</v>
      </c>
      <c r="R59">
        <f t="shared" si="53"/>
        <v>280.85803254698538</v>
      </c>
      <c r="S59">
        <f t="shared" si="54"/>
        <v>28.10250616510675</v>
      </c>
      <c r="T59">
        <f t="shared" si="55"/>
        <v>28.250096774193601</v>
      </c>
      <c r="U59">
        <f t="shared" si="56"/>
        <v>3.8505207683750546</v>
      </c>
      <c r="V59">
        <f t="shared" si="57"/>
        <v>65.14470006254929</v>
      </c>
      <c r="W59">
        <f t="shared" si="58"/>
        <v>2.4294454301917905</v>
      </c>
      <c r="X59">
        <f t="shared" si="59"/>
        <v>3.7293063408982401</v>
      </c>
      <c r="Y59">
        <f t="shared" si="60"/>
        <v>1.4210753381832641</v>
      </c>
      <c r="Z59">
        <f t="shared" si="61"/>
        <v>-227.45323963934817</v>
      </c>
      <c r="AA59">
        <f t="shared" si="62"/>
        <v>-66.633728049235799</v>
      </c>
      <c r="AB59">
        <f t="shared" si="63"/>
        <v>-6.4451384822709823</v>
      </c>
      <c r="AC59">
        <f t="shared" si="64"/>
        <v>-19.67407362386956</v>
      </c>
      <c r="AD59">
        <v>-4.1265538659552299E-2</v>
      </c>
      <c r="AE59">
        <v>4.6324182205083102E-2</v>
      </c>
      <c r="AF59">
        <v>3.4606505922668802</v>
      </c>
      <c r="AG59">
        <v>31</v>
      </c>
      <c r="AH59">
        <v>8</v>
      </c>
      <c r="AI59">
        <f t="shared" si="65"/>
        <v>1.0011823309859396</v>
      </c>
      <c r="AJ59">
        <f t="shared" si="66"/>
        <v>0.11823309859395614</v>
      </c>
      <c r="AK59">
        <f t="shared" si="67"/>
        <v>52500.78468661716</v>
      </c>
      <c r="AL59">
        <v>0</v>
      </c>
      <c r="AM59">
        <v>0</v>
      </c>
      <c r="AN59">
        <v>0</v>
      </c>
      <c r="AO59">
        <f t="shared" si="68"/>
        <v>0</v>
      </c>
      <c r="AP59" t="e">
        <f t="shared" si="69"/>
        <v>#DIV/0!</v>
      </c>
      <c r="AQ59">
        <v>-1</v>
      </c>
      <c r="AR59" t="s">
        <v>499</v>
      </c>
      <c r="AS59">
        <v>863.570352941176</v>
      </c>
      <c r="AT59">
        <v>1243.2</v>
      </c>
      <c r="AU59">
        <f t="shared" si="70"/>
        <v>0.30536490271784433</v>
      </c>
      <c r="AV59">
        <v>0.5</v>
      </c>
      <c r="AW59">
        <f t="shared" si="71"/>
        <v>1433.0806349753973</v>
      </c>
      <c r="AX59">
        <f t="shared" si="72"/>
        <v>16.480034935662779</v>
      </c>
      <c r="AY59">
        <f t="shared" si="73"/>
        <v>218.80626434304438</v>
      </c>
      <c r="AZ59">
        <f t="shared" si="74"/>
        <v>0.52501608751608753</v>
      </c>
      <c r="BA59">
        <f t="shared" si="75"/>
        <v>1.2197523648739326E-2</v>
      </c>
      <c r="BB59">
        <f t="shared" si="76"/>
        <v>-1</v>
      </c>
      <c r="BC59" t="s">
        <v>500</v>
      </c>
      <c r="BD59">
        <v>590.5</v>
      </c>
      <c r="BE59">
        <f t="shared" si="77"/>
        <v>652.70000000000005</v>
      </c>
      <c r="BF59">
        <f t="shared" si="78"/>
        <v>0.58162961093737398</v>
      </c>
      <c r="BG59">
        <f t="shared" si="79"/>
        <v>2.1053344623200676</v>
      </c>
      <c r="BH59">
        <f t="shared" si="80"/>
        <v>0.30536490271784428</v>
      </c>
      <c r="BI59" t="e">
        <f t="shared" si="81"/>
        <v>#DIV/0!</v>
      </c>
      <c r="BJ59">
        <v>2307</v>
      </c>
      <c r="BK59">
        <v>300</v>
      </c>
      <c r="BL59">
        <v>300</v>
      </c>
      <c r="BM59">
        <v>300</v>
      </c>
      <c r="BN59">
        <v>10561.2</v>
      </c>
      <c r="BO59">
        <v>1168.6099999999999</v>
      </c>
      <c r="BP59">
        <v>-7.3125600000000001E-3</v>
      </c>
      <c r="BQ59">
        <v>14.339499999999999</v>
      </c>
      <c r="BR59">
        <f t="shared" si="82"/>
        <v>1699.9951612903201</v>
      </c>
      <c r="BS59">
        <f t="shared" si="83"/>
        <v>1433.0806349753973</v>
      </c>
      <c r="BT59">
        <f t="shared" si="84"/>
        <v>0.84299100821420514</v>
      </c>
      <c r="BU59">
        <f t="shared" si="85"/>
        <v>0.19598201642841059</v>
      </c>
      <c r="BV59">
        <v>6</v>
      </c>
      <c r="BW59">
        <v>0.5</v>
      </c>
      <c r="BX59" t="s">
        <v>282</v>
      </c>
      <c r="BY59">
        <v>1535035659.9516101</v>
      </c>
      <c r="BZ59">
        <v>223.57277419354801</v>
      </c>
      <c r="CA59">
        <v>249.99264516129</v>
      </c>
      <c r="CB59">
        <v>24.349493548387098</v>
      </c>
      <c r="CC59">
        <v>16.8106935483871</v>
      </c>
      <c r="CD59">
        <v>400.01</v>
      </c>
      <c r="CE59">
        <v>99.673964516129004</v>
      </c>
      <c r="CF59">
        <v>9.9996916129032207E-2</v>
      </c>
      <c r="CG59">
        <v>27.701516129032299</v>
      </c>
      <c r="CH59">
        <v>28.250096774193601</v>
      </c>
      <c r="CI59">
        <v>999.9</v>
      </c>
      <c r="CJ59">
        <v>9983.9364516129008</v>
      </c>
      <c r="CK59">
        <v>0</v>
      </c>
      <c r="CL59">
        <v>6.5886300000000002</v>
      </c>
      <c r="CM59">
        <v>1699.9951612903201</v>
      </c>
      <c r="CN59">
        <v>0.90000490322580695</v>
      </c>
      <c r="CO59">
        <v>9.9994629032258101E-2</v>
      </c>
      <c r="CP59">
        <v>0</v>
      </c>
      <c r="CQ59">
        <v>864.16087096774197</v>
      </c>
      <c r="CR59">
        <v>5.0001699999999998</v>
      </c>
      <c r="CS59">
        <v>12376.5225806452</v>
      </c>
      <c r="CT59">
        <v>14573.987096774201</v>
      </c>
      <c r="CU59">
        <v>46.495870967741901</v>
      </c>
      <c r="CV59">
        <v>47.274000000000001</v>
      </c>
      <c r="CW59">
        <v>47.161000000000001</v>
      </c>
      <c r="CX59">
        <v>47.8</v>
      </c>
      <c r="CY59">
        <v>48.282064516128997</v>
      </c>
      <c r="CZ59">
        <v>1525.5051612903201</v>
      </c>
      <c r="DA59">
        <v>169.49</v>
      </c>
      <c r="DB59">
        <v>0</v>
      </c>
      <c r="DC59">
        <v>65.399999856948895</v>
      </c>
      <c r="DD59">
        <v>863.570352941176</v>
      </c>
      <c r="DE59">
        <v>-10.966176498545799</v>
      </c>
      <c r="DF59">
        <v>-159.264706356982</v>
      </c>
      <c r="DG59">
        <v>12367.2647058824</v>
      </c>
      <c r="DH59">
        <v>10</v>
      </c>
      <c r="DI59">
        <v>1535035565.5</v>
      </c>
      <c r="DJ59" t="s">
        <v>496</v>
      </c>
      <c r="DK59">
        <v>38</v>
      </c>
      <c r="DL59">
        <v>0.55100000000000005</v>
      </c>
      <c r="DM59">
        <v>-9.6000000000000002E-2</v>
      </c>
      <c r="DN59">
        <v>300</v>
      </c>
      <c r="DO59">
        <v>17</v>
      </c>
      <c r="DP59">
        <v>0.04</v>
      </c>
      <c r="DQ59">
        <v>0.01</v>
      </c>
      <c r="DR59">
        <v>16.400793321523999</v>
      </c>
      <c r="DS59">
        <v>0.91849530752840802</v>
      </c>
      <c r="DT59">
        <v>0.11804142314614</v>
      </c>
      <c r="DU59">
        <v>1</v>
      </c>
      <c r="DV59">
        <v>145.360735782403</v>
      </c>
      <c r="DW59">
        <v>-3.6670688624885499</v>
      </c>
      <c r="DX59">
        <v>0.52910123296904799</v>
      </c>
      <c r="DY59">
        <v>1</v>
      </c>
      <c r="DZ59">
        <v>2</v>
      </c>
      <c r="EA59">
        <v>2</v>
      </c>
      <c r="EB59" t="s">
        <v>294</v>
      </c>
      <c r="EC59">
        <v>1.8905099999999999</v>
      </c>
      <c r="ED59">
        <v>1.88812</v>
      </c>
      <c r="EE59">
        <v>1.88934</v>
      </c>
      <c r="EF59">
        <v>1.8892899999999999</v>
      </c>
      <c r="EG59">
        <v>1.8925799999999999</v>
      </c>
      <c r="EH59">
        <v>1.88707</v>
      </c>
      <c r="EI59">
        <v>1.8891899999999999</v>
      </c>
      <c r="EJ59">
        <v>1.89133</v>
      </c>
      <c r="EK59" t="s">
        <v>285</v>
      </c>
      <c r="EL59" t="s">
        <v>19</v>
      </c>
      <c r="EM59" t="s">
        <v>19</v>
      </c>
      <c r="EN59" t="s">
        <v>19</v>
      </c>
      <c r="EO59" t="s">
        <v>286</v>
      </c>
      <c r="EP59" t="s">
        <v>287</v>
      </c>
      <c r="EQ59" t="s">
        <v>288</v>
      </c>
      <c r="ER59" t="s">
        <v>288</v>
      </c>
      <c r="ES59" t="s">
        <v>288</v>
      </c>
      <c r="ET59" t="s">
        <v>288</v>
      </c>
      <c r="EU59">
        <v>0</v>
      </c>
      <c r="EV59">
        <v>100</v>
      </c>
      <c r="EW59">
        <v>100</v>
      </c>
      <c r="EX59">
        <v>0.55100000000000005</v>
      </c>
      <c r="EY59">
        <v>-9.6000000000000002E-2</v>
      </c>
      <c r="EZ59">
        <v>2</v>
      </c>
      <c r="FA59">
        <v>350.97199999999998</v>
      </c>
      <c r="FB59">
        <v>663.84400000000005</v>
      </c>
      <c r="FC59">
        <v>25.000499999999999</v>
      </c>
      <c r="FD59">
        <v>29.0761</v>
      </c>
      <c r="FE59">
        <v>30</v>
      </c>
      <c r="FF59">
        <v>29.078700000000001</v>
      </c>
      <c r="FG59">
        <v>29.087499999999999</v>
      </c>
      <c r="FH59">
        <v>13.8718</v>
      </c>
      <c r="FI59">
        <v>30.579499999999999</v>
      </c>
      <c r="FJ59">
        <v>85.952299999999994</v>
      </c>
      <c r="FK59">
        <v>25</v>
      </c>
      <c r="FL59">
        <v>250</v>
      </c>
      <c r="FM59">
        <v>16.821100000000001</v>
      </c>
      <c r="FN59">
        <v>101.562</v>
      </c>
      <c r="FO59">
        <v>100.812</v>
      </c>
    </row>
    <row r="60" spans="1:171" x14ac:dyDescent="0.2">
      <c r="A60">
        <v>44</v>
      </c>
      <c r="B60">
        <v>1535035771.9000001</v>
      </c>
      <c r="C60">
        <v>5890.6000001430502</v>
      </c>
      <c r="D60" t="s">
        <v>501</v>
      </c>
      <c r="E60" t="s">
        <v>502</v>
      </c>
      <c r="F60" t="s">
        <v>488</v>
      </c>
      <c r="G60">
        <v>1535035763.9419401</v>
      </c>
      <c r="H60">
        <f t="shared" si="43"/>
        <v>5.2922093810170824E-3</v>
      </c>
      <c r="I60">
        <f t="shared" si="44"/>
        <v>10.56549640466398</v>
      </c>
      <c r="J60">
        <f t="shared" si="45"/>
        <v>157.94837502330302</v>
      </c>
      <c r="K60">
        <f t="shared" si="46"/>
        <v>108.68662740939384</v>
      </c>
      <c r="L60">
        <f t="shared" si="47"/>
        <v>10.844345998502639</v>
      </c>
      <c r="M60">
        <f t="shared" si="48"/>
        <v>15.759499300701536</v>
      </c>
      <c r="N60">
        <f t="shared" si="49"/>
        <v>0.39651389582802904</v>
      </c>
      <c r="O60">
        <f t="shared" si="50"/>
        <v>2.2544892815478113</v>
      </c>
      <c r="P60">
        <f t="shared" si="51"/>
        <v>0.36145252693220276</v>
      </c>
      <c r="Q60">
        <f t="shared" si="52"/>
        <v>0.22879903944115235</v>
      </c>
      <c r="R60">
        <f t="shared" si="53"/>
        <v>280.86004019286554</v>
      </c>
      <c r="S60">
        <f t="shared" si="54"/>
        <v>28.096804936364176</v>
      </c>
      <c r="T60">
        <f t="shared" si="55"/>
        <v>28.299009677419299</v>
      </c>
      <c r="U60">
        <f t="shared" si="56"/>
        <v>3.8614935766050458</v>
      </c>
      <c r="V60">
        <f t="shared" si="57"/>
        <v>65.460543912201516</v>
      </c>
      <c r="W60">
        <f t="shared" si="58"/>
        <v>2.4468002090759779</v>
      </c>
      <c r="X60">
        <f t="shared" si="59"/>
        <v>3.7378244402578309</v>
      </c>
      <c r="Y60">
        <f t="shared" si="60"/>
        <v>1.4146933675290678</v>
      </c>
      <c r="Z60">
        <f t="shared" si="61"/>
        <v>-233.38643370285334</v>
      </c>
      <c r="AA60">
        <f t="shared" si="62"/>
        <v>-67.87488913041831</v>
      </c>
      <c r="AB60">
        <f t="shared" si="63"/>
        <v>-6.5638354708497735</v>
      </c>
      <c r="AC60">
        <f t="shared" si="64"/>
        <v>-26.965118111255876</v>
      </c>
      <c r="AD60">
        <v>-4.1304714471623802E-2</v>
      </c>
      <c r="AE60">
        <v>4.6368160486123002E-2</v>
      </c>
      <c r="AF60">
        <v>3.4632500396095298</v>
      </c>
      <c r="AG60">
        <v>30</v>
      </c>
      <c r="AH60">
        <v>7</v>
      </c>
      <c r="AI60">
        <f t="shared" si="65"/>
        <v>1.0011432528643516</v>
      </c>
      <c r="AJ60">
        <f t="shared" si="66"/>
        <v>0.11432528643515738</v>
      </c>
      <c r="AK60">
        <f t="shared" si="67"/>
        <v>52541.827836078257</v>
      </c>
      <c r="AL60">
        <v>0</v>
      </c>
      <c r="AM60">
        <v>0</v>
      </c>
      <c r="AN60">
        <v>0</v>
      </c>
      <c r="AO60">
        <f t="shared" si="68"/>
        <v>0</v>
      </c>
      <c r="AP60" t="e">
        <f t="shared" si="69"/>
        <v>#DIV/0!</v>
      </c>
      <c r="AQ60">
        <v>-1</v>
      </c>
      <c r="AR60" t="s">
        <v>503</v>
      </c>
      <c r="AS60">
        <v>857.08782352941205</v>
      </c>
      <c r="AT60">
        <v>1191.97</v>
      </c>
      <c r="AU60">
        <f t="shared" si="70"/>
        <v>0.28094849406494116</v>
      </c>
      <c r="AV60">
        <v>0.5</v>
      </c>
      <c r="AW60">
        <f t="shared" si="71"/>
        <v>1433.0912027173356</v>
      </c>
      <c r="AX60">
        <f t="shared" si="72"/>
        <v>10.56549640466398</v>
      </c>
      <c r="AY60">
        <f t="shared" si="73"/>
        <v>201.31240763057536</v>
      </c>
      <c r="AZ60">
        <f t="shared" si="74"/>
        <v>0.50146396301920348</v>
      </c>
      <c r="BA60">
        <f t="shared" si="75"/>
        <v>8.0703142847672413E-3</v>
      </c>
      <c r="BB60">
        <f t="shared" si="76"/>
        <v>-1</v>
      </c>
      <c r="BC60" t="s">
        <v>504</v>
      </c>
      <c r="BD60">
        <v>594.24</v>
      </c>
      <c r="BE60">
        <f t="shared" si="77"/>
        <v>597.73</v>
      </c>
      <c r="BF60">
        <f t="shared" si="78"/>
        <v>0.5602565982476837</v>
      </c>
      <c r="BG60">
        <f t="shared" si="79"/>
        <v>2.0058730479267637</v>
      </c>
      <c r="BH60">
        <f t="shared" si="80"/>
        <v>0.28094849406494121</v>
      </c>
      <c r="BI60" t="e">
        <f t="shared" si="81"/>
        <v>#DIV/0!</v>
      </c>
      <c r="BJ60">
        <v>2309</v>
      </c>
      <c r="BK60">
        <v>300</v>
      </c>
      <c r="BL60">
        <v>300</v>
      </c>
      <c r="BM60">
        <v>300</v>
      </c>
      <c r="BN60">
        <v>10561</v>
      </c>
      <c r="BO60">
        <v>1127.21</v>
      </c>
      <c r="BP60">
        <v>-7.3122700000000001E-3</v>
      </c>
      <c r="BQ60">
        <v>13.1793</v>
      </c>
      <c r="BR60">
        <f t="shared" si="82"/>
        <v>1700.00774193548</v>
      </c>
      <c r="BS60">
        <f t="shared" si="83"/>
        <v>1433.0912027173356</v>
      </c>
      <c r="BT60">
        <f t="shared" si="84"/>
        <v>0.84299098607971246</v>
      </c>
      <c r="BU60">
        <f t="shared" si="85"/>
        <v>0.19598197215942484</v>
      </c>
      <c r="BV60">
        <v>6</v>
      </c>
      <c r="BW60">
        <v>0.5</v>
      </c>
      <c r="BX60" t="s">
        <v>282</v>
      </c>
      <c r="BY60">
        <v>1535035763.9419401</v>
      </c>
      <c r="BZ60">
        <v>157.94838709677401</v>
      </c>
      <c r="CA60">
        <v>175.03154838709699</v>
      </c>
      <c r="CB60">
        <v>24.522867741935499</v>
      </c>
      <c r="CC60">
        <v>16.788664516129</v>
      </c>
      <c r="CD60">
        <v>400.01941935483899</v>
      </c>
      <c r="CE60">
        <v>99.676277419354804</v>
      </c>
      <c r="CF60">
        <v>9.9989974193548395E-2</v>
      </c>
      <c r="CG60">
        <v>27.740570967741899</v>
      </c>
      <c r="CH60">
        <v>28.299009677419299</v>
      </c>
      <c r="CI60">
        <v>999.9</v>
      </c>
      <c r="CJ60">
        <v>9993.1829032258102</v>
      </c>
      <c r="CK60">
        <v>0</v>
      </c>
      <c r="CL60">
        <v>5.9590558064516097</v>
      </c>
      <c r="CM60">
        <v>1700.00774193548</v>
      </c>
      <c r="CN60">
        <v>0.90000599999999997</v>
      </c>
      <c r="CO60">
        <v>9.9993499999999999E-2</v>
      </c>
      <c r="CP60">
        <v>0</v>
      </c>
      <c r="CQ60">
        <v>857.40448387096797</v>
      </c>
      <c r="CR60">
        <v>5.0001699999999998</v>
      </c>
      <c r="CS60">
        <v>12246.8870967742</v>
      </c>
      <c r="CT60">
        <v>14574.103225806401</v>
      </c>
      <c r="CU60">
        <v>46.491677419354801</v>
      </c>
      <c r="CV60">
        <v>47.262</v>
      </c>
      <c r="CW60">
        <v>47.191129032257997</v>
      </c>
      <c r="CX60">
        <v>47.762</v>
      </c>
      <c r="CY60">
        <v>48.27</v>
      </c>
      <c r="CZ60">
        <v>1525.51774193548</v>
      </c>
      <c r="DA60">
        <v>169.49</v>
      </c>
      <c r="DB60">
        <v>0</v>
      </c>
      <c r="DC60">
        <v>103.19999980926499</v>
      </c>
      <c r="DD60">
        <v>857.08782352941205</v>
      </c>
      <c r="DE60">
        <v>-4.5046568734467902</v>
      </c>
      <c r="DF60">
        <v>-86.911764708902496</v>
      </c>
      <c r="DG60">
        <v>12244.741176470599</v>
      </c>
      <c r="DH60">
        <v>10</v>
      </c>
      <c r="DI60">
        <v>1535035738</v>
      </c>
      <c r="DJ60" t="s">
        <v>505</v>
      </c>
      <c r="DK60">
        <v>39</v>
      </c>
      <c r="DL60">
        <v>0.57799999999999996</v>
      </c>
      <c r="DM60">
        <v>-9.7000000000000003E-2</v>
      </c>
      <c r="DN60">
        <v>175</v>
      </c>
      <c r="DO60">
        <v>17</v>
      </c>
      <c r="DP60">
        <v>7.0000000000000007E-2</v>
      </c>
      <c r="DQ60">
        <v>0.01</v>
      </c>
      <c r="DR60">
        <v>10.5918255682795</v>
      </c>
      <c r="DS60">
        <v>-0.34986426784005797</v>
      </c>
      <c r="DT60">
        <v>4.25765823400725E-2</v>
      </c>
      <c r="DU60">
        <v>1</v>
      </c>
      <c r="DV60">
        <v>108.081004192546</v>
      </c>
      <c r="DW60">
        <v>7.2151742535590104</v>
      </c>
      <c r="DX60">
        <v>0.99897483398922504</v>
      </c>
      <c r="DY60">
        <v>1</v>
      </c>
      <c r="DZ60">
        <v>2</v>
      </c>
      <c r="EA60">
        <v>2</v>
      </c>
      <c r="EB60" t="s">
        <v>294</v>
      </c>
      <c r="EC60">
        <v>1.89046</v>
      </c>
      <c r="ED60">
        <v>1.88812</v>
      </c>
      <c r="EE60">
        <v>1.88934</v>
      </c>
      <c r="EF60">
        <v>1.88931</v>
      </c>
      <c r="EG60">
        <v>1.89255</v>
      </c>
      <c r="EH60">
        <v>1.8870499999999999</v>
      </c>
      <c r="EI60">
        <v>1.8891899999999999</v>
      </c>
      <c r="EJ60">
        <v>1.89133</v>
      </c>
      <c r="EK60" t="s">
        <v>285</v>
      </c>
      <c r="EL60" t="s">
        <v>19</v>
      </c>
      <c r="EM60" t="s">
        <v>19</v>
      </c>
      <c r="EN60" t="s">
        <v>19</v>
      </c>
      <c r="EO60" t="s">
        <v>286</v>
      </c>
      <c r="EP60" t="s">
        <v>287</v>
      </c>
      <c r="EQ60" t="s">
        <v>288</v>
      </c>
      <c r="ER60" t="s">
        <v>288</v>
      </c>
      <c r="ES60" t="s">
        <v>288</v>
      </c>
      <c r="ET60" t="s">
        <v>288</v>
      </c>
      <c r="EU60">
        <v>0</v>
      </c>
      <c r="EV60">
        <v>100</v>
      </c>
      <c r="EW60">
        <v>100</v>
      </c>
      <c r="EX60">
        <v>0.57799999999999996</v>
      </c>
      <c r="EY60">
        <v>-9.7000000000000003E-2</v>
      </c>
      <c r="EZ60">
        <v>2</v>
      </c>
      <c r="FA60">
        <v>352.423</v>
      </c>
      <c r="FB60">
        <v>662.81299999999999</v>
      </c>
      <c r="FC60">
        <v>24.9999</v>
      </c>
      <c r="FD60">
        <v>29.107299999999999</v>
      </c>
      <c r="FE60">
        <v>30.0001</v>
      </c>
      <c r="FF60">
        <v>29.1248</v>
      </c>
      <c r="FG60">
        <v>29.132200000000001</v>
      </c>
      <c r="FH60">
        <v>10.629799999999999</v>
      </c>
      <c r="FI60">
        <v>30.9696</v>
      </c>
      <c r="FJ60">
        <v>84.473699999999994</v>
      </c>
      <c r="FK60">
        <v>25</v>
      </c>
      <c r="FL60">
        <v>175</v>
      </c>
      <c r="FM60">
        <v>16.6511</v>
      </c>
      <c r="FN60">
        <v>101.55800000000001</v>
      </c>
      <c r="FO60">
        <v>100.80500000000001</v>
      </c>
    </row>
    <row r="61" spans="1:171" x14ac:dyDescent="0.2">
      <c r="A61">
        <v>45</v>
      </c>
      <c r="B61">
        <v>1535035868.5</v>
      </c>
      <c r="C61">
        <v>5987.2000000476801</v>
      </c>
      <c r="D61" t="s">
        <v>506</v>
      </c>
      <c r="E61" t="s">
        <v>507</v>
      </c>
      <c r="F61" t="s">
        <v>488</v>
      </c>
      <c r="G61">
        <v>1535035860.5</v>
      </c>
      <c r="H61">
        <f t="shared" si="43"/>
        <v>5.2937839475874606E-3</v>
      </c>
      <c r="I61">
        <f t="shared" si="44"/>
        <v>4.3347759790907787</v>
      </c>
      <c r="J61">
        <f t="shared" si="45"/>
        <v>92.802669252593461</v>
      </c>
      <c r="K61">
        <f t="shared" si="46"/>
        <v>72.160994993022911</v>
      </c>
      <c r="L61">
        <f t="shared" si="47"/>
        <v>7.2000351619878273</v>
      </c>
      <c r="M61">
        <f t="shared" si="48"/>
        <v>9.2596073794382221</v>
      </c>
      <c r="N61">
        <f t="shared" si="49"/>
        <v>0.40090914539246109</v>
      </c>
      <c r="O61">
        <f t="shared" si="50"/>
        <v>2.256366691878223</v>
      </c>
      <c r="P61">
        <f t="shared" si="51"/>
        <v>0.36513066841736097</v>
      </c>
      <c r="Q61">
        <f t="shared" si="52"/>
        <v>0.2311545525788844</v>
      </c>
      <c r="R61">
        <f t="shared" si="53"/>
        <v>280.85762388175306</v>
      </c>
      <c r="S61">
        <f t="shared" si="54"/>
        <v>28.054531309506604</v>
      </c>
      <c r="T61">
        <f t="shared" si="55"/>
        <v>28.217722580645201</v>
      </c>
      <c r="U61">
        <f t="shared" si="56"/>
        <v>3.8432731166620333</v>
      </c>
      <c r="V61">
        <f t="shared" si="57"/>
        <v>65.496854261505874</v>
      </c>
      <c r="W61">
        <f t="shared" si="58"/>
        <v>2.4422326327343886</v>
      </c>
      <c r="X61">
        <f t="shared" si="59"/>
        <v>3.7287785196269332</v>
      </c>
      <c r="Y61">
        <f t="shared" si="60"/>
        <v>1.4010404839276447</v>
      </c>
      <c r="Z61">
        <f t="shared" si="61"/>
        <v>-233.45587208860701</v>
      </c>
      <c r="AA61">
        <f t="shared" si="62"/>
        <v>-63.088753666626744</v>
      </c>
      <c r="AB61">
        <f t="shared" si="63"/>
        <v>-6.0921872163339303</v>
      </c>
      <c r="AC61">
        <f t="shared" si="64"/>
        <v>-21.779189089814608</v>
      </c>
      <c r="AD61">
        <v>-4.1355367679977703E-2</v>
      </c>
      <c r="AE61">
        <v>4.6425023149965099E-2</v>
      </c>
      <c r="AF61">
        <v>3.46660978945763</v>
      </c>
      <c r="AG61">
        <v>32</v>
      </c>
      <c r="AH61">
        <v>8</v>
      </c>
      <c r="AI61">
        <f t="shared" si="65"/>
        <v>1.0012179593991619</v>
      </c>
      <c r="AJ61">
        <f t="shared" si="66"/>
        <v>0.12179593991619164</v>
      </c>
      <c r="AK61">
        <f t="shared" si="67"/>
        <v>52610.90759317216</v>
      </c>
      <c r="AL61">
        <v>0</v>
      </c>
      <c r="AM61">
        <v>0</v>
      </c>
      <c r="AN61">
        <v>0</v>
      </c>
      <c r="AO61">
        <f t="shared" si="68"/>
        <v>0</v>
      </c>
      <c r="AP61" t="e">
        <f t="shared" si="69"/>
        <v>#DIV/0!</v>
      </c>
      <c r="AQ61">
        <v>-1</v>
      </c>
      <c r="AR61" t="s">
        <v>508</v>
      </c>
      <c r="AS61">
        <v>863.70211764705903</v>
      </c>
      <c r="AT61">
        <v>1147.57</v>
      </c>
      <c r="AU61">
        <f t="shared" si="70"/>
        <v>0.24736432840954448</v>
      </c>
      <c r="AV61">
        <v>0.5</v>
      </c>
      <c r="AW61">
        <f t="shared" si="71"/>
        <v>1433.0782252979795</v>
      </c>
      <c r="AX61">
        <f t="shared" si="72"/>
        <v>4.3347759790907787</v>
      </c>
      <c r="AY61">
        <f t="shared" si="73"/>
        <v>177.2462163795883</v>
      </c>
      <c r="AZ61">
        <f t="shared" si="74"/>
        <v>0.47509955819688554</v>
      </c>
      <c r="BA61">
        <f t="shared" si="75"/>
        <v>3.7225992865682683E-3</v>
      </c>
      <c r="BB61">
        <f t="shared" si="76"/>
        <v>-1</v>
      </c>
      <c r="BC61" t="s">
        <v>509</v>
      </c>
      <c r="BD61">
        <v>602.36</v>
      </c>
      <c r="BE61">
        <f t="shared" si="77"/>
        <v>545.20999999999992</v>
      </c>
      <c r="BF61">
        <f t="shared" si="78"/>
        <v>0.52065787926292795</v>
      </c>
      <c r="BG61">
        <f t="shared" si="79"/>
        <v>1.905123182150209</v>
      </c>
      <c r="BH61">
        <f t="shared" si="80"/>
        <v>0.24736432840954445</v>
      </c>
      <c r="BI61" t="e">
        <f t="shared" si="81"/>
        <v>#DIV/0!</v>
      </c>
      <c r="BJ61">
        <v>2311</v>
      </c>
      <c r="BK61">
        <v>300</v>
      </c>
      <c r="BL61">
        <v>300</v>
      </c>
      <c r="BM61">
        <v>300</v>
      </c>
      <c r="BN61">
        <v>10561</v>
      </c>
      <c r="BO61">
        <v>1100.67</v>
      </c>
      <c r="BP61">
        <v>-7.3121200000000001E-3</v>
      </c>
      <c r="BQ61">
        <v>11.4772</v>
      </c>
      <c r="BR61">
        <f t="shared" si="82"/>
        <v>1699.99225806452</v>
      </c>
      <c r="BS61">
        <f t="shared" si="83"/>
        <v>1433.0782252979795</v>
      </c>
      <c r="BT61">
        <f t="shared" si="84"/>
        <v>0.84299103040008661</v>
      </c>
      <c r="BU61">
        <f t="shared" si="85"/>
        <v>0.19598206080017327</v>
      </c>
      <c r="BV61">
        <v>6</v>
      </c>
      <c r="BW61">
        <v>0.5</v>
      </c>
      <c r="BX61" t="s">
        <v>282</v>
      </c>
      <c r="BY61">
        <v>1535035860.5</v>
      </c>
      <c r="BZ61">
        <v>92.802674193548398</v>
      </c>
      <c r="CA61">
        <v>100.033709677419</v>
      </c>
      <c r="CB61">
        <v>24.476816129032301</v>
      </c>
      <c r="CC61">
        <v>16.740306451612899</v>
      </c>
      <c r="CD61">
        <v>400.00745161290303</v>
      </c>
      <c r="CE61">
        <v>99.677396774193596</v>
      </c>
      <c r="CF61">
        <v>9.9985212903225804E-2</v>
      </c>
      <c r="CG61">
        <v>27.699093548387101</v>
      </c>
      <c r="CH61">
        <v>28.217722580645201</v>
      </c>
      <c r="CI61">
        <v>999.9</v>
      </c>
      <c r="CJ61">
        <v>10005.325483871</v>
      </c>
      <c r="CK61">
        <v>0</v>
      </c>
      <c r="CL61">
        <v>6.3061706451612896</v>
      </c>
      <c r="CM61">
        <v>1699.99225806452</v>
      </c>
      <c r="CN61">
        <v>0.90000270967742002</v>
      </c>
      <c r="CO61">
        <v>9.9996887096774206E-2</v>
      </c>
      <c r="CP61">
        <v>0</v>
      </c>
      <c r="CQ61">
        <v>863.93603225806498</v>
      </c>
      <c r="CR61">
        <v>5.0001699999999998</v>
      </c>
      <c r="CS61">
        <v>12356.8870967742</v>
      </c>
      <c r="CT61">
        <v>14573.967741935499</v>
      </c>
      <c r="CU61">
        <v>46.465387096774201</v>
      </c>
      <c r="CV61">
        <v>47.293999999999997</v>
      </c>
      <c r="CW61">
        <v>47.1931935483871</v>
      </c>
      <c r="CX61">
        <v>47.723580645161299</v>
      </c>
      <c r="CY61">
        <v>48.249741935483897</v>
      </c>
      <c r="CZ61">
        <v>1525.50129032258</v>
      </c>
      <c r="DA61">
        <v>169.49096774193501</v>
      </c>
      <c r="DB61">
        <v>0</v>
      </c>
      <c r="DC61">
        <v>95.799999952316298</v>
      </c>
      <c r="DD61">
        <v>863.70211764705903</v>
      </c>
      <c r="DE61">
        <v>-6.0995098039410003</v>
      </c>
      <c r="DF61">
        <v>-88.112745032580904</v>
      </c>
      <c r="DG61">
        <v>12351.6</v>
      </c>
      <c r="DH61">
        <v>10</v>
      </c>
      <c r="DI61">
        <v>1535035840</v>
      </c>
      <c r="DJ61" t="s">
        <v>510</v>
      </c>
      <c r="DK61">
        <v>40</v>
      </c>
      <c r="DL61">
        <v>0.56799999999999995</v>
      </c>
      <c r="DM61">
        <v>-9.8000000000000004E-2</v>
      </c>
      <c r="DN61">
        <v>100</v>
      </c>
      <c r="DO61">
        <v>17</v>
      </c>
      <c r="DP61">
        <v>0.12</v>
      </c>
      <c r="DQ61">
        <v>0.01</v>
      </c>
      <c r="DR61">
        <v>4.2632443813180796</v>
      </c>
      <c r="DS61">
        <v>0.93846060241027796</v>
      </c>
      <c r="DT61">
        <v>0.26053693527537602</v>
      </c>
      <c r="DU61">
        <v>1</v>
      </c>
      <c r="DV61">
        <v>71.801280111858901</v>
      </c>
      <c r="DW61">
        <v>4.0881871967759302</v>
      </c>
      <c r="DX61">
        <v>0.56517941754179502</v>
      </c>
      <c r="DY61">
        <v>1</v>
      </c>
      <c r="DZ61">
        <v>2</v>
      </c>
      <c r="EA61">
        <v>2</v>
      </c>
      <c r="EB61" t="s">
        <v>294</v>
      </c>
      <c r="EC61">
        <v>1.89046</v>
      </c>
      <c r="ED61">
        <v>1.88812</v>
      </c>
      <c r="EE61">
        <v>1.88934</v>
      </c>
      <c r="EF61">
        <v>1.8892899999999999</v>
      </c>
      <c r="EG61">
        <v>1.89255</v>
      </c>
      <c r="EH61">
        <v>1.8870800000000001</v>
      </c>
      <c r="EI61">
        <v>1.8891899999999999</v>
      </c>
      <c r="EJ61">
        <v>1.89133</v>
      </c>
      <c r="EK61" t="s">
        <v>285</v>
      </c>
      <c r="EL61" t="s">
        <v>19</v>
      </c>
      <c r="EM61" t="s">
        <v>19</v>
      </c>
      <c r="EN61" t="s">
        <v>19</v>
      </c>
      <c r="EO61" t="s">
        <v>286</v>
      </c>
      <c r="EP61" t="s">
        <v>287</v>
      </c>
      <c r="EQ61" t="s">
        <v>288</v>
      </c>
      <c r="ER61" t="s">
        <v>288</v>
      </c>
      <c r="ES61" t="s">
        <v>288</v>
      </c>
      <c r="ET61" t="s">
        <v>288</v>
      </c>
      <c r="EU61">
        <v>0</v>
      </c>
      <c r="EV61">
        <v>100</v>
      </c>
      <c r="EW61">
        <v>100</v>
      </c>
      <c r="EX61">
        <v>0.56799999999999995</v>
      </c>
      <c r="EY61">
        <v>-9.8000000000000004E-2</v>
      </c>
      <c r="EZ61">
        <v>2</v>
      </c>
      <c r="FA61">
        <v>350.40300000000002</v>
      </c>
      <c r="FB61">
        <v>662.34</v>
      </c>
      <c r="FC61">
        <v>24.999600000000001</v>
      </c>
      <c r="FD61">
        <v>29.134499999999999</v>
      </c>
      <c r="FE61">
        <v>30.0002</v>
      </c>
      <c r="FF61">
        <v>29.1647</v>
      </c>
      <c r="FG61">
        <v>29.170400000000001</v>
      </c>
      <c r="FH61">
        <v>7.3170000000000002</v>
      </c>
      <c r="FI61">
        <v>31.494299999999999</v>
      </c>
      <c r="FJ61">
        <v>83.034000000000006</v>
      </c>
      <c r="FK61">
        <v>25</v>
      </c>
      <c r="FL61">
        <v>100</v>
      </c>
      <c r="FM61">
        <v>16.565999999999999</v>
      </c>
      <c r="FN61">
        <v>101.55500000000001</v>
      </c>
      <c r="FO61">
        <v>100.801</v>
      </c>
    </row>
    <row r="62" spans="1:171" x14ac:dyDescent="0.2">
      <c r="A62">
        <v>46</v>
      </c>
      <c r="B62">
        <v>1535035964.5</v>
      </c>
      <c r="C62">
        <v>6083.2000000476801</v>
      </c>
      <c r="D62" t="s">
        <v>511</v>
      </c>
      <c r="E62" t="s">
        <v>512</v>
      </c>
      <c r="F62" t="s">
        <v>488</v>
      </c>
      <c r="G62">
        <v>1535035956.5</v>
      </c>
      <c r="H62">
        <f t="shared" si="43"/>
        <v>5.3220986571262691E-3</v>
      </c>
      <c r="I62">
        <f t="shared" si="44"/>
        <v>-5.707853354353784E-2</v>
      </c>
      <c r="J62">
        <f t="shared" si="45"/>
        <v>49.739716194233452</v>
      </c>
      <c r="K62">
        <f t="shared" si="46"/>
        <v>48.866805125477562</v>
      </c>
      <c r="L62">
        <f t="shared" si="47"/>
        <v>4.8758145376810527</v>
      </c>
      <c r="M62">
        <f t="shared" si="48"/>
        <v>4.962911544907409</v>
      </c>
      <c r="N62">
        <f t="shared" si="49"/>
        <v>0.40857097461096531</v>
      </c>
      <c r="O62">
        <f t="shared" si="50"/>
        <v>2.2545320982264259</v>
      </c>
      <c r="P62">
        <f t="shared" si="51"/>
        <v>0.37145231248093707</v>
      </c>
      <c r="Q62">
        <f t="shared" si="52"/>
        <v>0.23521099818204302</v>
      </c>
      <c r="R62">
        <f t="shared" si="53"/>
        <v>280.85875639993913</v>
      </c>
      <c r="S62">
        <f t="shared" si="54"/>
        <v>27.988802377280766</v>
      </c>
      <c r="T62">
        <f t="shared" si="55"/>
        <v>28.130432258064499</v>
      </c>
      <c r="U62">
        <f t="shared" si="56"/>
        <v>3.8237905911533683</v>
      </c>
      <c r="V62">
        <f t="shared" si="57"/>
        <v>65.628724119741548</v>
      </c>
      <c r="W62">
        <f t="shared" si="58"/>
        <v>2.439061858865009</v>
      </c>
      <c r="X62">
        <f t="shared" si="59"/>
        <v>3.7164547864969433</v>
      </c>
      <c r="Y62">
        <f t="shared" si="60"/>
        <v>1.3847287322883592</v>
      </c>
      <c r="Z62">
        <f t="shared" si="61"/>
        <v>-234.70455077926846</v>
      </c>
      <c r="AA62">
        <f t="shared" si="62"/>
        <v>-59.313042886237341</v>
      </c>
      <c r="AB62">
        <f t="shared" si="63"/>
        <v>-5.7281333211522973</v>
      </c>
      <c r="AC62">
        <f t="shared" si="64"/>
        <v>-18.886970586718988</v>
      </c>
      <c r="AD62">
        <v>-4.1305869253511103E-2</v>
      </c>
      <c r="AE62">
        <v>4.6369456829956003E-2</v>
      </c>
      <c r="AF62">
        <v>3.46332665037309</v>
      </c>
      <c r="AG62">
        <v>33</v>
      </c>
      <c r="AH62">
        <v>8</v>
      </c>
      <c r="AI62">
        <f t="shared" si="65"/>
        <v>1.0012572765872465</v>
      </c>
      <c r="AJ62">
        <f t="shared" si="66"/>
        <v>0.1257276587246503</v>
      </c>
      <c r="AK62">
        <f t="shared" si="67"/>
        <v>52560.415842537688</v>
      </c>
      <c r="AL62">
        <v>0</v>
      </c>
      <c r="AM62">
        <v>0</v>
      </c>
      <c r="AN62">
        <v>0</v>
      </c>
      <c r="AO62">
        <f t="shared" si="68"/>
        <v>0</v>
      </c>
      <c r="AP62" t="e">
        <f t="shared" si="69"/>
        <v>#DIV/0!</v>
      </c>
      <c r="AQ62">
        <v>-1</v>
      </c>
      <c r="AR62" t="s">
        <v>513</v>
      </c>
      <c r="AS62">
        <v>873.18747058823499</v>
      </c>
      <c r="AT62">
        <v>1121.19</v>
      </c>
      <c r="AU62">
        <f t="shared" si="70"/>
        <v>0.22119580928456828</v>
      </c>
      <c r="AV62">
        <v>0.5</v>
      </c>
      <c r="AW62">
        <f t="shared" si="71"/>
        <v>1433.0841865883015</v>
      </c>
      <c r="AX62">
        <f t="shared" si="72"/>
        <v>-5.707853354353784E-2</v>
      </c>
      <c r="AY62">
        <f t="shared" si="73"/>
        <v>158.4961082126583</v>
      </c>
      <c r="AZ62">
        <f t="shared" si="74"/>
        <v>0.46349860416164973</v>
      </c>
      <c r="BA62">
        <f t="shared" si="75"/>
        <v>6.5796655582478069E-4</v>
      </c>
      <c r="BB62">
        <f t="shared" si="76"/>
        <v>-1</v>
      </c>
      <c r="BC62" t="s">
        <v>514</v>
      </c>
      <c r="BD62">
        <v>601.52</v>
      </c>
      <c r="BE62">
        <f t="shared" si="77"/>
        <v>519.67000000000007</v>
      </c>
      <c r="BF62">
        <f t="shared" si="78"/>
        <v>0.47723079918364547</v>
      </c>
      <c r="BG62">
        <f t="shared" si="79"/>
        <v>1.8639280489426786</v>
      </c>
      <c r="BH62">
        <f t="shared" si="80"/>
        <v>0.22119580928456822</v>
      </c>
      <c r="BI62" t="e">
        <f t="shared" si="81"/>
        <v>#DIV/0!</v>
      </c>
      <c r="BJ62">
        <v>2313</v>
      </c>
      <c r="BK62">
        <v>300</v>
      </c>
      <c r="BL62">
        <v>300</v>
      </c>
      <c r="BM62">
        <v>300</v>
      </c>
      <c r="BN62">
        <v>10560.9</v>
      </c>
      <c r="BO62">
        <v>1081.3</v>
      </c>
      <c r="BP62">
        <v>-7.31199E-3</v>
      </c>
      <c r="BQ62">
        <v>8.53674</v>
      </c>
      <c r="BR62">
        <f t="shared" si="82"/>
        <v>1699.9993548387099</v>
      </c>
      <c r="BS62">
        <f t="shared" si="83"/>
        <v>1433.0841865883015</v>
      </c>
      <c r="BT62">
        <f t="shared" si="84"/>
        <v>0.84299101791380826</v>
      </c>
      <c r="BU62">
        <f t="shared" si="85"/>
        <v>0.19598203582761647</v>
      </c>
      <c r="BV62">
        <v>6</v>
      </c>
      <c r="BW62">
        <v>0.5</v>
      </c>
      <c r="BX62" t="s">
        <v>282</v>
      </c>
      <c r="BY62">
        <v>1535035956.5</v>
      </c>
      <c r="BZ62">
        <v>49.739716129032303</v>
      </c>
      <c r="CA62">
        <v>50.051283870967701</v>
      </c>
      <c r="CB62">
        <v>24.444974193548401</v>
      </c>
      <c r="CC62">
        <v>16.667035483871</v>
      </c>
      <c r="CD62">
        <v>400.00190322580602</v>
      </c>
      <c r="CE62">
        <v>99.677648387096795</v>
      </c>
      <c r="CF62">
        <v>9.9992593548387104E-2</v>
      </c>
      <c r="CG62">
        <v>27.642445161290301</v>
      </c>
      <c r="CH62">
        <v>28.130432258064499</v>
      </c>
      <c r="CI62">
        <v>999.9</v>
      </c>
      <c r="CJ62">
        <v>9993.3248387096792</v>
      </c>
      <c r="CK62">
        <v>0</v>
      </c>
      <c r="CL62">
        <v>6.7877696774193597</v>
      </c>
      <c r="CM62">
        <v>1699.9993548387099</v>
      </c>
      <c r="CN62">
        <v>0.90000325806451598</v>
      </c>
      <c r="CO62">
        <v>9.9996322580645197E-2</v>
      </c>
      <c r="CP62">
        <v>0</v>
      </c>
      <c r="CQ62">
        <v>873.209612903226</v>
      </c>
      <c r="CR62">
        <v>5.0001699999999998</v>
      </c>
      <c r="CS62">
        <v>12522.4032258064</v>
      </c>
      <c r="CT62">
        <v>14574.0290322581</v>
      </c>
      <c r="CU62">
        <v>46.491741935483901</v>
      </c>
      <c r="CV62">
        <v>47.308064516129001</v>
      </c>
      <c r="CW62">
        <v>47.173032258064502</v>
      </c>
      <c r="CX62">
        <v>47.78</v>
      </c>
      <c r="CY62">
        <v>48.255870967741899</v>
      </c>
      <c r="CZ62">
        <v>1525.5083870967701</v>
      </c>
      <c r="DA62">
        <v>169.49096774193501</v>
      </c>
      <c r="DB62">
        <v>0</v>
      </c>
      <c r="DC62">
        <v>95.099999904632597</v>
      </c>
      <c r="DD62">
        <v>873.18747058823499</v>
      </c>
      <c r="DE62">
        <v>1.1269607395827601</v>
      </c>
      <c r="DF62">
        <v>-148.30882287625101</v>
      </c>
      <c r="DG62">
        <v>12521.352941176499</v>
      </c>
      <c r="DH62">
        <v>10</v>
      </c>
      <c r="DI62">
        <v>1535035939</v>
      </c>
      <c r="DJ62" t="s">
        <v>515</v>
      </c>
      <c r="DK62">
        <v>41</v>
      </c>
      <c r="DL62">
        <v>0.54700000000000004</v>
      </c>
      <c r="DM62">
        <v>-0.1</v>
      </c>
      <c r="DN62">
        <v>50</v>
      </c>
      <c r="DO62">
        <v>17</v>
      </c>
      <c r="DP62">
        <v>0.16</v>
      </c>
      <c r="DQ62">
        <v>0.01</v>
      </c>
      <c r="DR62">
        <v>-8.1650137090449604E-2</v>
      </c>
      <c r="DS62">
        <v>0.109614101251251</v>
      </c>
      <c r="DT62">
        <v>6.2307448446361297E-2</v>
      </c>
      <c r="DU62">
        <v>1</v>
      </c>
      <c r="DV62">
        <v>49.085258508492799</v>
      </c>
      <c r="DW62">
        <v>-1.9438365453989801</v>
      </c>
      <c r="DX62">
        <v>0.39952420593587301</v>
      </c>
      <c r="DY62">
        <v>1</v>
      </c>
      <c r="DZ62">
        <v>2</v>
      </c>
      <c r="EA62">
        <v>2</v>
      </c>
      <c r="EB62" t="s">
        <v>294</v>
      </c>
      <c r="EC62">
        <v>1.89049</v>
      </c>
      <c r="ED62">
        <v>1.88812</v>
      </c>
      <c r="EE62">
        <v>1.88934</v>
      </c>
      <c r="EF62">
        <v>1.8893200000000001</v>
      </c>
      <c r="EG62">
        <v>1.8925700000000001</v>
      </c>
      <c r="EH62">
        <v>1.88706</v>
      </c>
      <c r="EI62">
        <v>1.8891899999999999</v>
      </c>
      <c r="EJ62">
        <v>1.89133</v>
      </c>
      <c r="EK62" t="s">
        <v>285</v>
      </c>
      <c r="EL62" t="s">
        <v>19</v>
      </c>
      <c r="EM62" t="s">
        <v>19</v>
      </c>
      <c r="EN62" t="s">
        <v>19</v>
      </c>
      <c r="EO62" t="s">
        <v>286</v>
      </c>
      <c r="EP62" t="s">
        <v>287</v>
      </c>
      <c r="EQ62" t="s">
        <v>288</v>
      </c>
      <c r="ER62" t="s">
        <v>288</v>
      </c>
      <c r="ES62" t="s">
        <v>288</v>
      </c>
      <c r="ET62" t="s">
        <v>288</v>
      </c>
      <c r="EU62">
        <v>0</v>
      </c>
      <c r="EV62">
        <v>100</v>
      </c>
      <c r="EW62">
        <v>100</v>
      </c>
      <c r="EX62">
        <v>0.54700000000000004</v>
      </c>
      <c r="EY62">
        <v>-0.1</v>
      </c>
      <c r="EZ62">
        <v>2</v>
      </c>
      <c r="FA62">
        <v>349.375</v>
      </c>
      <c r="FB62">
        <v>661.73800000000006</v>
      </c>
      <c r="FC62">
        <v>25.0001</v>
      </c>
      <c r="FD62">
        <v>29.135999999999999</v>
      </c>
      <c r="FE62">
        <v>30</v>
      </c>
      <c r="FF62">
        <v>29.183800000000002</v>
      </c>
      <c r="FG62">
        <v>29.189599999999999</v>
      </c>
      <c r="FH62">
        <v>5.0949099999999996</v>
      </c>
      <c r="FI62">
        <v>31.7515</v>
      </c>
      <c r="FJ62">
        <v>81.922899999999998</v>
      </c>
      <c r="FK62">
        <v>25</v>
      </c>
      <c r="FL62">
        <v>50</v>
      </c>
      <c r="FM62">
        <v>16.4086</v>
      </c>
      <c r="FN62">
        <v>101.55500000000001</v>
      </c>
      <c r="FO62">
        <v>100.803</v>
      </c>
    </row>
    <row r="63" spans="1:171" x14ac:dyDescent="0.2">
      <c r="A63">
        <v>47</v>
      </c>
      <c r="B63">
        <v>1535036078.5</v>
      </c>
      <c r="C63">
        <v>6197.2000000476801</v>
      </c>
      <c r="D63" t="s">
        <v>516</v>
      </c>
      <c r="E63" t="s">
        <v>517</v>
      </c>
      <c r="F63" t="s">
        <v>488</v>
      </c>
      <c r="G63">
        <v>1535036070.5</v>
      </c>
      <c r="H63">
        <f t="shared" si="43"/>
        <v>5.4257908749627756E-3</v>
      </c>
      <c r="I63">
        <f t="shared" si="44"/>
        <v>27.919338501674567</v>
      </c>
      <c r="J63">
        <f t="shared" si="45"/>
        <v>355.31609717203111</v>
      </c>
      <c r="K63">
        <f t="shared" si="46"/>
        <v>234.72207220929985</v>
      </c>
      <c r="L63">
        <f t="shared" si="47"/>
        <v>23.419947206395236</v>
      </c>
      <c r="M63">
        <f t="shared" si="48"/>
        <v>35.45249988220607</v>
      </c>
      <c r="N63">
        <f t="shared" si="49"/>
        <v>0.42667214306255202</v>
      </c>
      <c r="O63">
        <f t="shared" si="50"/>
        <v>2.2553374747779604</v>
      </c>
      <c r="P63">
        <f t="shared" si="51"/>
        <v>0.38637806794128227</v>
      </c>
      <c r="Q63">
        <f t="shared" si="52"/>
        <v>0.24478866484846168</v>
      </c>
      <c r="R63">
        <f t="shared" si="53"/>
        <v>280.85811710960542</v>
      </c>
      <c r="S63">
        <f t="shared" si="54"/>
        <v>27.96124572144884</v>
      </c>
      <c r="T63">
        <f t="shared" si="55"/>
        <v>27.968087096774202</v>
      </c>
      <c r="U63">
        <f t="shared" si="56"/>
        <v>3.7877854387040499</v>
      </c>
      <c r="V63">
        <f t="shared" si="57"/>
        <v>65.36676006751334</v>
      </c>
      <c r="W63">
        <f t="shared" si="58"/>
        <v>2.4303014642013849</v>
      </c>
      <c r="X63">
        <f t="shared" si="59"/>
        <v>3.7179469529945721</v>
      </c>
      <c r="Y63">
        <f t="shared" si="60"/>
        <v>1.357483974502665</v>
      </c>
      <c r="Z63">
        <f t="shared" si="61"/>
        <v>-239.2773775858584</v>
      </c>
      <c r="AA63">
        <f t="shared" si="62"/>
        <v>-38.759675756045439</v>
      </c>
      <c r="AB63">
        <f t="shared" si="63"/>
        <v>-3.7389624806918031</v>
      </c>
      <c r="AC63">
        <f t="shared" si="64"/>
        <v>-0.91789871299020831</v>
      </c>
      <c r="AD63">
        <v>-4.1327594277954502E-2</v>
      </c>
      <c r="AE63">
        <v>4.6393845073110403E-2</v>
      </c>
      <c r="AF63">
        <v>3.46476779834566</v>
      </c>
      <c r="AG63">
        <v>33</v>
      </c>
      <c r="AH63">
        <v>8</v>
      </c>
      <c r="AI63">
        <f t="shared" si="65"/>
        <v>1.0012566707034636</v>
      </c>
      <c r="AJ63">
        <f t="shared" si="66"/>
        <v>0.12566707034635805</v>
      </c>
      <c r="AK63">
        <f t="shared" si="67"/>
        <v>52585.725189811987</v>
      </c>
      <c r="AL63">
        <v>0</v>
      </c>
      <c r="AM63">
        <v>0</v>
      </c>
      <c r="AN63">
        <v>0</v>
      </c>
      <c r="AO63">
        <f t="shared" si="68"/>
        <v>0</v>
      </c>
      <c r="AP63" t="e">
        <f t="shared" si="69"/>
        <v>#DIV/0!</v>
      </c>
      <c r="AQ63">
        <v>-1</v>
      </c>
      <c r="AR63" t="s">
        <v>518</v>
      </c>
      <c r="AS63">
        <v>844.02300000000002</v>
      </c>
      <c r="AT63">
        <v>1284.67</v>
      </c>
      <c r="AU63">
        <f t="shared" si="70"/>
        <v>0.34300403994800222</v>
      </c>
      <c r="AV63">
        <v>0.5</v>
      </c>
      <c r="AW63">
        <f t="shared" si="71"/>
        <v>1433.0801926798661</v>
      </c>
      <c r="AX63">
        <f t="shared" si="72"/>
        <v>27.919338501674567</v>
      </c>
      <c r="AY63">
        <f t="shared" si="73"/>
        <v>245.77614782932775</v>
      </c>
      <c r="AZ63">
        <f t="shared" si="74"/>
        <v>0.56180186351358707</v>
      </c>
      <c r="BA63">
        <f t="shared" si="75"/>
        <v>2.0179846633422014E-2</v>
      </c>
      <c r="BB63">
        <f t="shared" si="76"/>
        <v>-1</v>
      </c>
      <c r="BC63" t="s">
        <v>519</v>
      </c>
      <c r="BD63">
        <v>562.94000000000005</v>
      </c>
      <c r="BE63">
        <f t="shared" si="77"/>
        <v>721.73</v>
      </c>
      <c r="BF63">
        <f t="shared" si="78"/>
        <v>0.61054272373325214</v>
      </c>
      <c r="BG63">
        <f t="shared" si="79"/>
        <v>2.2820726898070842</v>
      </c>
      <c r="BH63">
        <f t="shared" si="80"/>
        <v>0.34300403994800222</v>
      </c>
      <c r="BI63" t="e">
        <f t="shared" si="81"/>
        <v>#DIV/0!</v>
      </c>
      <c r="BJ63">
        <v>2315</v>
      </c>
      <c r="BK63">
        <v>300</v>
      </c>
      <c r="BL63">
        <v>300</v>
      </c>
      <c r="BM63">
        <v>300</v>
      </c>
      <c r="BN63">
        <v>10561.8</v>
      </c>
      <c r="BO63">
        <v>1184.94</v>
      </c>
      <c r="BP63">
        <v>-7.3132099999999997E-3</v>
      </c>
      <c r="BQ63">
        <v>10.8802</v>
      </c>
      <c r="BR63">
        <f t="shared" si="82"/>
        <v>1699.99451612903</v>
      </c>
      <c r="BS63">
        <f t="shared" si="83"/>
        <v>1433.0801926798661</v>
      </c>
      <c r="BT63">
        <f t="shared" si="84"/>
        <v>0.84299106796124212</v>
      </c>
      <c r="BU63">
        <f t="shared" si="85"/>
        <v>0.19598213592248426</v>
      </c>
      <c r="BV63">
        <v>6</v>
      </c>
      <c r="BW63">
        <v>0.5</v>
      </c>
      <c r="BX63" t="s">
        <v>282</v>
      </c>
      <c r="BY63">
        <v>1535036070.5</v>
      </c>
      <c r="BZ63">
        <v>355.316129032258</v>
      </c>
      <c r="CA63">
        <v>400.03358064516101</v>
      </c>
      <c r="CB63">
        <v>24.357245161290301</v>
      </c>
      <c r="CC63">
        <v>16.427151612903199</v>
      </c>
      <c r="CD63">
        <v>400.00716129032298</v>
      </c>
      <c r="CE63">
        <v>99.677354838709704</v>
      </c>
      <c r="CF63">
        <v>9.9998803225806496E-2</v>
      </c>
      <c r="CG63">
        <v>27.649312903225798</v>
      </c>
      <c r="CH63">
        <v>27.968087096774202</v>
      </c>
      <c r="CI63">
        <v>999.9</v>
      </c>
      <c r="CJ63">
        <v>9998.6103225806492</v>
      </c>
      <c r="CK63">
        <v>0</v>
      </c>
      <c r="CL63">
        <v>6.7658912903225801</v>
      </c>
      <c r="CM63">
        <v>1699.99451612903</v>
      </c>
      <c r="CN63">
        <v>0.90000216129032296</v>
      </c>
      <c r="CO63">
        <v>9.9997451612903202E-2</v>
      </c>
      <c r="CP63">
        <v>0</v>
      </c>
      <c r="CQ63">
        <v>844.392903225807</v>
      </c>
      <c r="CR63">
        <v>5.0001699999999998</v>
      </c>
      <c r="CS63">
        <v>12069.4258064516</v>
      </c>
      <c r="CT63">
        <v>14573.9806451613</v>
      </c>
      <c r="CU63">
        <v>46.453258064516099</v>
      </c>
      <c r="CV63">
        <v>47.308</v>
      </c>
      <c r="CW63">
        <v>47.177193548387102</v>
      </c>
      <c r="CX63">
        <v>47.765999999999998</v>
      </c>
      <c r="CY63">
        <v>48.277935483870998</v>
      </c>
      <c r="CZ63">
        <v>1525.4974193548401</v>
      </c>
      <c r="DA63">
        <v>169.492903225806</v>
      </c>
      <c r="DB63">
        <v>0</v>
      </c>
      <c r="DC63">
        <v>113.09999990463299</v>
      </c>
      <c r="DD63">
        <v>844.02300000000002</v>
      </c>
      <c r="DE63">
        <v>-5.7612745475580001</v>
      </c>
      <c r="DF63">
        <v>-113.799019655953</v>
      </c>
      <c r="DG63">
        <v>12064.5470588235</v>
      </c>
      <c r="DH63">
        <v>10</v>
      </c>
      <c r="DI63">
        <v>1535036039</v>
      </c>
      <c r="DJ63" t="s">
        <v>520</v>
      </c>
      <c r="DK63">
        <v>42</v>
      </c>
      <c r="DL63">
        <v>0.63600000000000001</v>
      </c>
      <c r="DM63">
        <v>-9.6000000000000002E-2</v>
      </c>
      <c r="DN63">
        <v>400</v>
      </c>
      <c r="DO63">
        <v>16</v>
      </c>
      <c r="DP63">
        <v>0.03</v>
      </c>
      <c r="DQ63">
        <v>0.01</v>
      </c>
      <c r="DR63">
        <v>27.927277833449299</v>
      </c>
      <c r="DS63">
        <v>-0.164710992930342</v>
      </c>
      <c r="DT63">
        <v>2.9882537836780899E-2</v>
      </c>
      <c r="DU63">
        <v>1</v>
      </c>
      <c r="DV63">
        <v>234.197056606746</v>
      </c>
      <c r="DW63">
        <v>6.0002812636695397</v>
      </c>
      <c r="DX63">
        <v>0.84643995078166101</v>
      </c>
      <c r="DY63">
        <v>1</v>
      </c>
      <c r="DZ63">
        <v>2</v>
      </c>
      <c r="EA63">
        <v>2</v>
      </c>
      <c r="EB63" t="s">
        <v>294</v>
      </c>
      <c r="EC63">
        <v>1.89049</v>
      </c>
      <c r="ED63">
        <v>1.88812</v>
      </c>
      <c r="EE63">
        <v>1.88934</v>
      </c>
      <c r="EF63">
        <v>1.88931</v>
      </c>
      <c r="EG63">
        <v>1.89256</v>
      </c>
      <c r="EH63">
        <v>1.8870499999999999</v>
      </c>
      <c r="EI63">
        <v>1.8891899999999999</v>
      </c>
      <c r="EJ63">
        <v>1.89133</v>
      </c>
      <c r="EK63" t="s">
        <v>285</v>
      </c>
      <c r="EL63" t="s">
        <v>19</v>
      </c>
      <c r="EM63" t="s">
        <v>19</v>
      </c>
      <c r="EN63" t="s">
        <v>19</v>
      </c>
      <c r="EO63" t="s">
        <v>286</v>
      </c>
      <c r="EP63" t="s">
        <v>287</v>
      </c>
      <c r="EQ63" t="s">
        <v>288</v>
      </c>
      <c r="ER63" t="s">
        <v>288</v>
      </c>
      <c r="ES63" t="s">
        <v>288</v>
      </c>
      <c r="ET63" t="s">
        <v>288</v>
      </c>
      <c r="EU63">
        <v>0</v>
      </c>
      <c r="EV63">
        <v>100</v>
      </c>
      <c r="EW63">
        <v>100</v>
      </c>
      <c r="EX63">
        <v>0.63600000000000001</v>
      </c>
      <c r="EY63">
        <v>-9.6000000000000002E-2</v>
      </c>
      <c r="EZ63">
        <v>2</v>
      </c>
      <c r="FA63">
        <v>349.29</v>
      </c>
      <c r="FB63">
        <v>661.89200000000005</v>
      </c>
      <c r="FC63">
        <v>25.000900000000001</v>
      </c>
      <c r="FD63">
        <v>29.131</v>
      </c>
      <c r="FE63">
        <v>30.0001</v>
      </c>
      <c r="FF63">
        <v>29.1922</v>
      </c>
      <c r="FG63">
        <v>29.203499999999998</v>
      </c>
      <c r="FH63">
        <v>20.0884</v>
      </c>
      <c r="FI63">
        <v>32.3508</v>
      </c>
      <c r="FJ63">
        <v>80.027699999999996</v>
      </c>
      <c r="FK63">
        <v>25</v>
      </c>
      <c r="FL63">
        <v>400</v>
      </c>
      <c r="FM63">
        <v>16.3172</v>
      </c>
      <c r="FN63">
        <v>101.559</v>
      </c>
      <c r="FO63">
        <v>100.804</v>
      </c>
    </row>
    <row r="64" spans="1:171" x14ac:dyDescent="0.2">
      <c r="A64">
        <v>48</v>
      </c>
      <c r="B64">
        <v>1535036199</v>
      </c>
      <c r="C64">
        <v>6317.7000000476801</v>
      </c>
      <c r="D64" t="s">
        <v>521</v>
      </c>
      <c r="E64" t="s">
        <v>522</v>
      </c>
      <c r="F64" t="s">
        <v>488</v>
      </c>
      <c r="G64">
        <v>1535036191</v>
      </c>
      <c r="H64">
        <f t="shared" si="43"/>
        <v>5.5169644815493716E-3</v>
      </c>
      <c r="I64">
        <f t="shared" si="44"/>
        <v>36.005520474436111</v>
      </c>
      <c r="J64">
        <f t="shared" si="45"/>
        <v>541.57602339647349</v>
      </c>
      <c r="K64">
        <f t="shared" si="46"/>
        <v>387.93467737353365</v>
      </c>
      <c r="L64">
        <f t="shared" si="47"/>
        <v>38.70724426221237</v>
      </c>
      <c r="M64">
        <f t="shared" si="48"/>
        <v>54.037230097839952</v>
      </c>
      <c r="N64">
        <f t="shared" si="49"/>
        <v>0.43856539101264863</v>
      </c>
      <c r="O64">
        <f t="shared" si="50"/>
        <v>2.2547772458516682</v>
      </c>
      <c r="P64">
        <f t="shared" si="51"/>
        <v>0.39610366508472072</v>
      </c>
      <c r="Q64">
        <f t="shared" si="52"/>
        <v>0.25103632735267423</v>
      </c>
      <c r="R64">
        <f t="shared" si="53"/>
        <v>280.86309563284135</v>
      </c>
      <c r="S64">
        <f t="shared" si="54"/>
        <v>27.947708740290135</v>
      </c>
      <c r="T64">
        <f t="shared" si="55"/>
        <v>27.902329032258098</v>
      </c>
      <c r="U64">
        <f t="shared" si="56"/>
        <v>3.7732859039817974</v>
      </c>
      <c r="V64">
        <f t="shared" si="57"/>
        <v>65.20823146924981</v>
      </c>
      <c r="W64">
        <f t="shared" si="58"/>
        <v>2.4267506708571176</v>
      </c>
      <c r="X64">
        <f t="shared" si="59"/>
        <v>3.7215403886570644</v>
      </c>
      <c r="Y64">
        <f t="shared" si="60"/>
        <v>1.3465352331246798</v>
      </c>
      <c r="Z64">
        <f t="shared" si="61"/>
        <v>-243.29813363632729</v>
      </c>
      <c r="AA64">
        <f t="shared" si="62"/>
        <v>-28.747265272397605</v>
      </c>
      <c r="AB64">
        <f t="shared" si="63"/>
        <v>-2.7731204270162761</v>
      </c>
      <c r="AC64">
        <f t="shared" si="64"/>
        <v>6.0445762971001571</v>
      </c>
      <c r="AD64">
        <v>-4.1312481360941899E-2</v>
      </c>
      <c r="AE64">
        <v>4.6376879499799399E-2</v>
      </c>
      <c r="AF64">
        <v>3.4637652978467801</v>
      </c>
      <c r="AG64">
        <v>32</v>
      </c>
      <c r="AH64">
        <v>8</v>
      </c>
      <c r="AI64">
        <f t="shared" si="65"/>
        <v>1.001219038382672</v>
      </c>
      <c r="AJ64">
        <f t="shared" si="66"/>
        <v>0.12190383826720108</v>
      </c>
      <c r="AK64">
        <f t="shared" si="67"/>
        <v>52564.397780521744</v>
      </c>
      <c r="AL64">
        <v>0</v>
      </c>
      <c r="AM64">
        <v>0</v>
      </c>
      <c r="AN64">
        <v>0</v>
      </c>
      <c r="AO64">
        <f t="shared" si="68"/>
        <v>0</v>
      </c>
      <c r="AP64" t="e">
        <f t="shared" si="69"/>
        <v>#DIV/0!</v>
      </c>
      <c r="AQ64">
        <v>-1</v>
      </c>
      <c r="AR64" t="s">
        <v>523</v>
      </c>
      <c r="AS64">
        <v>856.030705882353</v>
      </c>
      <c r="AT64">
        <v>1335.26</v>
      </c>
      <c r="AU64">
        <f t="shared" si="70"/>
        <v>0.35890335523991357</v>
      </c>
      <c r="AV64">
        <v>0.5</v>
      </c>
      <c r="AW64">
        <f t="shared" si="71"/>
        <v>1433.1035452866013</v>
      </c>
      <c r="AX64">
        <f t="shared" si="72"/>
        <v>36.005520474436111</v>
      </c>
      <c r="AY64">
        <f t="shared" si="73"/>
        <v>257.17283540478832</v>
      </c>
      <c r="AZ64">
        <f t="shared" si="74"/>
        <v>0.5826580591045939</v>
      </c>
      <c r="BA64">
        <f t="shared" si="75"/>
        <v>2.5821944685117299E-2</v>
      </c>
      <c r="BB64">
        <f t="shared" si="76"/>
        <v>-1</v>
      </c>
      <c r="BC64" t="s">
        <v>524</v>
      </c>
      <c r="BD64">
        <v>557.26</v>
      </c>
      <c r="BE64">
        <f t="shared" si="77"/>
        <v>778</v>
      </c>
      <c r="BF64">
        <f t="shared" si="78"/>
        <v>0.61597595644941772</v>
      </c>
      <c r="BG64">
        <f t="shared" si="79"/>
        <v>2.3961167139216881</v>
      </c>
      <c r="BH64">
        <f t="shared" si="80"/>
        <v>0.35890335523991357</v>
      </c>
      <c r="BI64" t="e">
        <f t="shared" si="81"/>
        <v>#DIV/0!</v>
      </c>
      <c r="BJ64">
        <v>2317</v>
      </c>
      <c r="BK64">
        <v>300</v>
      </c>
      <c r="BL64">
        <v>300</v>
      </c>
      <c r="BM64">
        <v>300</v>
      </c>
      <c r="BN64">
        <v>10562.5</v>
      </c>
      <c r="BO64">
        <v>1223.69</v>
      </c>
      <c r="BP64">
        <v>-7.3138500000000002E-3</v>
      </c>
      <c r="BQ64">
        <v>9.5657999999999994</v>
      </c>
      <c r="BR64">
        <f t="shared" si="82"/>
        <v>1700.02193548387</v>
      </c>
      <c r="BS64">
        <f t="shared" si="83"/>
        <v>1433.1035452866013</v>
      </c>
      <c r="BT64">
        <f t="shared" si="84"/>
        <v>0.8429912081567954</v>
      </c>
      <c r="BU64">
        <f t="shared" si="85"/>
        <v>0.19598241631359062</v>
      </c>
      <c r="BV64">
        <v>6</v>
      </c>
      <c r="BW64">
        <v>0.5</v>
      </c>
      <c r="BX64" t="s">
        <v>282</v>
      </c>
      <c r="BY64">
        <v>1535036191</v>
      </c>
      <c r="BZ64">
        <v>541.57606451612901</v>
      </c>
      <c r="CA64">
        <v>599.99941935483901</v>
      </c>
      <c r="CB64">
        <v>24.321564516129001</v>
      </c>
      <c r="CC64">
        <v>16.257596774193502</v>
      </c>
      <c r="CD64">
        <v>400.00651612903198</v>
      </c>
      <c r="CE64">
        <v>99.677725806451605</v>
      </c>
      <c r="CF64">
        <v>0.100011322580645</v>
      </c>
      <c r="CG64">
        <v>27.6658419354839</v>
      </c>
      <c r="CH64">
        <v>27.902329032258098</v>
      </c>
      <c r="CI64">
        <v>999.9</v>
      </c>
      <c r="CJ64">
        <v>9994.9167741935507</v>
      </c>
      <c r="CK64">
        <v>0</v>
      </c>
      <c r="CL64">
        <v>7.1185380645161302</v>
      </c>
      <c r="CM64">
        <v>1700.02193548387</v>
      </c>
      <c r="CN64">
        <v>0.89999667741935496</v>
      </c>
      <c r="CO64">
        <v>0.100003096774194</v>
      </c>
      <c r="CP64">
        <v>0</v>
      </c>
      <c r="CQ64">
        <v>856.53145161290297</v>
      </c>
      <c r="CR64">
        <v>5.0001699999999998</v>
      </c>
      <c r="CS64">
        <v>12289.0935483871</v>
      </c>
      <c r="CT64">
        <v>14574.1967741935</v>
      </c>
      <c r="CU64">
        <v>46.457322580645098</v>
      </c>
      <c r="CV64">
        <v>47.302064516129001</v>
      </c>
      <c r="CW64">
        <v>47.185129032258097</v>
      </c>
      <c r="CX64">
        <v>47.735709677419401</v>
      </c>
      <c r="CY64">
        <v>48.2458064516129</v>
      </c>
      <c r="CZ64">
        <v>1525.51677419355</v>
      </c>
      <c r="DA64">
        <v>169.50387096774199</v>
      </c>
      <c r="DB64">
        <v>0</v>
      </c>
      <c r="DC64">
        <v>119.799999952316</v>
      </c>
      <c r="DD64">
        <v>856.030705882353</v>
      </c>
      <c r="DE64">
        <v>-9.6468137169377393</v>
      </c>
      <c r="DF64">
        <v>-131.39705898168401</v>
      </c>
      <c r="DG64">
        <v>12280.8294117647</v>
      </c>
      <c r="DH64">
        <v>10</v>
      </c>
      <c r="DI64">
        <v>1535036147.5</v>
      </c>
      <c r="DJ64" t="s">
        <v>525</v>
      </c>
      <c r="DK64">
        <v>43</v>
      </c>
      <c r="DL64">
        <v>0.53500000000000003</v>
      </c>
      <c r="DM64">
        <v>-9.6000000000000002E-2</v>
      </c>
      <c r="DN64">
        <v>600</v>
      </c>
      <c r="DO64">
        <v>16</v>
      </c>
      <c r="DP64">
        <v>0.03</v>
      </c>
      <c r="DQ64">
        <v>0.01</v>
      </c>
      <c r="DR64">
        <v>36.083167509220999</v>
      </c>
      <c r="DS64">
        <v>-1.04468161666652</v>
      </c>
      <c r="DT64">
        <v>0.12255089846039301</v>
      </c>
      <c r="DU64">
        <v>0</v>
      </c>
      <c r="DV64">
        <v>387.35805095371001</v>
      </c>
      <c r="DW64">
        <v>6.1334274748847699</v>
      </c>
      <c r="DX64">
        <v>0.80520057911200404</v>
      </c>
      <c r="DY64">
        <v>1</v>
      </c>
      <c r="DZ64">
        <v>1</v>
      </c>
      <c r="EA64">
        <v>2</v>
      </c>
      <c r="EB64" t="s">
        <v>284</v>
      </c>
      <c r="EC64">
        <v>1.89045</v>
      </c>
      <c r="ED64">
        <v>1.88812</v>
      </c>
      <c r="EE64">
        <v>1.88934</v>
      </c>
      <c r="EF64">
        <v>1.88931</v>
      </c>
      <c r="EG64">
        <v>1.89255</v>
      </c>
      <c r="EH64">
        <v>1.88707</v>
      </c>
      <c r="EI64">
        <v>1.8891800000000001</v>
      </c>
      <c r="EJ64">
        <v>1.89133</v>
      </c>
      <c r="EK64" t="s">
        <v>285</v>
      </c>
      <c r="EL64" t="s">
        <v>19</v>
      </c>
      <c r="EM64" t="s">
        <v>19</v>
      </c>
      <c r="EN64" t="s">
        <v>19</v>
      </c>
      <c r="EO64" t="s">
        <v>286</v>
      </c>
      <c r="EP64" t="s">
        <v>287</v>
      </c>
      <c r="EQ64" t="s">
        <v>288</v>
      </c>
      <c r="ER64" t="s">
        <v>288</v>
      </c>
      <c r="ES64" t="s">
        <v>288</v>
      </c>
      <c r="ET64" t="s">
        <v>288</v>
      </c>
      <c r="EU64">
        <v>0</v>
      </c>
      <c r="EV64">
        <v>100</v>
      </c>
      <c r="EW64">
        <v>100</v>
      </c>
      <c r="EX64">
        <v>0.53500000000000003</v>
      </c>
      <c r="EY64">
        <v>-9.6000000000000002E-2</v>
      </c>
      <c r="EZ64">
        <v>2</v>
      </c>
      <c r="FA64">
        <v>350.41199999999998</v>
      </c>
      <c r="FB64">
        <v>661.79899999999998</v>
      </c>
      <c r="FC64">
        <v>25.000599999999999</v>
      </c>
      <c r="FD64">
        <v>29.141100000000002</v>
      </c>
      <c r="FE64">
        <v>30</v>
      </c>
      <c r="FF64">
        <v>29.202300000000001</v>
      </c>
      <c r="FG64">
        <v>29.217099999999999</v>
      </c>
      <c r="FH64">
        <v>27.898</v>
      </c>
      <c r="FI64">
        <v>32.744</v>
      </c>
      <c r="FJ64">
        <v>77.721900000000005</v>
      </c>
      <c r="FK64">
        <v>25</v>
      </c>
      <c r="FL64">
        <v>600</v>
      </c>
      <c r="FM64">
        <v>16.168600000000001</v>
      </c>
      <c r="FN64">
        <v>101.557</v>
      </c>
      <c r="FO64">
        <v>100.80200000000001</v>
      </c>
    </row>
    <row r="65" spans="1:171" x14ac:dyDescent="0.2">
      <c r="A65">
        <v>49</v>
      </c>
      <c r="B65">
        <v>1535036318.5</v>
      </c>
      <c r="C65">
        <v>6437.2000000476801</v>
      </c>
      <c r="D65" t="s">
        <v>526</v>
      </c>
      <c r="E65" t="s">
        <v>527</v>
      </c>
      <c r="F65" t="s">
        <v>488</v>
      </c>
      <c r="G65">
        <v>1535036310.5</v>
      </c>
      <c r="H65">
        <f t="shared" si="43"/>
        <v>5.5841025063527025E-3</v>
      </c>
      <c r="I65">
        <f t="shared" si="44"/>
        <v>37.666187818655821</v>
      </c>
      <c r="J65">
        <f t="shared" si="45"/>
        <v>737.40902158126664</v>
      </c>
      <c r="K65">
        <f t="shared" si="46"/>
        <v>575.45448881755988</v>
      </c>
      <c r="L65">
        <f t="shared" si="47"/>
        <v>57.419149275890369</v>
      </c>
      <c r="M65">
        <f t="shared" si="48"/>
        <v>73.579057093751814</v>
      </c>
      <c r="N65">
        <f t="shared" si="49"/>
        <v>0.44649747411560742</v>
      </c>
      <c r="O65">
        <f t="shared" si="50"/>
        <v>2.2563580281740556</v>
      </c>
      <c r="P65">
        <f t="shared" si="51"/>
        <v>0.40259565480963455</v>
      </c>
      <c r="Q65">
        <f t="shared" si="52"/>
        <v>0.25520600950649414</v>
      </c>
      <c r="R65">
        <f t="shared" si="53"/>
        <v>280.87102696510078</v>
      </c>
      <c r="S65">
        <f t="shared" si="54"/>
        <v>27.95605983325634</v>
      </c>
      <c r="T65">
        <f t="shared" si="55"/>
        <v>27.896774193548399</v>
      </c>
      <c r="U65">
        <f t="shared" si="56"/>
        <v>3.7720632932353042</v>
      </c>
      <c r="V65">
        <f t="shared" si="57"/>
        <v>65.208148220549546</v>
      </c>
      <c r="W65">
        <f t="shared" si="58"/>
        <v>2.4311022061605678</v>
      </c>
      <c r="X65">
        <f t="shared" si="59"/>
        <v>3.7282184397232059</v>
      </c>
      <c r="Y65">
        <f t="shared" si="60"/>
        <v>1.3409610870747364</v>
      </c>
      <c r="Z65">
        <f t="shared" si="61"/>
        <v>-246.25892053015417</v>
      </c>
      <c r="AA65">
        <f t="shared" si="62"/>
        <v>-24.359562197732714</v>
      </c>
      <c r="AB65">
        <f t="shared" si="63"/>
        <v>-2.3485061432815804</v>
      </c>
      <c r="AC65">
        <f t="shared" si="64"/>
        <v>7.9040380939323427</v>
      </c>
      <c r="AD65">
        <v>-4.13551338419232E-2</v>
      </c>
      <c r="AE65">
        <v>4.6424760646263503E-2</v>
      </c>
      <c r="AF65">
        <v>3.4665942826057101</v>
      </c>
      <c r="AG65">
        <v>34</v>
      </c>
      <c r="AH65">
        <v>8</v>
      </c>
      <c r="AI65">
        <f t="shared" si="65"/>
        <v>1.0012941746574431</v>
      </c>
      <c r="AJ65">
        <f t="shared" si="66"/>
        <v>0.12941746574430812</v>
      </c>
      <c r="AK65">
        <f t="shared" si="67"/>
        <v>52611.139837362469</v>
      </c>
      <c r="AL65">
        <v>0</v>
      </c>
      <c r="AM65">
        <v>0</v>
      </c>
      <c r="AN65">
        <v>0</v>
      </c>
      <c r="AO65">
        <f t="shared" si="68"/>
        <v>0</v>
      </c>
      <c r="AP65" t="e">
        <f t="shared" si="69"/>
        <v>#DIV/0!</v>
      </c>
      <c r="AQ65">
        <v>-1</v>
      </c>
      <c r="AR65" t="s">
        <v>528</v>
      </c>
      <c r="AS65">
        <v>851.37835294117701</v>
      </c>
      <c r="AT65">
        <v>1295.78</v>
      </c>
      <c r="AU65">
        <f t="shared" si="70"/>
        <v>0.34296072408805733</v>
      </c>
      <c r="AV65">
        <v>0.5</v>
      </c>
      <c r="AW65">
        <f t="shared" si="71"/>
        <v>1433.1416220721133</v>
      </c>
      <c r="AX65">
        <f t="shared" si="72"/>
        <v>37.666187818655821</v>
      </c>
      <c r="AY65">
        <f t="shared" si="73"/>
        <v>245.7556442132925</v>
      </c>
      <c r="AZ65">
        <f t="shared" si="74"/>
        <v>0.57478893021963606</v>
      </c>
      <c r="BA65">
        <f t="shared" si="75"/>
        <v>2.698001873865764E-2</v>
      </c>
      <c r="BB65">
        <f t="shared" si="76"/>
        <v>-1</v>
      </c>
      <c r="BC65" t="s">
        <v>529</v>
      </c>
      <c r="BD65">
        <v>550.98</v>
      </c>
      <c r="BE65">
        <f t="shared" si="77"/>
        <v>744.8</v>
      </c>
      <c r="BF65">
        <f t="shared" si="78"/>
        <v>0.59667245845706629</v>
      </c>
      <c r="BG65">
        <f t="shared" si="79"/>
        <v>2.3517732041090418</v>
      </c>
      <c r="BH65">
        <f t="shared" si="80"/>
        <v>0.34296072408805739</v>
      </c>
      <c r="BI65" t="e">
        <f t="shared" si="81"/>
        <v>#DIV/0!</v>
      </c>
      <c r="BJ65">
        <v>2319</v>
      </c>
      <c r="BK65">
        <v>300</v>
      </c>
      <c r="BL65">
        <v>300</v>
      </c>
      <c r="BM65">
        <v>300</v>
      </c>
      <c r="BN65">
        <v>10562.8</v>
      </c>
      <c r="BO65">
        <v>1192.93</v>
      </c>
      <c r="BP65">
        <v>-7.3139099999999999E-3</v>
      </c>
      <c r="BQ65">
        <v>8.7774699999999992</v>
      </c>
      <c r="BR65">
        <f t="shared" si="82"/>
        <v>1700.0667741935499</v>
      </c>
      <c r="BS65">
        <f t="shared" si="83"/>
        <v>1433.1416220721133</v>
      </c>
      <c r="BT65">
        <f t="shared" si="84"/>
        <v>0.84299137176652583</v>
      </c>
      <c r="BU65">
        <f t="shared" si="85"/>
        <v>0.19598274353305178</v>
      </c>
      <c r="BV65">
        <v>6</v>
      </c>
      <c r="BW65">
        <v>0.5</v>
      </c>
      <c r="BX65" t="s">
        <v>282</v>
      </c>
      <c r="BY65">
        <v>1535036310.5</v>
      </c>
      <c r="BZ65">
        <v>737.40906451612898</v>
      </c>
      <c r="CA65">
        <v>800.00832258064497</v>
      </c>
      <c r="CB65">
        <v>24.364496774193601</v>
      </c>
      <c r="CC65">
        <v>16.203725806451601</v>
      </c>
      <c r="CD65">
        <v>400.02332258064502</v>
      </c>
      <c r="CE65">
        <v>99.680525806451598</v>
      </c>
      <c r="CF65">
        <v>9.9996183870967703E-2</v>
      </c>
      <c r="CG65">
        <v>27.696522580645201</v>
      </c>
      <c r="CH65">
        <v>27.896774193548399</v>
      </c>
      <c r="CI65">
        <v>999.9</v>
      </c>
      <c r="CJ65">
        <v>10004.9548387097</v>
      </c>
      <c r="CK65">
        <v>0</v>
      </c>
      <c r="CL65">
        <v>6.6993600000000004</v>
      </c>
      <c r="CM65">
        <v>1700.0667741935499</v>
      </c>
      <c r="CN65">
        <v>0.89999393548387097</v>
      </c>
      <c r="CO65">
        <v>0.100005919354839</v>
      </c>
      <c r="CP65">
        <v>0</v>
      </c>
      <c r="CQ65">
        <v>851.84090322580596</v>
      </c>
      <c r="CR65">
        <v>5.0001699999999998</v>
      </c>
      <c r="CS65">
        <v>12205.5451612903</v>
      </c>
      <c r="CT65">
        <v>14574.564516128999</v>
      </c>
      <c r="CU65">
        <v>46.404935483871</v>
      </c>
      <c r="CV65">
        <v>47.316064516129003</v>
      </c>
      <c r="CW65">
        <v>47.170999999999999</v>
      </c>
      <c r="CX65">
        <v>47.703258064516099</v>
      </c>
      <c r="CY65">
        <v>48.207258064516097</v>
      </c>
      <c r="CZ65">
        <v>1525.5490322580599</v>
      </c>
      <c r="DA65">
        <v>169.517741935484</v>
      </c>
      <c r="DB65">
        <v>0</v>
      </c>
      <c r="DC65">
        <v>119.19999980926499</v>
      </c>
      <c r="DD65">
        <v>851.37835294117701</v>
      </c>
      <c r="DE65">
        <v>-9.7196078484467492</v>
      </c>
      <c r="DF65">
        <v>-130.09803926613699</v>
      </c>
      <c r="DG65">
        <v>12197.305882352901</v>
      </c>
      <c r="DH65">
        <v>10</v>
      </c>
      <c r="DI65">
        <v>1535036274.5</v>
      </c>
      <c r="DJ65" t="s">
        <v>530</v>
      </c>
      <c r="DK65">
        <v>44</v>
      </c>
      <c r="DL65">
        <v>0.47799999999999998</v>
      </c>
      <c r="DM65">
        <v>-9.4E-2</v>
      </c>
      <c r="DN65">
        <v>800</v>
      </c>
      <c r="DO65">
        <v>16</v>
      </c>
      <c r="DP65">
        <v>0.02</v>
      </c>
      <c r="DQ65">
        <v>0.01</v>
      </c>
      <c r="DR65">
        <v>37.7187733381367</v>
      </c>
      <c r="DS65">
        <v>-0.89472971081828601</v>
      </c>
      <c r="DT65">
        <v>0.108972973278843</v>
      </c>
      <c r="DU65">
        <v>1</v>
      </c>
      <c r="DV65">
        <v>574.84917929764299</v>
      </c>
      <c r="DW65">
        <v>6.6749320129847298</v>
      </c>
      <c r="DX65">
        <v>0.88099655860290305</v>
      </c>
      <c r="DY65">
        <v>1</v>
      </c>
      <c r="DZ65">
        <v>2</v>
      </c>
      <c r="EA65">
        <v>2</v>
      </c>
      <c r="EB65" t="s">
        <v>294</v>
      </c>
      <c r="EC65">
        <v>1.89045</v>
      </c>
      <c r="ED65">
        <v>1.88812</v>
      </c>
      <c r="EE65">
        <v>1.88934</v>
      </c>
      <c r="EF65">
        <v>1.8893200000000001</v>
      </c>
      <c r="EG65">
        <v>1.89255</v>
      </c>
      <c r="EH65">
        <v>1.8870499999999999</v>
      </c>
      <c r="EI65">
        <v>1.8891800000000001</v>
      </c>
      <c r="EJ65">
        <v>1.89133</v>
      </c>
      <c r="EK65" t="s">
        <v>285</v>
      </c>
      <c r="EL65" t="s">
        <v>19</v>
      </c>
      <c r="EM65" t="s">
        <v>19</v>
      </c>
      <c r="EN65" t="s">
        <v>19</v>
      </c>
      <c r="EO65" t="s">
        <v>286</v>
      </c>
      <c r="EP65" t="s">
        <v>287</v>
      </c>
      <c r="EQ65" t="s">
        <v>288</v>
      </c>
      <c r="ER65" t="s">
        <v>288</v>
      </c>
      <c r="ES65" t="s">
        <v>288</v>
      </c>
      <c r="ET65" t="s">
        <v>288</v>
      </c>
      <c r="EU65">
        <v>0</v>
      </c>
      <c r="EV65">
        <v>100</v>
      </c>
      <c r="EW65">
        <v>100</v>
      </c>
      <c r="EX65">
        <v>0.47799999999999998</v>
      </c>
      <c r="EY65">
        <v>-9.4E-2</v>
      </c>
      <c r="EZ65">
        <v>2</v>
      </c>
      <c r="FA65">
        <v>348.79700000000003</v>
      </c>
      <c r="FB65">
        <v>661.67499999999995</v>
      </c>
      <c r="FC65">
        <v>25.0002</v>
      </c>
      <c r="FD65">
        <v>29.163499999999999</v>
      </c>
      <c r="FE65">
        <v>30.0001</v>
      </c>
      <c r="FF65">
        <v>29.222300000000001</v>
      </c>
      <c r="FG65">
        <v>29.236999999999998</v>
      </c>
      <c r="FH65">
        <v>35.310899999999997</v>
      </c>
      <c r="FI65">
        <v>32.6783</v>
      </c>
      <c r="FJ65">
        <v>75.693299999999994</v>
      </c>
      <c r="FK65">
        <v>25</v>
      </c>
      <c r="FL65">
        <v>800</v>
      </c>
      <c r="FM65">
        <v>16.200600000000001</v>
      </c>
      <c r="FN65">
        <v>101.557</v>
      </c>
      <c r="FO65">
        <v>100.798</v>
      </c>
    </row>
    <row r="66" spans="1:171" x14ac:dyDescent="0.2">
      <c r="A66">
        <v>50</v>
      </c>
      <c r="B66">
        <v>1535036427.5</v>
      </c>
      <c r="C66">
        <v>6546.2000000476801</v>
      </c>
      <c r="D66" t="s">
        <v>531</v>
      </c>
      <c r="E66" t="s">
        <v>532</v>
      </c>
      <c r="F66" t="s">
        <v>488</v>
      </c>
      <c r="G66">
        <v>1535036419.5</v>
      </c>
      <c r="H66">
        <f t="shared" si="43"/>
        <v>5.4073607458316394E-3</v>
      </c>
      <c r="I66">
        <f t="shared" si="44"/>
        <v>38.100998899406271</v>
      </c>
      <c r="J66">
        <f t="shared" si="45"/>
        <v>935.34353708700553</v>
      </c>
      <c r="K66">
        <f t="shared" si="46"/>
        <v>760.36143520019391</v>
      </c>
      <c r="L66">
        <f t="shared" si="47"/>
        <v>75.873811933675924</v>
      </c>
      <c r="M66">
        <f t="shared" si="48"/>
        <v>93.334664727747096</v>
      </c>
      <c r="N66">
        <f t="shared" si="49"/>
        <v>0.42508644272734175</v>
      </c>
      <c r="O66">
        <f t="shared" si="50"/>
        <v>2.2542072883667794</v>
      </c>
      <c r="P66">
        <f t="shared" si="51"/>
        <v>0.38505825805816513</v>
      </c>
      <c r="Q66">
        <f t="shared" si="52"/>
        <v>0.24394291010886615</v>
      </c>
      <c r="R66">
        <f t="shared" si="53"/>
        <v>280.86038772127637</v>
      </c>
      <c r="S66">
        <f t="shared" si="54"/>
        <v>28.052823589498431</v>
      </c>
      <c r="T66">
        <f t="shared" si="55"/>
        <v>27.971790322580599</v>
      </c>
      <c r="U66">
        <f t="shared" si="56"/>
        <v>3.7886034372066524</v>
      </c>
      <c r="V66">
        <f t="shared" si="57"/>
        <v>65.05965261385029</v>
      </c>
      <c r="W66">
        <f t="shared" si="58"/>
        <v>2.4309753936726226</v>
      </c>
      <c r="X66">
        <f t="shared" si="59"/>
        <v>3.7365330062569408</v>
      </c>
      <c r="Y66">
        <f t="shared" si="60"/>
        <v>1.3576280435340298</v>
      </c>
      <c r="Z66">
        <f t="shared" si="61"/>
        <v>-238.46460889117529</v>
      </c>
      <c r="AA66">
        <f t="shared" si="62"/>
        <v>-28.818796324722289</v>
      </c>
      <c r="AB66">
        <f t="shared" si="63"/>
        <v>-2.7826415564282745</v>
      </c>
      <c r="AC66">
        <f t="shared" si="64"/>
        <v>10.794340948950488</v>
      </c>
      <c r="AD66">
        <v>-4.12971095078409E-2</v>
      </c>
      <c r="AE66">
        <v>4.6359623248045302E-2</v>
      </c>
      <c r="AF66">
        <v>3.46274549116078</v>
      </c>
      <c r="AG66">
        <v>32</v>
      </c>
      <c r="AH66">
        <v>8</v>
      </c>
      <c r="AI66">
        <f t="shared" si="65"/>
        <v>1.0012197492656132</v>
      </c>
      <c r="AJ66">
        <f t="shared" si="66"/>
        <v>0.12197492656131903</v>
      </c>
      <c r="AK66">
        <f t="shared" si="67"/>
        <v>52533.79998616955</v>
      </c>
      <c r="AL66">
        <v>0</v>
      </c>
      <c r="AM66">
        <v>0</v>
      </c>
      <c r="AN66">
        <v>0</v>
      </c>
      <c r="AO66">
        <f t="shared" si="68"/>
        <v>0</v>
      </c>
      <c r="AP66" t="e">
        <f t="shared" si="69"/>
        <v>#DIV/0!</v>
      </c>
      <c r="AQ66">
        <v>-1</v>
      </c>
      <c r="AR66" t="s">
        <v>533</v>
      </c>
      <c r="AS66">
        <v>847.07211764705903</v>
      </c>
      <c r="AT66">
        <v>1264.01</v>
      </c>
      <c r="AU66">
        <f t="shared" si="70"/>
        <v>0.32985330998405149</v>
      </c>
      <c r="AV66">
        <v>0.5</v>
      </c>
      <c r="AW66">
        <f t="shared" si="71"/>
        <v>1433.0884640076074</v>
      </c>
      <c r="AX66">
        <f t="shared" si="72"/>
        <v>38.100998899406271</v>
      </c>
      <c r="AY66">
        <f t="shared" si="73"/>
        <v>236.35448667643476</v>
      </c>
      <c r="AZ66">
        <f t="shared" si="74"/>
        <v>0.56468698823585251</v>
      </c>
      <c r="BA66">
        <f t="shared" si="75"/>
        <v>2.7284427920144579E-2</v>
      </c>
      <c r="BB66">
        <f t="shared" si="76"/>
        <v>-1</v>
      </c>
      <c r="BC66" t="s">
        <v>534</v>
      </c>
      <c r="BD66">
        <v>550.24</v>
      </c>
      <c r="BE66">
        <f t="shared" si="77"/>
        <v>713.77</v>
      </c>
      <c r="BF66">
        <f t="shared" si="78"/>
        <v>0.58413478060571467</v>
      </c>
      <c r="BG66">
        <f t="shared" si="79"/>
        <v>2.2971975865077057</v>
      </c>
      <c r="BH66">
        <f t="shared" si="80"/>
        <v>0.32985330998405155</v>
      </c>
      <c r="BI66" t="e">
        <f t="shared" si="81"/>
        <v>#DIV/0!</v>
      </c>
      <c r="BJ66">
        <v>2321</v>
      </c>
      <c r="BK66">
        <v>300</v>
      </c>
      <c r="BL66">
        <v>300</v>
      </c>
      <c r="BM66">
        <v>300</v>
      </c>
      <c r="BN66">
        <v>10562.7</v>
      </c>
      <c r="BO66">
        <v>1168.9100000000001</v>
      </c>
      <c r="BP66">
        <v>-7.3139600000000004E-3</v>
      </c>
      <c r="BQ66">
        <v>7.5598099999999997</v>
      </c>
      <c r="BR66">
        <f t="shared" si="82"/>
        <v>1700.0038709677401</v>
      </c>
      <c r="BS66">
        <f t="shared" si="83"/>
        <v>1433.0884640076074</v>
      </c>
      <c r="BT66">
        <f t="shared" si="84"/>
        <v>0.84299129459735345</v>
      </c>
      <c r="BU66">
        <f t="shared" si="85"/>
        <v>0.19598258919470687</v>
      </c>
      <c r="BV66">
        <v>6</v>
      </c>
      <c r="BW66">
        <v>0.5</v>
      </c>
      <c r="BX66" t="s">
        <v>282</v>
      </c>
      <c r="BY66">
        <v>1535036419.5</v>
      </c>
      <c r="BZ66">
        <v>935.34358064516096</v>
      </c>
      <c r="CA66">
        <v>1000.01064516129</v>
      </c>
      <c r="CB66">
        <v>24.361764516129</v>
      </c>
      <c r="CC66">
        <v>16.4583774193548</v>
      </c>
      <c r="CD66">
        <v>400.00877419354799</v>
      </c>
      <c r="CE66">
        <v>99.686503225806405</v>
      </c>
      <c r="CF66">
        <v>0.100004112903226</v>
      </c>
      <c r="CG66">
        <v>27.734654838709702</v>
      </c>
      <c r="CH66">
        <v>27.971790322580599</v>
      </c>
      <c r="CI66">
        <v>999.9</v>
      </c>
      <c r="CJ66">
        <v>9990.3180645161301</v>
      </c>
      <c r="CK66">
        <v>0</v>
      </c>
      <c r="CL66">
        <v>6.8136716129032298</v>
      </c>
      <c r="CM66">
        <v>1700.0038709677401</v>
      </c>
      <c r="CN66">
        <v>0.89999558064516105</v>
      </c>
      <c r="CO66">
        <v>0.100004270967742</v>
      </c>
      <c r="CP66">
        <v>0</v>
      </c>
      <c r="CQ66">
        <v>847.60790322580601</v>
      </c>
      <c r="CR66">
        <v>5.0001699999999998</v>
      </c>
      <c r="CS66">
        <v>12139.5225806452</v>
      </c>
      <c r="CT66">
        <v>14574.032258064501</v>
      </c>
      <c r="CU66">
        <v>46.390967741935498</v>
      </c>
      <c r="CV66">
        <v>47.348580645161299</v>
      </c>
      <c r="CW66">
        <v>47.158999999999999</v>
      </c>
      <c r="CX66">
        <v>47.705290322580602</v>
      </c>
      <c r="CY66">
        <v>48.187129032257999</v>
      </c>
      <c r="CZ66">
        <v>1525.49677419355</v>
      </c>
      <c r="DA66">
        <v>169.507096774194</v>
      </c>
      <c r="DB66">
        <v>0</v>
      </c>
      <c r="DC66">
        <v>108.59999990463299</v>
      </c>
      <c r="DD66">
        <v>847.07211764705903</v>
      </c>
      <c r="DE66">
        <v>-9.0100490539198894</v>
      </c>
      <c r="DF66">
        <v>-118.259803767737</v>
      </c>
      <c r="DG66">
        <v>12132.417647058801</v>
      </c>
      <c r="DH66">
        <v>10</v>
      </c>
      <c r="DI66">
        <v>1535036388.5</v>
      </c>
      <c r="DJ66" t="s">
        <v>535</v>
      </c>
      <c r="DK66">
        <v>45</v>
      </c>
      <c r="DL66">
        <v>0.27200000000000002</v>
      </c>
      <c r="DM66">
        <v>-9.7000000000000003E-2</v>
      </c>
      <c r="DN66">
        <v>1000</v>
      </c>
      <c r="DO66">
        <v>16</v>
      </c>
      <c r="DP66">
        <v>0.03</v>
      </c>
      <c r="DQ66">
        <v>0.01</v>
      </c>
      <c r="DR66">
        <v>38.151297427402604</v>
      </c>
      <c r="DS66">
        <v>-0.60644468219118097</v>
      </c>
      <c r="DT66">
        <v>8.3751860979695295E-2</v>
      </c>
      <c r="DU66">
        <v>1</v>
      </c>
      <c r="DV66">
        <v>759.93152128849601</v>
      </c>
      <c r="DW66">
        <v>5.06211121790734</v>
      </c>
      <c r="DX66">
        <v>0.93138546600931704</v>
      </c>
      <c r="DY66">
        <v>1</v>
      </c>
      <c r="DZ66">
        <v>2</v>
      </c>
      <c r="EA66">
        <v>2</v>
      </c>
      <c r="EB66" t="s">
        <v>294</v>
      </c>
      <c r="EC66">
        <v>1.89046</v>
      </c>
      <c r="ED66">
        <v>1.88812</v>
      </c>
      <c r="EE66">
        <v>1.88934</v>
      </c>
      <c r="EF66">
        <v>1.88931</v>
      </c>
      <c r="EG66">
        <v>1.89255</v>
      </c>
      <c r="EH66">
        <v>1.8870499999999999</v>
      </c>
      <c r="EI66">
        <v>1.88914</v>
      </c>
      <c r="EJ66">
        <v>1.89133</v>
      </c>
      <c r="EK66" t="s">
        <v>285</v>
      </c>
      <c r="EL66" t="s">
        <v>19</v>
      </c>
      <c r="EM66" t="s">
        <v>19</v>
      </c>
      <c r="EN66" t="s">
        <v>19</v>
      </c>
      <c r="EO66" t="s">
        <v>286</v>
      </c>
      <c r="EP66" t="s">
        <v>287</v>
      </c>
      <c r="EQ66" t="s">
        <v>288</v>
      </c>
      <c r="ER66" t="s">
        <v>288</v>
      </c>
      <c r="ES66" t="s">
        <v>288</v>
      </c>
      <c r="ET66" t="s">
        <v>288</v>
      </c>
      <c r="EU66">
        <v>0</v>
      </c>
      <c r="EV66">
        <v>100</v>
      </c>
      <c r="EW66">
        <v>100</v>
      </c>
      <c r="EX66">
        <v>0.27200000000000002</v>
      </c>
      <c r="EY66">
        <v>-9.7000000000000003E-2</v>
      </c>
      <c r="EZ66">
        <v>2</v>
      </c>
      <c r="FA66">
        <v>350.73599999999999</v>
      </c>
      <c r="FB66">
        <v>661.74800000000005</v>
      </c>
      <c r="FC66">
        <v>25.000499999999999</v>
      </c>
      <c r="FD66">
        <v>29.1937</v>
      </c>
      <c r="FE66">
        <v>30.0002</v>
      </c>
      <c r="FF66">
        <v>29.247399999999999</v>
      </c>
      <c r="FG66">
        <v>29.260200000000001</v>
      </c>
      <c r="FH66">
        <v>42.399900000000002</v>
      </c>
      <c r="FI66">
        <v>31.2806</v>
      </c>
      <c r="FJ66">
        <v>74.0916</v>
      </c>
      <c r="FK66">
        <v>25</v>
      </c>
      <c r="FL66">
        <v>1000</v>
      </c>
      <c r="FM66">
        <v>16.427099999999999</v>
      </c>
      <c r="FN66">
        <v>101.553</v>
      </c>
      <c r="FO66">
        <v>100.791</v>
      </c>
    </row>
    <row r="67" spans="1:171" x14ac:dyDescent="0.2">
      <c r="A67">
        <v>51</v>
      </c>
      <c r="B67">
        <v>1535036973.5</v>
      </c>
      <c r="C67">
        <v>7092.2000000476801</v>
      </c>
      <c r="D67" t="s">
        <v>536</v>
      </c>
      <c r="E67" t="s">
        <v>537</v>
      </c>
      <c r="F67" t="s">
        <v>538</v>
      </c>
      <c r="G67">
        <v>1535036965.5451601</v>
      </c>
      <c r="H67">
        <f t="shared" si="43"/>
        <v>8.1364987863046991E-3</v>
      </c>
      <c r="I67">
        <f t="shared" si="44"/>
        <v>32.80840634033941</v>
      </c>
      <c r="J67">
        <f t="shared" si="45"/>
        <v>346.65115607914868</v>
      </c>
      <c r="K67">
        <f t="shared" si="46"/>
        <v>267.48102873249655</v>
      </c>
      <c r="L67">
        <f t="shared" si="47"/>
        <v>26.694494013122284</v>
      </c>
      <c r="M67">
        <f t="shared" si="48"/>
        <v>34.595639378414404</v>
      </c>
      <c r="N67">
        <f t="shared" si="49"/>
        <v>0.83815670309196788</v>
      </c>
      <c r="O67">
        <f t="shared" si="50"/>
        <v>2.2546250536019246</v>
      </c>
      <c r="P67">
        <f t="shared" si="51"/>
        <v>0.69637520748324899</v>
      </c>
      <c r="Q67">
        <f t="shared" si="52"/>
        <v>0.44596175870630045</v>
      </c>
      <c r="R67">
        <f t="shared" si="53"/>
        <v>280.8564311717081</v>
      </c>
      <c r="S67">
        <f t="shared" si="54"/>
        <v>26.965576731064427</v>
      </c>
      <c r="T67">
        <f t="shared" si="55"/>
        <v>26.854406451612899</v>
      </c>
      <c r="U67">
        <f t="shared" si="56"/>
        <v>3.5486680368485324</v>
      </c>
      <c r="V67">
        <f t="shared" si="57"/>
        <v>65.397409248340381</v>
      </c>
      <c r="W67">
        <f t="shared" si="58"/>
        <v>2.4174567876823012</v>
      </c>
      <c r="X67">
        <f t="shared" si="59"/>
        <v>3.6965635419932936</v>
      </c>
      <c r="Y67">
        <f t="shared" si="60"/>
        <v>1.1312112491662312</v>
      </c>
      <c r="Z67">
        <f t="shared" si="61"/>
        <v>-358.81959647603725</v>
      </c>
      <c r="AA67">
        <f t="shared" si="62"/>
        <v>84.631104828550221</v>
      </c>
      <c r="AB67">
        <f t="shared" si="63"/>
        <v>8.1172802726681663</v>
      </c>
      <c r="AC67">
        <f t="shared" si="64"/>
        <v>14.785219796889223</v>
      </c>
      <c r="AD67">
        <v>-4.1308376363512499E-2</v>
      </c>
      <c r="AE67">
        <v>4.6372271280567402E-2</v>
      </c>
      <c r="AF67">
        <v>3.4634929750049701</v>
      </c>
      <c r="AG67">
        <v>32</v>
      </c>
      <c r="AH67">
        <v>8</v>
      </c>
      <c r="AI67">
        <f t="shared" si="65"/>
        <v>1.0012186762629203</v>
      </c>
      <c r="AJ67">
        <f t="shared" si="66"/>
        <v>0.12186762629202708</v>
      </c>
      <c r="AK67">
        <f t="shared" si="67"/>
        <v>52579.997847234532</v>
      </c>
      <c r="AL67">
        <v>0</v>
      </c>
      <c r="AM67">
        <v>0</v>
      </c>
      <c r="AN67">
        <v>0</v>
      </c>
      <c r="AO67">
        <f t="shared" si="68"/>
        <v>0</v>
      </c>
      <c r="AP67" t="e">
        <f t="shared" si="69"/>
        <v>#DIV/0!</v>
      </c>
      <c r="AQ67">
        <v>-1</v>
      </c>
      <c r="AR67" t="s">
        <v>539</v>
      </c>
      <c r="AS67">
        <v>936.66399999999999</v>
      </c>
      <c r="AT67">
        <v>1529.62</v>
      </c>
      <c r="AU67">
        <f t="shared" si="70"/>
        <v>0.38764922006772917</v>
      </c>
      <c r="AV67">
        <v>0.5</v>
      </c>
      <c r="AW67">
        <f t="shared" si="71"/>
        <v>1433.0676033512625</v>
      </c>
      <c r="AX67">
        <f t="shared" si="72"/>
        <v>32.80840634033941</v>
      </c>
      <c r="AY67">
        <f t="shared" si="73"/>
        <v>277.76376937172341</v>
      </c>
      <c r="AZ67">
        <f t="shared" si="74"/>
        <v>0.61613995632902285</v>
      </c>
      <c r="BA67">
        <f t="shared" si="75"/>
        <v>2.3591633961494666E-2</v>
      </c>
      <c r="BB67">
        <f t="shared" si="76"/>
        <v>-1</v>
      </c>
      <c r="BC67" t="s">
        <v>540</v>
      </c>
      <c r="BD67">
        <v>587.16</v>
      </c>
      <c r="BE67">
        <f t="shared" si="77"/>
        <v>942.45999999999992</v>
      </c>
      <c r="BF67">
        <f t="shared" si="78"/>
        <v>0.6291577361373426</v>
      </c>
      <c r="BG67">
        <f t="shared" si="79"/>
        <v>2.6051161523264525</v>
      </c>
      <c r="BH67">
        <f t="shared" si="80"/>
        <v>0.38764922006772923</v>
      </c>
      <c r="BI67" t="e">
        <f t="shared" si="81"/>
        <v>#DIV/0!</v>
      </c>
      <c r="BJ67">
        <v>2323</v>
      </c>
      <c r="BK67">
        <v>300</v>
      </c>
      <c r="BL67">
        <v>300</v>
      </c>
      <c r="BM67">
        <v>300</v>
      </c>
      <c r="BN67">
        <v>10557.2</v>
      </c>
      <c r="BO67">
        <v>1392.43</v>
      </c>
      <c r="BP67">
        <v>-7.3106600000000001E-3</v>
      </c>
      <c r="BQ67">
        <v>5.68567</v>
      </c>
      <c r="BR67">
        <f t="shared" si="82"/>
        <v>1699.97903225806</v>
      </c>
      <c r="BS67">
        <f t="shared" si="83"/>
        <v>1433.0676033512625</v>
      </c>
      <c r="BT67">
        <f t="shared" si="84"/>
        <v>0.84299134057420555</v>
      </c>
      <c r="BU67">
        <f t="shared" si="85"/>
        <v>0.19598268114841108</v>
      </c>
      <c r="BV67">
        <v>6</v>
      </c>
      <c r="BW67">
        <v>0.5</v>
      </c>
      <c r="BX67" t="s">
        <v>282</v>
      </c>
      <c r="BY67">
        <v>1535036965.5451601</v>
      </c>
      <c r="BZ67">
        <v>346.65119354838703</v>
      </c>
      <c r="CA67">
        <v>400.03903225806403</v>
      </c>
      <c r="CB67">
        <v>24.223116129032299</v>
      </c>
      <c r="CC67">
        <v>12.327893548387101</v>
      </c>
      <c r="CD67">
        <v>399.96748387096801</v>
      </c>
      <c r="CE67">
        <v>99.699548387096797</v>
      </c>
      <c r="CF67">
        <v>0.10003044516129</v>
      </c>
      <c r="CG67">
        <v>27.550664516129</v>
      </c>
      <c r="CH67">
        <v>26.854406451612899</v>
      </c>
      <c r="CI67">
        <v>999.9</v>
      </c>
      <c r="CJ67">
        <v>9991.7361290322606</v>
      </c>
      <c r="CK67">
        <v>0</v>
      </c>
      <c r="CL67">
        <v>6.6962348387096799</v>
      </c>
      <c r="CM67">
        <v>1699.97903225806</v>
      </c>
      <c r="CN67">
        <v>0.89999393548387097</v>
      </c>
      <c r="CO67">
        <v>0.100005919354839</v>
      </c>
      <c r="CP67">
        <v>0</v>
      </c>
      <c r="CQ67">
        <v>936.75464516129</v>
      </c>
      <c r="CR67">
        <v>5.0001699999999998</v>
      </c>
      <c r="CS67">
        <v>13522.1387096774</v>
      </c>
      <c r="CT67">
        <v>14573.819354838701</v>
      </c>
      <c r="CU67">
        <v>46.173032258064502</v>
      </c>
      <c r="CV67">
        <v>47.164999999999999</v>
      </c>
      <c r="CW67">
        <v>47.008000000000003</v>
      </c>
      <c r="CX67">
        <v>47.691064516129003</v>
      </c>
      <c r="CY67">
        <v>47.983741935483899</v>
      </c>
      <c r="CZ67">
        <v>1525.4706451612899</v>
      </c>
      <c r="DA67">
        <v>169.507096774194</v>
      </c>
      <c r="DB67">
        <v>0</v>
      </c>
      <c r="DC67">
        <v>545.39999985694897</v>
      </c>
      <c r="DD67">
        <v>936.66399999999999</v>
      </c>
      <c r="DE67">
        <v>-0.91593137642709299</v>
      </c>
      <c r="DF67">
        <v>-27.328431523411101</v>
      </c>
      <c r="DG67">
        <v>13521.2764705882</v>
      </c>
      <c r="DH67">
        <v>10</v>
      </c>
      <c r="DI67">
        <v>1535036938.0999999</v>
      </c>
      <c r="DJ67" t="s">
        <v>541</v>
      </c>
      <c r="DK67">
        <v>46</v>
      </c>
      <c r="DL67">
        <v>0.64100000000000001</v>
      </c>
      <c r="DM67">
        <v>-0.10299999999999999</v>
      </c>
      <c r="DN67">
        <v>400</v>
      </c>
      <c r="DO67">
        <v>12</v>
      </c>
      <c r="DP67">
        <v>0.03</v>
      </c>
      <c r="DQ67">
        <v>0.01</v>
      </c>
      <c r="DR67">
        <v>32.816186269294299</v>
      </c>
      <c r="DS67">
        <v>-0.13000860705220299</v>
      </c>
      <c r="DT67">
        <v>6.3682192081614894E-2</v>
      </c>
      <c r="DU67">
        <v>1</v>
      </c>
      <c r="DV67">
        <v>267.266139163616</v>
      </c>
      <c r="DW67">
        <v>1.83596577053629</v>
      </c>
      <c r="DX67">
        <v>0.67348794896283604</v>
      </c>
      <c r="DY67">
        <v>1</v>
      </c>
      <c r="DZ67">
        <v>2</v>
      </c>
      <c r="EA67">
        <v>2</v>
      </c>
      <c r="EB67" t="s">
        <v>294</v>
      </c>
      <c r="EC67">
        <v>1.89042</v>
      </c>
      <c r="ED67">
        <v>1.88812</v>
      </c>
      <c r="EE67">
        <v>1.88934</v>
      </c>
      <c r="EF67">
        <v>1.8893</v>
      </c>
      <c r="EG67">
        <v>1.89253</v>
      </c>
      <c r="EH67">
        <v>1.8870499999999999</v>
      </c>
      <c r="EI67">
        <v>1.8891100000000001</v>
      </c>
      <c r="EJ67">
        <v>1.8912899999999999</v>
      </c>
      <c r="EK67" t="s">
        <v>285</v>
      </c>
      <c r="EL67" t="s">
        <v>19</v>
      </c>
      <c r="EM67" t="s">
        <v>19</v>
      </c>
      <c r="EN67" t="s">
        <v>19</v>
      </c>
      <c r="EO67" t="s">
        <v>286</v>
      </c>
      <c r="EP67" t="s">
        <v>287</v>
      </c>
      <c r="EQ67" t="s">
        <v>288</v>
      </c>
      <c r="ER67" t="s">
        <v>288</v>
      </c>
      <c r="ES67" t="s">
        <v>288</v>
      </c>
      <c r="ET67" t="s">
        <v>288</v>
      </c>
      <c r="EU67">
        <v>0</v>
      </c>
      <c r="EV67">
        <v>100</v>
      </c>
      <c r="EW67">
        <v>100</v>
      </c>
      <c r="EX67">
        <v>0.64100000000000001</v>
      </c>
      <c r="EY67">
        <v>-0.10299999999999999</v>
      </c>
      <c r="EZ67">
        <v>2</v>
      </c>
      <c r="FA67">
        <v>350.24400000000003</v>
      </c>
      <c r="FB67">
        <v>652.27099999999996</v>
      </c>
      <c r="FC67">
        <v>25.0002</v>
      </c>
      <c r="FD67">
        <v>29.4633</v>
      </c>
      <c r="FE67">
        <v>30.000299999999999</v>
      </c>
      <c r="FF67">
        <v>29.484300000000001</v>
      </c>
      <c r="FG67">
        <v>29.491</v>
      </c>
      <c r="FH67">
        <v>20.037800000000001</v>
      </c>
      <c r="FI67">
        <v>48.895600000000002</v>
      </c>
      <c r="FJ67">
        <v>80.722200000000001</v>
      </c>
      <c r="FK67">
        <v>25</v>
      </c>
      <c r="FL67">
        <v>400</v>
      </c>
      <c r="FM67">
        <v>12.240600000000001</v>
      </c>
      <c r="FN67">
        <v>101.505</v>
      </c>
      <c r="FO67">
        <v>100.733</v>
      </c>
    </row>
    <row r="68" spans="1:171" x14ac:dyDescent="0.2">
      <c r="A68">
        <v>52</v>
      </c>
      <c r="B68">
        <v>1535037084.5999999</v>
      </c>
      <c r="C68">
        <v>7203.2999999523199</v>
      </c>
      <c r="D68" t="s">
        <v>542</v>
      </c>
      <c r="E68" t="s">
        <v>543</v>
      </c>
      <c r="F68" t="s">
        <v>538</v>
      </c>
      <c r="G68">
        <v>1535037076.5999999</v>
      </c>
      <c r="H68">
        <f t="shared" si="43"/>
        <v>8.1565555123255425E-3</v>
      </c>
      <c r="I68">
        <f t="shared" si="44"/>
        <v>25.197214966502077</v>
      </c>
      <c r="J68">
        <f t="shared" si="45"/>
        <v>259.11932614562301</v>
      </c>
      <c r="K68">
        <f t="shared" si="46"/>
        <v>198.50642265339863</v>
      </c>
      <c r="L68">
        <f t="shared" si="47"/>
        <v>19.811735191559013</v>
      </c>
      <c r="M68">
        <f t="shared" si="48"/>
        <v>25.861145468203837</v>
      </c>
      <c r="N68">
        <f t="shared" si="49"/>
        <v>0.8391842726034302</v>
      </c>
      <c r="O68">
        <f t="shared" si="50"/>
        <v>2.2570279922984766</v>
      </c>
      <c r="P68">
        <f t="shared" si="51"/>
        <v>0.69721031331331385</v>
      </c>
      <c r="Q68">
        <f t="shared" si="52"/>
        <v>0.44649799496815479</v>
      </c>
      <c r="R68">
        <f t="shared" si="53"/>
        <v>280.86210712570778</v>
      </c>
      <c r="S68">
        <f t="shared" si="54"/>
        <v>26.994871158627191</v>
      </c>
      <c r="T68">
        <f t="shared" si="55"/>
        <v>26.900180645161299</v>
      </c>
      <c r="U68">
        <f t="shared" si="56"/>
        <v>3.5582299911434623</v>
      </c>
      <c r="V68">
        <f t="shared" si="57"/>
        <v>65.483482353000539</v>
      </c>
      <c r="W68">
        <f t="shared" si="58"/>
        <v>2.4256406239866743</v>
      </c>
      <c r="X68">
        <f t="shared" si="59"/>
        <v>3.7042022458592236</v>
      </c>
      <c r="Y68">
        <f t="shared" si="60"/>
        <v>1.1325893671567879</v>
      </c>
      <c r="Z68">
        <f t="shared" si="61"/>
        <v>-359.70409809355641</v>
      </c>
      <c r="AA68">
        <f t="shared" si="62"/>
        <v>83.446401388182494</v>
      </c>
      <c r="AB68">
        <f t="shared" si="63"/>
        <v>7.9983687381936974</v>
      </c>
      <c r="AC68">
        <f t="shared" si="64"/>
        <v>12.602779158527539</v>
      </c>
      <c r="AD68">
        <v>-4.13732189512451E-2</v>
      </c>
      <c r="AE68">
        <v>4.644506276582E-2</v>
      </c>
      <c r="AF68">
        <v>3.4677934979483802</v>
      </c>
      <c r="AG68">
        <v>20</v>
      </c>
      <c r="AH68">
        <v>5</v>
      </c>
      <c r="AI68">
        <f t="shared" si="65"/>
        <v>1.0007602673458917</v>
      </c>
      <c r="AJ68">
        <f t="shared" si="66"/>
        <v>7.6026734589174083E-2</v>
      </c>
      <c r="AK68">
        <f t="shared" si="67"/>
        <v>52653.071199431928</v>
      </c>
      <c r="AL68">
        <v>0</v>
      </c>
      <c r="AM68">
        <v>0</v>
      </c>
      <c r="AN68">
        <v>0</v>
      </c>
      <c r="AO68">
        <f t="shared" si="68"/>
        <v>0</v>
      </c>
      <c r="AP68" t="e">
        <f t="shared" si="69"/>
        <v>#DIV/0!</v>
      </c>
      <c r="AQ68">
        <v>-1</v>
      </c>
      <c r="AR68" t="s">
        <v>544</v>
      </c>
      <c r="AS68">
        <v>888.67905882352898</v>
      </c>
      <c r="AT68">
        <v>1404.29</v>
      </c>
      <c r="AU68">
        <f t="shared" si="70"/>
        <v>0.36716842046619358</v>
      </c>
      <c r="AV68">
        <v>0.5</v>
      </c>
      <c r="AW68">
        <f t="shared" si="71"/>
        <v>1433.0986349753689</v>
      </c>
      <c r="AX68">
        <f t="shared" si="72"/>
        <v>25.197214966502077</v>
      </c>
      <c r="AY68">
        <f t="shared" si="73"/>
        <v>263.09428108808214</v>
      </c>
      <c r="AZ68">
        <f t="shared" si="74"/>
        <v>0.58500024923626892</v>
      </c>
      <c r="BA68">
        <f t="shared" si="75"/>
        <v>1.8280119963237796E-2</v>
      </c>
      <c r="BB68">
        <f t="shared" si="76"/>
        <v>-1</v>
      </c>
      <c r="BC68" t="s">
        <v>545</v>
      </c>
      <c r="BD68">
        <v>582.78</v>
      </c>
      <c r="BE68">
        <f t="shared" si="77"/>
        <v>821.51</v>
      </c>
      <c r="BF68">
        <f t="shared" si="78"/>
        <v>0.62763805818124063</v>
      </c>
      <c r="BG68">
        <f t="shared" si="79"/>
        <v>2.4096400013727308</v>
      </c>
      <c r="BH68">
        <f t="shared" si="80"/>
        <v>0.36716842046619358</v>
      </c>
      <c r="BI68" t="e">
        <f t="shared" si="81"/>
        <v>#DIV/0!</v>
      </c>
      <c r="BJ68">
        <v>2325</v>
      </c>
      <c r="BK68">
        <v>300</v>
      </c>
      <c r="BL68">
        <v>300</v>
      </c>
      <c r="BM68">
        <v>300</v>
      </c>
      <c r="BN68">
        <v>10556.8</v>
      </c>
      <c r="BO68">
        <v>1285.01</v>
      </c>
      <c r="BP68">
        <v>-7.3101199999999998E-3</v>
      </c>
      <c r="BQ68">
        <v>6.2948000000000004</v>
      </c>
      <c r="BR68">
        <f t="shared" si="82"/>
        <v>1700.0161290322601</v>
      </c>
      <c r="BS68">
        <f t="shared" si="83"/>
        <v>1433.0986349753689</v>
      </c>
      <c r="BT68">
        <f t="shared" si="84"/>
        <v>0.84299119902536757</v>
      </c>
      <c r="BU68">
        <f t="shared" si="85"/>
        <v>0.19598239805073503</v>
      </c>
      <c r="BV68">
        <v>6</v>
      </c>
      <c r="BW68">
        <v>0.5</v>
      </c>
      <c r="BX68" t="s">
        <v>282</v>
      </c>
      <c r="BY68">
        <v>1535037076.5999999</v>
      </c>
      <c r="BZ68">
        <v>259.11935483871002</v>
      </c>
      <c r="CA68">
        <v>300.05570967741897</v>
      </c>
      <c r="CB68">
        <v>24.304041935483902</v>
      </c>
      <c r="CC68">
        <v>12.376161290322599</v>
      </c>
      <c r="CD68">
        <v>400.01012903225802</v>
      </c>
      <c r="CE68">
        <v>99.703987096774199</v>
      </c>
      <c r="CF68">
        <v>0.10001383548387099</v>
      </c>
      <c r="CG68">
        <v>27.585961290322601</v>
      </c>
      <c r="CH68">
        <v>26.900180645161299</v>
      </c>
      <c r="CI68">
        <v>999.9</v>
      </c>
      <c r="CJ68">
        <v>10006.974838709701</v>
      </c>
      <c r="CK68">
        <v>0</v>
      </c>
      <c r="CL68">
        <v>6.7393245161290301</v>
      </c>
      <c r="CM68">
        <v>1700.0161290322601</v>
      </c>
      <c r="CN68">
        <v>0.89999722580645203</v>
      </c>
      <c r="CO68">
        <v>0.10000253225806501</v>
      </c>
      <c r="CP68">
        <v>0</v>
      </c>
      <c r="CQ68">
        <v>888.81425806451603</v>
      </c>
      <c r="CR68">
        <v>5.0001699999999998</v>
      </c>
      <c r="CS68">
        <v>12741.390322580601</v>
      </c>
      <c r="CT68">
        <v>14574.135483870999</v>
      </c>
      <c r="CU68">
        <v>46.199322580645202</v>
      </c>
      <c r="CV68">
        <v>47.179000000000002</v>
      </c>
      <c r="CW68">
        <v>46.991806451612902</v>
      </c>
      <c r="CX68">
        <v>47.705290322580602</v>
      </c>
      <c r="CY68">
        <v>47.975612903225802</v>
      </c>
      <c r="CZ68">
        <v>1525.51322580645</v>
      </c>
      <c r="DA68">
        <v>169.50290322580599</v>
      </c>
      <c r="DB68">
        <v>0</v>
      </c>
      <c r="DC68">
        <v>110.39999985694899</v>
      </c>
      <c r="DD68">
        <v>888.67905882352898</v>
      </c>
      <c r="DE68">
        <v>-5.0745099130181304</v>
      </c>
      <c r="DF68">
        <v>-59.240196576248501</v>
      </c>
      <c r="DG68">
        <v>12738.3823529412</v>
      </c>
      <c r="DH68">
        <v>10</v>
      </c>
      <c r="DI68">
        <v>1535037049.0999999</v>
      </c>
      <c r="DJ68" t="s">
        <v>546</v>
      </c>
      <c r="DK68">
        <v>47</v>
      </c>
      <c r="DL68">
        <v>0.64400000000000002</v>
      </c>
      <c r="DM68">
        <v>-9.8000000000000004E-2</v>
      </c>
      <c r="DN68">
        <v>300</v>
      </c>
      <c r="DO68">
        <v>12</v>
      </c>
      <c r="DP68">
        <v>0.03</v>
      </c>
      <c r="DQ68">
        <v>0.01</v>
      </c>
      <c r="DR68">
        <v>25.231613278382401</v>
      </c>
      <c r="DS68">
        <v>-0.31815522723656697</v>
      </c>
      <c r="DT68">
        <v>5.48784306865326E-2</v>
      </c>
      <c r="DU68">
        <v>1</v>
      </c>
      <c r="DV68">
        <v>198.13908628829299</v>
      </c>
      <c r="DW68">
        <v>4.4569848092650304</v>
      </c>
      <c r="DX68">
        <v>0.74934772169128105</v>
      </c>
      <c r="DY68">
        <v>1</v>
      </c>
      <c r="DZ68">
        <v>2</v>
      </c>
      <c r="EA68">
        <v>2</v>
      </c>
      <c r="EB68" t="s">
        <v>294</v>
      </c>
      <c r="EC68">
        <v>1.8904099999999999</v>
      </c>
      <c r="ED68">
        <v>1.88812</v>
      </c>
      <c r="EE68">
        <v>1.88931</v>
      </c>
      <c r="EF68">
        <v>1.88927</v>
      </c>
      <c r="EG68">
        <v>1.8925399999999999</v>
      </c>
      <c r="EH68">
        <v>1.8870400000000001</v>
      </c>
      <c r="EI68">
        <v>1.8890800000000001</v>
      </c>
      <c r="EJ68">
        <v>1.8912899999999999</v>
      </c>
      <c r="EK68" t="s">
        <v>285</v>
      </c>
      <c r="EL68" t="s">
        <v>19</v>
      </c>
      <c r="EM68" t="s">
        <v>19</v>
      </c>
      <c r="EN68" t="s">
        <v>19</v>
      </c>
      <c r="EO68" t="s">
        <v>286</v>
      </c>
      <c r="EP68" t="s">
        <v>287</v>
      </c>
      <c r="EQ68" t="s">
        <v>288</v>
      </c>
      <c r="ER68" t="s">
        <v>288</v>
      </c>
      <c r="ES68" t="s">
        <v>288</v>
      </c>
      <c r="ET68" t="s">
        <v>288</v>
      </c>
      <c r="EU68">
        <v>0</v>
      </c>
      <c r="EV68">
        <v>100</v>
      </c>
      <c r="EW68">
        <v>100</v>
      </c>
      <c r="EX68">
        <v>0.64400000000000002</v>
      </c>
      <c r="EY68">
        <v>-9.8000000000000004E-2</v>
      </c>
      <c r="EZ68">
        <v>2</v>
      </c>
      <c r="FA68">
        <v>362.15300000000002</v>
      </c>
      <c r="FB68">
        <v>651.40300000000002</v>
      </c>
      <c r="FC68">
        <v>25.000499999999999</v>
      </c>
      <c r="FD68">
        <v>29.5166</v>
      </c>
      <c r="FE68">
        <v>30.000299999999999</v>
      </c>
      <c r="FF68">
        <v>29.540199999999999</v>
      </c>
      <c r="FG68">
        <v>29.544799999999999</v>
      </c>
      <c r="FH68">
        <v>15.935600000000001</v>
      </c>
      <c r="FI68">
        <v>48.2485</v>
      </c>
      <c r="FJ68">
        <v>76.3108</v>
      </c>
      <c r="FK68">
        <v>25</v>
      </c>
      <c r="FL68">
        <v>300</v>
      </c>
      <c r="FM68">
        <v>12.3009</v>
      </c>
      <c r="FN68">
        <v>101.497</v>
      </c>
      <c r="FO68">
        <v>100.72</v>
      </c>
    </row>
    <row r="69" spans="1:171" x14ac:dyDescent="0.2">
      <c r="A69">
        <v>53</v>
      </c>
      <c r="B69">
        <v>1535037150.5999999</v>
      </c>
      <c r="C69">
        <v>7269.2999999523199</v>
      </c>
      <c r="D69" t="s">
        <v>547</v>
      </c>
      <c r="E69" t="s">
        <v>548</v>
      </c>
      <c r="F69" t="s">
        <v>538</v>
      </c>
      <c r="G69">
        <v>1535037142.5999999</v>
      </c>
      <c r="H69">
        <f t="shared" si="43"/>
        <v>8.1736671422519211E-3</v>
      </c>
      <c r="I69">
        <f t="shared" si="44"/>
        <v>20.850786370727761</v>
      </c>
      <c r="J69">
        <f t="shared" si="45"/>
        <v>216.08075044776115</v>
      </c>
      <c r="K69">
        <f t="shared" si="46"/>
        <v>165.82193506471506</v>
      </c>
      <c r="L69">
        <f t="shared" si="47"/>
        <v>16.549290883290713</v>
      </c>
      <c r="M69">
        <f t="shared" si="48"/>
        <v>21.565199996274053</v>
      </c>
      <c r="N69">
        <f t="shared" si="49"/>
        <v>0.83792232820421986</v>
      </c>
      <c r="O69">
        <f t="shared" si="50"/>
        <v>2.256950989840707</v>
      </c>
      <c r="P69">
        <f t="shared" si="51"/>
        <v>0.69633287184145465</v>
      </c>
      <c r="Q69">
        <f t="shared" si="52"/>
        <v>0.44592294736702937</v>
      </c>
      <c r="R69">
        <f t="shared" si="53"/>
        <v>280.86022549793745</v>
      </c>
      <c r="S69">
        <f t="shared" si="54"/>
        <v>26.993854366905182</v>
      </c>
      <c r="T69">
        <f t="shared" si="55"/>
        <v>26.838354838709702</v>
      </c>
      <c r="U69">
        <f t="shared" si="56"/>
        <v>3.5453202677020328</v>
      </c>
      <c r="V69">
        <f t="shared" si="57"/>
        <v>65.010503974910634</v>
      </c>
      <c r="W69">
        <f t="shared" si="58"/>
        <v>2.4087783847021278</v>
      </c>
      <c r="X69">
        <f t="shared" si="59"/>
        <v>3.7052141383671513</v>
      </c>
      <c r="Y69">
        <f t="shared" si="60"/>
        <v>1.136541882999905</v>
      </c>
      <c r="Z69">
        <f t="shared" si="61"/>
        <v>-360.45872097330971</v>
      </c>
      <c r="AA69">
        <f t="shared" si="62"/>
        <v>91.534665289941842</v>
      </c>
      <c r="AB69">
        <f t="shared" si="63"/>
        <v>8.7714284259919211</v>
      </c>
      <c r="AC69">
        <f t="shared" si="64"/>
        <v>20.707598240561509</v>
      </c>
      <c r="AD69">
        <v>-4.1371140086642597E-2</v>
      </c>
      <c r="AE69">
        <v>4.6442729058185098E-2</v>
      </c>
      <c r="AF69">
        <v>3.4676556586107301</v>
      </c>
      <c r="AG69">
        <v>19</v>
      </c>
      <c r="AH69">
        <v>5</v>
      </c>
      <c r="AI69">
        <f t="shared" si="65"/>
        <v>1.0007222733028782</v>
      </c>
      <c r="AJ69">
        <f t="shared" si="66"/>
        <v>7.22273302878218E-2</v>
      </c>
      <c r="AK69">
        <f t="shared" si="67"/>
        <v>52649.663546980788</v>
      </c>
      <c r="AL69">
        <v>0</v>
      </c>
      <c r="AM69">
        <v>0</v>
      </c>
      <c r="AN69">
        <v>0</v>
      </c>
      <c r="AO69">
        <f t="shared" si="68"/>
        <v>0</v>
      </c>
      <c r="AP69" t="e">
        <f t="shared" si="69"/>
        <v>#DIV/0!</v>
      </c>
      <c r="AQ69">
        <v>-1</v>
      </c>
      <c r="AR69" t="s">
        <v>549</v>
      </c>
      <c r="AS69">
        <v>876.43135294117701</v>
      </c>
      <c r="AT69">
        <v>1338.1</v>
      </c>
      <c r="AU69">
        <f t="shared" si="70"/>
        <v>0.34501804578045203</v>
      </c>
      <c r="AV69">
        <v>0.5</v>
      </c>
      <c r="AW69">
        <f t="shared" si="71"/>
        <v>1433.0874033512314</v>
      </c>
      <c r="AX69">
        <f t="shared" si="72"/>
        <v>20.850786370727761</v>
      </c>
      <c r="AY69">
        <f t="shared" si="73"/>
        <v>247.22050766841213</v>
      </c>
      <c r="AZ69">
        <f t="shared" si="74"/>
        <v>0.561931096330618</v>
      </c>
      <c r="BA69">
        <f t="shared" si="75"/>
        <v>1.5247350803328785E-2</v>
      </c>
      <c r="BB69">
        <f t="shared" si="76"/>
        <v>-1</v>
      </c>
      <c r="BC69" t="s">
        <v>550</v>
      </c>
      <c r="BD69">
        <v>586.17999999999995</v>
      </c>
      <c r="BE69">
        <f t="shared" si="77"/>
        <v>751.92</v>
      </c>
      <c r="BF69">
        <f t="shared" si="78"/>
        <v>0.61398639091768126</v>
      </c>
      <c r="BG69">
        <f t="shared" si="79"/>
        <v>2.2827459142242996</v>
      </c>
      <c r="BH69">
        <f t="shared" si="80"/>
        <v>0.34501804578045209</v>
      </c>
      <c r="BI69" t="e">
        <f t="shared" si="81"/>
        <v>#DIV/0!</v>
      </c>
      <c r="BJ69">
        <v>2327</v>
      </c>
      <c r="BK69">
        <v>300</v>
      </c>
      <c r="BL69">
        <v>300</v>
      </c>
      <c r="BM69">
        <v>300</v>
      </c>
      <c r="BN69">
        <v>10556.6</v>
      </c>
      <c r="BO69">
        <v>1236.97</v>
      </c>
      <c r="BP69">
        <v>-7.3097700000000002E-3</v>
      </c>
      <c r="BQ69">
        <v>8.6115700000000004</v>
      </c>
      <c r="BR69">
        <f t="shared" si="82"/>
        <v>1700.0025806451599</v>
      </c>
      <c r="BS69">
        <f t="shared" si="83"/>
        <v>1433.0874033512314</v>
      </c>
      <c r="BT69">
        <f t="shared" si="84"/>
        <v>0.84299131052340348</v>
      </c>
      <c r="BU69">
        <f t="shared" si="85"/>
        <v>0.19598262104680728</v>
      </c>
      <c r="BV69">
        <v>6</v>
      </c>
      <c r="BW69">
        <v>0.5</v>
      </c>
      <c r="BX69" t="s">
        <v>282</v>
      </c>
      <c r="BY69">
        <v>1535037142.5999999</v>
      </c>
      <c r="BZ69">
        <v>216.080774193548</v>
      </c>
      <c r="CA69">
        <v>249.983709677419</v>
      </c>
      <c r="CB69">
        <v>24.1356741935484</v>
      </c>
      <c r="CC69">
        <v>12.1799129032258</v>
      </c>
      <c r="CD69">
        <v>399.99916129032198</v>
      </c>
      <c r="CE69">
        <v>99.701567741935506</v>
      </c>
      <c r="CF69">
        <v>0.100010841935484</v>
      </c>
      <c r="CG69">
        <v>27.590632258064499</v>
      </c>
      <c r="CH69">
        <v>26.838354838709702</v>
      </c>
      <c r="CI69">
        <v>999.9</v>
      </c>
      <c r="CJ69">
        <v>10006.7148387097</v>
      </c>
      <c r="CK69">
        <v>0</v>
      </c>
      <c r="CL69">
        <v>6.8333145161290298</v>
      </c>
      <c r="CM69">
        <v>1700.0025806451599</v>
      </c>
      <c r="CN69">
        <v>0.89999503225806499</v>
      </c>
      <c r="CO69">
        <v>0.100004790322581</v>
      </c>
      <c r="CP69">
        <v>0</v>
      </c>
      <c r="CQ69">
        <v>877.13929032258</v>
      </c>
      <c r="CR69">
        <v>5.0001699999999998</v>
      </c>
      <c r="CS69">
        <v>12561.054838709701</v>
      </c>
      <c r="CT69">
        <v>14574.012903225799</v>
      </c>
      <c r="CU69">
        <v>46.223516129032298</v>
      </c>
      <c r="CV69">
        <v>47.186999999999998</v>
      </c>
      <c r="CW69">
        <v>47.012</v>
      </c>
      <c r="CX69">
        <v>47.701387096774198</v>
      </c>
      <c r="CY69">
        <v>48.024000000000001</v>
      </c>
      <c r="CZ69">
        <v>1525.4935483871</v>
      </c>
      <c r="DA69">
        <v>169.50774193548401</v>
      </c>
      <c r="DB69">
        <v>0</v>
      </c>
      <c r="DC69">
        <v>65.399999856948895</v>
      </c>
      <c r="DD69">
        <v>876.43135294117701</v>
      </c>
      <c r="DE69">
        <v>-13.3796569239843</v>
      </c>
      <c r="DF69">
        <v>-136.29901999583501</v>
      </c>
      <c r="DG69">
        <v>12552.141176470601</v>
      </c>
      <c r="DH69">
        <v>10</v>
      </c>
      <c r="DI69">
        <v>1535037049.0999999</v>
      </c>
      <c r="DJ69" t="s">
        <v>546</v>
      </c>
      <c r="DK69">
        <v>47</v>
      </c>
      <c r="DL69">
        <v>0.64400000000000002</v>
      </c>
      <c r="DM69">
        <v>-9.8000000000000004E-2</v>
      </c>
      <c r="DN69">
        <v>300</v>
      </c>
      <c r="DO69">
        <v>12</v>
      </c>
      <c r="DP69">
        <v>0.03</v>
      </c>
      <c r="DQ69">
        <v>0.01</v>
      </c>
      <c r="DR69">
        <v>20.791158030140501</v>
      </c>
      <c r="DS69">
        <v>0.836517034995089</v>
      </c>
      <c r="DT69">
        <v>0.111273015831232</v>
      </c>
      <c r="DU69">
        <v>1</v>
      </c>
      <c r="DV69">
        <v>166.04432597584201</v>
      </c>
      <c r="DW69">
        <v>-2.7457188031138</v>
      </c>
      <c r="DX69">
        <v>0.35443451972762702</v>
      </c>
      <c r="DY69">
        <v>1</v>
      </c>
      <c r="DZ69">
        <v>2</v>
      </c>
      <c r="EA69">
        <v>2</v>
      </c>
      <c r="EB69" t="s">
        <v>294</v>
      </c>
      <c r="EC69">
        <v>1.8904099999999999</v>
      </c>
      <c r="ED69">
        <v>1.88812</v>
      </c>
      <c r="EE69">
        <v>1.8893200000000001</v>
      </c>
      <c r="EF69">
        <v>1.88927</v>
      </c>
      <c r="EG69">
        <v>1.89255</v>
      </c>
      <c r="EH69">
        <v>1.8870499999999999</v>
      </c>
      <c r="EI69">
        <v>1.88907</v>
      </c>
      <c r="EJ69">
        <v>1.8912899999999999</v>
      </c>
      <c r="EK69" t="s">
        <v>285</v>
      </c>
      <c r="EL69" t="s">
        <v>19</v>
      </c>
      <c r="EM69" t="s">
        <v>19</v>
      </c>
      <c r="EN69" t="s">
        <v>19</v>
      </c>
      <c r="EO69" t="s">
        <v>286</v>
      </c>
      <c r="EP69" t="s">
        <v>287</v>
      </c>
      <c r="EQ69" t="s">
        <v>288</v>
      </c>
      <c r="ER69" t="s">
        <v>288</v>
      </c>
      <c r="ES69" t="s">
        <v>288</v>
      </c>
      <c r="ET69" t="s">
        <v>288</v>
      </c>
      <c r="EU69">
        <v>0</v>
      </c>
      <c r="EV69">
        <v>100</v>
      </c>
      <c r="EW69">
        <v>100</v>
      </c>
      <c r="EX69">
        <v>0.64400000000000002</v>
      </c>
      <c r="EY69">
        <v>-9.8000000000000004E-2</v>
      </c>
      <c r="EZ69">
        <v>2</v>
      </c>
      <c r="FA69">
        <v>363.79500000000002</v>
      </c>
      <c r="FB69">
        <v>651.19799999999998</v>
      </c>
      <c r="FC69">
        <v>25.0002</v>
      </c>
      <c r="FD69">
        <v>29.556000000000001</v>
      </c>
      <c r="FE69">
        <v>30.000399999999999</v>
      </c>
      <c r="FF69">
        <v>29.5701</v>
      </c>
      <c r="FG69">
        <v>29.581600000000002</v>
      </c>
      <c r="FH69">
        <v>13.832100000000001</v>
      </c>
      <c r="FI69">
        <v>47.728700000000003</v>
      </c>
      <c r="FJ69">
        <v>72.394199999999998</v>
      </c>
      <c r="FK69">
        <v>25</v>
      </c>
      <c r="FL69">
        <v>250</v>
      </c>
      <c r="FM69">
        <v>12.1532</v>
      </c>
      <c r="FN69">
        <v>101.489</v>
      </c>
      <c r="FO69">
        <v>100.711</v>
      </c>
    </row>
    <row r="70" spans="1:171" x14ac:dyDescent="0.2">
      <c r="A70">
        <v>54</v>
      </c>
      <c r="B70">
        <v>1535037253.0999999</v>
      </c>
      <c r="C70">
        <v>7371.7999999523199</v>
      </c>
      <c r="D70" t="s">
        <v>551</v>
      </c>
      <c r="E70" t="s">
        <v>552</v>
      </c>
      <c r="F70" t="s">
        <v>538</v>
      </c>
      <c r="G70">
        <v>1535037245.0999999</v>
      </c>
      <c r="H70">
        <f t="shared" si="43"/>
        <v>8.3064302722934014E-3</v>
      </c>
      <c r="I70">
        <f t="shared" si="44"/>
        <v>13.611944357698688</v>
      </c>
      <c r="J70">
        <f t="shared" si="45"/>
        <v>152.75311347667252</v>
      </c>
      <c r="K70">
        <f t="shared" si="46"/>
        <v>120.66142762162032</v>
      </c>
      <c r="L70">
        <f t="shared" si="47"/>
        <v>12.041887011972667</v>
      </c>
      <c r="M70">
        <f t="shared" si="48"/>
        <v>15.244604423058698</v>
      </c>
      <c r="N70">
        <f t="shared" si="49"/>
        <v>0.86825331739714751</v>
      </c>
      <c r="O70">
        <f t="shared" si="50"/>
        <v>2.2543904050681829</v>
      </c>
      <c r="P70">
        <f t="shared" si="51"/>
        <v>0.71706763506533777</v>
      </c>
      <c r="Q70">
        <f t="shared" si="52"/>
        <v>0.45954250689229587</v>
      </c>
      <c r="R70">
        <f t="shared" si="53"/>
        <v>280.86170162009063</v>
      </c>
      <c r="S70">
        <f t="shared" si="54"/>
        <v>27.012124949662386</v>
      </c>
      <c r="T70">
        <f t="shared" si="55"/>
        <v>26.895141935483899</v>
      </c>
      <c r="U70">
        <f t="shared" si="56"/>
        <v>3.5571763344565261</v>
      </c>
      <c r="V70">
        <f t="shared" si="57"/>
        <v>65.499679168899249</v>
      </c>
      <c r="W70">
        <f t="shared" si="58"/>
        <v>2.4358274288495045</v>
      </c>
      <c r="X70">
        <f t="shared" si="59"/>
        <v>3.7188387176193856</v>
      </c>
      <c r="Y70">
        <f t="shared" si="60"/>
        <v>1.1213489056070216</v>
      </c>
      <c r="Z70">
        <f t="shared" si="61"/>
        <v>-366.31357500813903</v>
      </c>
      <c r="AA70">
        <f t="shared" si="62"/>
        <v>92.159656328863477</v>
      </c>
      <c r="AB70">
        <f t="shared" si="63"/>
        <v>8.8466331422374296</v>
      </c>
      <c r="AC70">
        <f t="shared" si="64"/>
        <v>15.554416083052487</v>
      </c>
      <c r="AD70">
        <v>-4.1302047812065798E-2</v>
      </c>
      <c r="AE70">
        <v>4.6365166927157003E-2</v>
      </c>
      <c r="AF70">
        <v>3.4630731247396098</v>
      </c>
      <c r="AG70">
        <v>18</v>
      </c>
      <c r="AH70">
        <v>5</v>
      </c>
      <c r="AI70">
        <f t="shared" si="65"/>
        <v>1.0006854754702501</v>
      </c>
      <c r="AJ70">
        <f t="shared" si="66"/>
        <v>6.8547547025010758E-2</v>
      </c>
      <c r="AK70">
        <f t="shared" si="67"/>
        <v>52554.290679112113</v>
      </c>
      <c r="AL70">
        <v>0</v>
      </c>
      <c r="AM70">
        <v>0</v>
      </c>
      <c r="AN70">
        <v>0</v>
      </c>
      <c r="AO70">
        <f t="shared" si="68"/>
        <v>0</v>
      </c>
      <c r="AP70" t="e">
        <f t="shared" si="69"/>
        <v>#DIV/0!</v>
      </c>
      <c r="AQ70">
        <v>-1</v>
      </c>
      <c r="AR70" t="s">
        <v>553</v>
      </c>
      <c r="AS70">
        <v>858.91276470588195</v>
      </c>
      <c r="AT70">
        <v>1257.7</v>
      </c>
      <c r="AU70">
        <f t="shared" si="70"/>
        <v>0.31707659640146146</v>
      </c>
      <c r="AV70">
        <v>0.5</v>
      </c>
      <c r="AW70">
        <f t="shared" si="71"/>
        <v>1433.0959833624602</v>
      </c>
      <c r="AX70">
        <f t="shared" si="72"/>
        <v>13.611944357698688</v>
      </c>
      <c r="AY70">
        <f t="shared" si="73"/>
        <v>227.20059836058715</v>
      </c>
      <c r="AZ70">
        <f t="shared" si="74"/>
        <v>0.53529458535421803</v>
      </c>
      <c r="BA70">
        <f t="shared" si="75"/>
        <v>1.0196068181989329E-2</v>
      </c>
      <c r="BB70">
        <f t="shared" si="76"/>
        <v>-1</v>
      </c>
      <c r="BC70" t="s">
        <v>554</v>
      </c>
      <c r="BD70">
        <v>584.46</v>
      </c>
      <c r="BE70">
        <f t="shared" si="77"/>
        <v>673.24</v>
      </c>
      <c r="BF70">
        <f t="shared" si="78"/>
        <v>0.59234037682567597</v>
      </c>
      <c r="BG70">
        <f t="shared" si="79"/>
        <v>2.1519008999760461</v>
      </c>
      <c r="BH70">
        <f t="shared" si="80"/>
        <v>0.31707659640146146</v>
      </c>
      <c r="BI70" t="e">
        <f t="shared" si="81"/>
        <v>#DIV/0!</v>
      </c>
      <c r="BJ70">
        <v>2329</v>
      </c>
      <c r="BK70">
        <v>300</v>
      </c>
      <c r="BL70">
        <v>300</v>
      </c>
      <c r="BM70">
        <v>300</v>
      </c>
      <c r="BN70">
        <v>10556.1</v>
      </c>
      <c r="BO70">
        <v>1168.8699999999999</v>
      </c>
      <c r="BP70">
        <v>-7.30922E-3</v>
      </c>
      <c r="BQ70">
        <v>9.0862999999999996</v>
      </c>
      <c r="BR70">
        <f t="shared" si="82"/>
        <v>1700.0129032258101</v>
      </c>
      <c r="BS70">
        <f t="shared" si="83"/>
        <v>1433.0959833624602</v>
      </c>
      <c r="BT70">
        <f t="shared" si="84"/>
        <v>0.84299123885655836</v>
      </c>
      <c r="BU70">
        <f t="shared" si="85"/>
        <v>0.19598247771311683</v>
      </c>
      <c r="BV70">
        <v>6</v>
      </c>
      <c r="BW70">
        <v>0.5</v>
      </c>
      <c r="BX70" t="s">
        <v>282</v>
      </c>
      <c r="BY70">
        <v>1535037245.0999999</v>
      </c>
      <c r="BZ70">
        <v>152.75312903225799</v>
      </c>
      <c r="CA70">
        <v>175.060580645161</v>
      </c>
      <c r="CB70">
        <v>24.407338709677401</v>
      </c>
      <c r="CC70">
        <v>12.260187096774199</v>
      </c>
      <c r="CD70">
        <v>399.99512903225798</v>
      </c>
      <c r="CE70">
        <v>99.698983870967794</v>
      </c>
      <c r="CF70">
        <v>9.9992896774193499E-2</v>
      </c>
      <c r="CG70">
        <v>27.653416129032301</v>
      </c>
      <c r="CH70">
        <v>26.895141935483899</v>
      </c>
      <c r="CI70">
        <v>999.9</v>
      </c>
      <c r="CJ70">
        <v>9990.2619354838698</v>
      </c>
      <c r="CK70">
        <v>0</v>
      </c>
      <c r="CL70">
        <v>6.9148022580645199</v>
      </c>
      <c r="CM70">
        <v>1700.0129032258101</v>
      </c>
      <c r="CN70">
        <v>0.89999722580645203</v>
      </c>
      <c r="CO70">
        <v>0.10000253225806501</v>
      </c>
      <c r="CP70">
        <v>0</v>
      </c>
      <c r="CQ70">
        <v>859.35345161290297</v>
      </c>
      <c r="CR70">
        <v>5.0001699999999998</v>
      </c>
      <c r="CS70">
        <v>12287.132258064499</v>
      </c>
      <c r="CT70">
        <v>14574.109677419399</v>
      </c>
      <c r="CU70">
        <v>46.350612903225802</v>
      </c>
      <c r="CV70">
        <v>47.251967741935502</v>
      </c>
      <c r="CW70">
        <v>47.098580645161299</v>
      </c>
      <c r="CX70">
        <v>47.810193548387097</v>
      </c>
      <c r="CY70">
        <v>48.118580645161302</v>
      </c>
      <c r="CZ70">
        <v>1525.5080645161299</v>
      </c>
      <c r="DA70">
        <v>169.50483870967699</v>
      </c>
      <c r="DB70">
        <v>0</v>
      </c>
      <c r="DC70">
        <v>102</v>
      </c>
      <c r="DD70">
        <v>858.91276470588195</v>
      </c>
      <c r="DE70">
        <v>-6.7495098090978196</v>
      </c>
      <c r="DF70">
        <v>-106.372548763487</v>
      </c>
      <c r="DG70">
        <v>12281.7</v>
      </c>
      <c r="DH70">
        <v>10</v>
      </c>
      <c r="DI70">
        <v>1535037223.0999999</v>
      </c>
      <c r="DJ70" t="s">
        <v>555</v>
      </c>
      <c r="DK70">
        <v>48</v>
      </c>
      <c r="DL70">
        <v>0.59</v>
      </c>
      <c r="DM70">
        <v>-0.1</v>
      </c>
      <c r="DN70">
        <v>175</v>
      </c>
      <c r="DO70">
        <v>12</v>
      </c>
      <c r="DP70">
        <v>0.06</v>
      </c>
      <c r="DQ70">
        <v>0.01</v>
      </c>
      <c r="DR70">
        <v>13.6182729440128</v>
      </c>
      <c r="DS70">
        <v>-3.7246786215022198E-3</v>
      </c>
      <c r="DT70">
        <v>8.9459121345079301E-2</v>
      </c>
      <c r="DU70">
        <v>1</v>
      </c>
      <c r="DV70">
        <v>120.00740076124799</v>
      </c>
      <c r="DW70">
        <v>7.1874321848583698</v>
      </c>
      <c r="DX70">
        <v>0.94357101030917501</v>
      </c>
      <c r="DY70">
        <v>1</v>
      </c>
      <c r="DZ70">
        <v>2</v>
      </c>
      <c r="EA70">
        <v>2</v>
      </c>
      <c r="EB70" t="s">
        <v>294</v>
      </c>
      <c r="EC70">
        <v>1.89042</v>
      </c>
      <c r="ED70">
        <v>1.88812</v>
      </c>
      <c r="EE70">
        <v>1.88934</v>
      </c>
      <c r="EF70">
        <v>1.8893</v>
      </c>
      <c r="EG70">
        <v>1.8925399999999999</v>
      </c>
      <c r="EH70">
        <v>1.8870499999999999</v>
      </c>
      <c r="EI70">
        <v>1.88907</v>
      </c>
      <c r="EJ70">
        <v>1.8913</v>
      </c>
      <c r="EK70" t="s">
        <v>285</v>
      </c>
      <c r="EL70" t="s">
        <v>19</v>
      </c>
      <c r="EM70" t="s">
        <v>19</v>
      </c>
      <c r="EN70" t="s">
        <v>19</v>
      </c>
      <c r="EO70" t="s">
        <v>286</v>
      </c>
      <c r="EP70" t="s">
        <v>287</v>
      </c>
      <c r="EQ70" t="s">
        <v>288</v>
      </c>
      <c r="ER70" t="s">
        <v>288</v>
      </c>
      <c r="ES70" t="s">
        <v>288</v>
      </c>
      <c r="ET70" t="s">
        <v>288</v>
      </c>
      <c r="EU70">
        <v>0</v>
      </c>
      <c r="EV70">
        <v>100</v>
      </c>
      <c r="EW70">
        <v>100</v>
      </c>
      <c r="EX70">
        <v>0.59</v>
      </c>
      <c r="EY70">
        <v>-0.1</v>
      </c>
      <c r="EZ70">
        <v>2</v>
      </c>
      <c r="FA70">
        <v>364.84199999999998</v>
      </c>
      <c r="FB70">
        <v>650.37</v>
      </c>
      <c r="FC70">
        <v>25.001000000000001</v>
      </c>
      <c r="FD70">
        <v>29.621300000000002</v>
      </c>
      <c r="FE70">
        <v>30.000299999999999</v>
      </c>
      <c r="FF70">
        <v>29.639399999999998</v>
      </c>
      <c r="FG70">
        <v>29.642900000000001</v>
      </c>
      <c r="FH70">
        <v>10.596500000000001</v>
      </c>
      <c r="FI70">
        <v>47.509900000000002</v>
      </c>
      <c r="FJ70">
        <v>68.542400000000001</v>
      </c>
      <c r="FK70">
        <v>25</v>
      </c>
      <c r="FL70">
        <v>175</v>
      </c>
      <c r="FM70">
        <v>12.103</v>
      </c>
      <c r="FN70">
        <v>101.47499999999999</v>
      </c>
      <c r="FO70">
        <v>100.694</v>
      </c>
    </row>
    <row r="71" spans="1:171" x14ac:dyDescent="0.2">
      <c r="A71">
        <v>55</v>
      </c>
      <c r="B71">
        <v>1535037350.0999999</v>
      </c>
      <c r="C71">
        <v>7468.7999999523199</v>
      </c>
      <c r="D71" t="s">
        <v>556</v>
      </c>
      <c r="E71" t="s">
        <v>557</v>
      </c>
      <c r="F71" t="s">
        <v>538</v>
      </c>
      <c r="G71">
        <v>1535037342.0999999</v>
      </c>
      <c r="H71">
        <f t="shared" si="43"/>
        <v>8.4189673745546853E-3</v>
      </c>
      <c r="I71">
        <f t="shared" si="44"/>
        <v>5.7508908178497888</v>
      </c>
      <c r="J71">
        <f t="shared" si="45"/>
        <v>90.292699886919479</v>
      </c>
      <c r="K71">
        <f t="shared" si="46"/>
        <v>76.64161981405735</v>
      </c>
      <c r="L71">
        <f t="shared" si="47"/>
        <v>7.6485915381600771</v>
      </c>
      <c r="M71">
        <f t="shared" si="48"/>
        <v>9.0109262041725522</v>
      </c>
      <c r="N71">
        <f t="shared" si="49"/>
        <v>0.89775280908895172</v>
      </c>
      <c r="O71">
        <f t="shared" si="50"/>
        <v>2.2552876258652192</v>
      </c>
      <c r="P71">
        <f t="shared" si="51"/>
        <v>0.73717822426380764</v>
      </c>
      <c r="Q71">
        <f t="shared" si="52"/>
        <v>0.47275366337549507</v>
      </c>
      <c r="R71">
        <f t="shared" si="53"/>
        <v>280.86074565339584</v>
      </c>
      <c r="S71">
        <f t="shared" si="54"/>
        <v>26.98930808017948</v>
      </c>
      <c r="T71">
        <f t="shared" si="55"/>
        <v>26.855983870967702</v>
      </c>
      <c r="U71">
        <f t="shared" si="56"/>
        <v>3.5489971767060733</v>
      </c>
      <c r="V71">
        <f t="shared" si="57"/>
        <v>65.651101406602024</v>
      </c>
      <c r="W71">
        <f t="shared" si="58"/>
        <v>2.4434828331355503</v>
      </c>
      <c r="X71">
        <f t="shared" si="59"/>
        <v>3.7219220710436218</v>
      </c>
      <c r="Y71">
        <f t="shared" si="60"/>
        <v>1.105514343570523</v>
      </c>
      <c r="Z71">
        <f t="shared" si="61"/>
        <v>-371.27646121786159</v>
      </c>
      <c r="AA71">
        <f t="shared" si="62"/>
        <v>98.681632025122866</v>
      </c>
      <c r="AB71">
        <f t="shared" si="63"/>
        <v>9.4677459672305861</v>
      </c>
      <c r="AC71">
        <f t="shared" si="64"/>
        <v>17.733662427887708</v>
      </c>
      <c r="AD71">
        <v>-4.1326249399053203E-2</v>
      </c>
      <c r="AE71">
        <v>4.6392335328725803E-2</v>
      </c>
      <c r="AF71">
        <v>3.4646785922587799</v>
      </c>
      <c r="AG71">
        <v>14</v>
      </c>
      <c r="AH71">
        <v>3</v>
      </c>
      <c r="AI71">
        <f t="shared" si="65"/>
        <v>1.0005327923626499</v>
      </c>
      <c r="AJ71">
        <f t="shared" si="66"/>
        <v>5.3279236264991425E-2</v>
      </c>
      <c r="AK71">
        <f t="shared" si="67"/>
        <v>52581.305870850803</v>
      </c>
      <c r="AL71">
        <v>0</v>
      </c>
      <c r="AM71">
        <v>0</v>
      </c>
      <c r="AN71">
        <v>0</v>
      </c>
      <c r="AO71">
        <f t="shared" si="68"/>
        <v>0</v>
      </c>
      <c r="AP71" t="e">
        <f t="shared" si="69"/>
        <v>#DIV/0!</v>
      </c>
      <c r="AQ71">
        <v>-1</v>
      </c>
      <c r="AR71" t="s">
        <v>558</v>
      </c>
      <c r="AS71">
        <v>861.08117647058805</v>
      </c>
      <c r="AT71">
        <v>1189.54</v>
      </c>
      <c r="AU71">
        <f t="shared" si="70"/>
        <v>0.27612255454159751</v>
      </c>
      <c r="AV71">
        <v>0.5</v>
      </c>
      <c r="AW71">
        <f t="shared" si="71"/>
        <v>1433.0891414269483</v>
      </c>
      <c r="AX71">
        <f t="shared" si="72"/>
        <v>5.7508908178497888</v>
      </c>
      <c r="AY71">
        <f t="shared" si="73"/>
        <v>197.85411730831686</v>
      </c>
      <c r="AZ71">
        <f t="shared" si="74"/>
        <v>0.50284984111505282</v>
      </c>
      <c r="BA71">
        <f t="shared" si="75"/>
        <v>4.7107263761190918E-3</v>
      </c>
      <c r="BB71">
        <f t="shared" si="76"/>
        <v>-1</v>
      </c>
      <c r="BC71" t="s">
        <v>559</v>
      </c>
      <c r="BD71">
        <v>591.38</v>
      </c>
      <c r="BE71">
        <f t="shared" si="77"/>
        <v>598.16</v>
      </c>
      <c r="BF71">
        <f t="shared" si="78"/>
        <v>0.5491153262160825</v>
      </c>
      <c r="BG71">
        <f t="shared" si="79"/>
        <v>2.0114647096621461</v>
      </c>
      <c r="BH71">
        <f t="shared" si="80"/>
        <v>0.27612255454159751</v>
      </c>
      <c r="BI71" t="e">
        <f t="shared" si="81"/>
        <v>#DIV/0!</v>
      </c>
      <c r="BJ71">
        <v>2331</v>
      </c>
      <c r="BK71">
        <v>300</v>
      </c>
      <c r="BL71">
        <v>300</v>
      </c>
      <c r="BM71">
        <v>300</v>
      </c>
      <c r="BN71">
        <v>10556.1</v>
      </c>
      <c r="BO71">
        <v>1122.1099999999999</v>
      </c>
      <c r="BP71">
        <v>-7.3088700000000003E-3</v>
      </c>
      <c r="BQ71">
        <v>8.5196500000000004</v>
      </c>
      <c r="BR71">
        <f t="shared" si="82"/>
        <v>1700.00451612903</v>
      </c>
      <c r="BS71">
        <f t="shared" si="83"/>
        <v>1433.0891414269483</v>
      </c>
      <c r="BT71">
        <f t="shared" si="84"/>
        <v>0.84299137315831529</v>
      </c>
      <c r="BU71">
        <f t="shared" si="85"/>
        <v>0.19598274631663079</v>
      </c>
      <c r="BV71">
        <v>6</v>
      </c>
      <c r="BW71">
        <v>0.5</v>
      </c>
      <c r="BX71" t="s">
        <v>282</v>
      </c>
      <c r="BY71">
        <v>1535037342.0999999</v>
      </c>
      <c r="BZ71">
        <v>90.292706451612901</v>
      </c>
      <c r="CA71">
        <v>100.05403225806501</v>
      </c>
      <c r="CB71">
        <v>24.484570967741899</v>
      </c>
      <c r="CC71">
        <v>12.1728967741935</v>
      </c>
      <c r="CD71">
        <v>400.02761290322599</v>
      </c>
      <c r="CE71">
        <v>99.696854838709697</v>
      </c>
      <c r="CF71">
        <v>9.9986051612903207E-2</v>
      </c>
      <c r="CG71">
        <v>27.667596774193498</v>
      </c>
      <c r="CH71">
        <v>26.855983870967702</v>
      </c>
      <c r="CI71">
        <v>999.9</v>
      </c>
      <c r="CJ71">
        <v>9996.3293548387101</v>
      </c>
      <c r="CK71">
        <v>0</v>
      </c>
      <c r="CL71">
        <v>6.7989332258064499</v>
      </c>
      <c r="CM71">
        <v>1700.00451612903</v>
      </c>
      <c r="CN71">
        <v>0.89999503225806499</v>
      </c>
      <c r="CO71">
        <v>0.100004790322581</v>
      </c>
      <c r="CP71">
        <v>0</v>
      </c>
      <c r="CQ71">
        <v>861.41700000000003</v>
      </c>
      <c r="CR71">
        <v>5.0001699999999998</v>
      </c>
      <c r="CS71">
        <v>12316.9483870968</v>
      </c>
      <c r="CT71">
        <v>14574.038709677399</v>
      </c>
      <c r="CU71">
        <v>46.491806451612902</v>
      </c>
      <c r="CV71">
        <v>47.346548387096803</v>
      </c>
      <c r="CW71">
        <v>47.217483870967698</v>
      </c>
      <c r="CX71">
        <v>47.937258064516101</v>
      </c>
      <c r="CY71">
        <v>48.27</v>
      </c>
      <c r="CZ71">
        <v>1525.4929032258101</v>
      </c>
      <c r="DA71">
        <v>169.51161290322599</v>
      </c>
      <c r="DB71">
        <v>0</v>
      </c>
      <c r="DC71">
        <v>96.599999904632597</v>
      </c>
      <c r="DD71">
        <v>861.08117647058805</v>
      </c>
      <c r="DE71">
        <v>-6.5421568709131801</v>
      </c>
      <c r="DF71">
        <v>-78.137254909835093</v>
      </c>
      <c r="DG71">
        <v>12311.5705882353</v>
      </c>
      <c r="DH71">
        <v>10</v>
      </c>
      <c r="DI71">
        <v>1535037321.0999999</v>
      </c>
      <c r="DJ71" t="s">
        <v>560</v>
      </c>
      <c r="DK71">
        <v>49</v>
      </c>
      <c r="DL71">
        <v>0.56599999999999995</v>
      </c>
      <c r="DM71">
        <v>-0.10199999999999999</v>
      </c>
      <c r="DN71">
        <v>100</v>
      </c>
      <c r="DO71">
        <v>12</v>
      </c>
      <c r="DP71">
        <v>0.09</v>
      </c>
      <c r="DQ71">
        <v>0.01</v>
      </c>
      <c r="DR71">
        <v>5.71058029045229</v>
      </c>
      <c r="DS71">
        <v>0.59289174514759801</v>
      </c>
      <c r="DT71">
        <v>0.19836639288951</v>
      </c>
      <c r="DU71">
        <v>1</v>
      </c>
      <c r="DV71">
        <v>76.332285033169498</v>
      </c>
      <c r="DW71">
        <v>3.48815856316569</v>
      </c>
      <c r="DX71">
        <v>0.43816009208234602</v>
      </c>
      <c r="DY71">
        <v>1</v>
      </c>
      <c r="DZ71">
        <v>2</v>
      </c>
      <c r="EA71">
        <v>2</v>
      </c>
      <c r="EB71" t="s">
        <v>294</v>
      </c>
      <c r="EC71">
        <v>1.89042</v>
      </c>
      <c r="ED71">
        <v>1.88812</v>
      </c>
      <c r="EE71">
        <v>1.88933</v>
      </c>
      <c r="EF71">
        <v>1.8892899999999999</v>
      </c>
      <c r="EG71">
        <v>1.89255</v>
      </c>
      <c r="EH71">
        <v>1.8870499999999999</v>
      </c>
      <c r="EI71">
        <v>1.88907</v>
      </c>
      <c r="EJ71">
        <v>1.8913199999999999</v>
      </c>
      <c r="EK71" t="s">
        <v>285</v>
      </c>
      <c r="EL71" t="s">
        <v>19</v>
      </c>
      <c r="EM71" t="s">
        <v>19</v>
      </c>
      <c r="EN71" t="s">
        <v>19</v>
      </c>
      <c r="EO71" t="s">
        <v>286</v>
      </c>
      <c r="EP71" t="s">
        <v>287</v>
      </c>
      <c r="EQ71" t="s">
        <v>288</v>
      </c>
      <c r="ER71" t="s">
        <v>288</v>
      </c>
      <c r="ES71" t="s">
        <v>288</v>
      </c>
      <c r="ET71" t="s">
        <v>288</v>
      </c>
      <c r="EU71">
        <v>0</v>
      </c>
      <c r="EV71">
        <v>100</v>
      </c>
      <c r="EW71">
        <v>100</v>
      </c>
      <c r="EX71">
        <v>0.56599999999999995</v>
      </c>
      <c r="EY71">
        <v>-0.10199999999999999</v>
      </c>
      <c r="EZ71">
        <v>2</v>
      </c>
      <c r="FA71">
        <v>368.95800000000003</v>
      </c>
      <c r="FB71">
        <v>649.66300000000001</v>
      </c>
      <c r="FC71">
        <v>24.999500000000001</v>
      </c>
      <c r="FD71">
        <v>29.694800000000001</v>
      </c>
      <c r="FE71">
        <v>30.000499999999999</v>
      </c>
      <c r="FF71">
        <v>29.7057</v>
      </c>
      <c r="FG71">
        <v>29.707899999999999</v>
      </c>
      <c r="FH71">
        <v>7.2916800000000004</v>
      </c>
      <c r="FI71">
        <v>47.5045</v>
      </c>
      <c r="FJ71">
        <v>64.528499999999994</v>
      </c>
      <c r="FK71">
        <v>25</v>
      </c>
      <c r="FL71">
        <v>100</v>
      </c>
      <c r="FM71">
        <v>11.995100000000001</v>
      </c>
      <c r="FN71">
        <v>101.46</v>
      </c>
      <c r="FO71">
        <v>100.67400000000001</v>
      </c>
    </row>
    <row r="72" spans="1:171" x14ac:dyDescent="0.2">
      <c r="A72">
        <v>56</v>
      </c>
      <c r="B72">
        <v>1535037451.0999999</v>
      </c>
      <c r="C72">
        <v>7569.7999999523199</v>
      </c>
      <c r="D72" t="s">
        <v>561</v>
      </c>
      <c r="E72" t="s">
        <v>562</v>
      </c>
      <c r="F72" t="s">
        <v>538</v>
      </c>
      <c r="G72">
        <v>1535037443.0999999</v>
      </c>
      <c r="H72">
        <f t="shared" si="43"/>
        <v>8.4306536364182928E-3</v>
      </c>
      <c r="I72">
        <f t="shared" si="44"/>
        <v>0.18601192436467759</v>
      </c>
      <c r="J72">
        <f t="shared" si="45"/>
        <v>49.150022367860252</v>
      </c>
      <c r="K72">
        <f t="shared" si="46"/>
        <v>47.920547088791714</v>
      </c>
      <c r="L72">
        <f t="shared" si="47"/>
        <v>4.7822875406527974</v>
      </c>
      <c r="M72">
        <f t="shared" si="48"/>
        <v>4.9049844768487807</v>
      </c>
      <c r="N72">
        <f t="shared" si="49"/>
        <v>0.92353692605755666</v>
      </c>
      <c r="O72">
        <f t="shared" si="50"/>
        <v>2.2534669370973637</v>
      </c>
      <c r="P72">
        <f t="shared" si="51"/>
        <v>0.75441588328325571</v>
      </c>
      <c r="Q72">
        <f t="shared" si="52"/>
        <v>0.48410578820670847</v>
      </c>
      <c r="R72">
        <f t="shared" si="53"/>
        <v>280.8569882247059</v>
      </c>
      <c r="S72">
        <f t="shared" si="54"/>
        <v>26.923909956776559</v>
      </c>
      <c r="T72">
        <f t="shared" si="55"/>
        <v>26.715293548387098</v>
      </c>
      <c r="U72">
        <f t="shared" si="56"/>
        <v>3.5197457284383957</v>
      </c>
      <c r="V72">
        <f t="shared" si="57"/>
        <v>65.732353012295093</v>
      </c>
      <c r="W72">
        <f t="shared" si="58"/>
        <v>2.4378040219304635</v>
      </c>
      <c r="X72">
        <f t="shared" si="59"/>
        <v>3.7086821180347482</v>
      </c>
      <c r="Y72">
        <f t="shared" si="60"/>
        <v>1.0819417065079322</v>
      </c>
      <c r="Z72">
        <f t="shared" si="61"/>
        <v>-371.79182536604674</v>
      </c>
      <c r="AA72">
        <f t="shared" si="62"/>
        <v>108.28776784524767</v>
      </c>
      <c r="AB72">
        <f t="shared" si="63"/>
        <v>10.387307921963579</v>
      </c>
      <c r="AC72">
        <f t="shared" si="64"/>
        <v>27.74023862587039</v>
      </c>
      <c r="AD72">
        <v>-4.1277147378520701E-2</v>
      </c>
      <c r="AE72">
        <v>4.6337214009104802E-2</v>
      </c>
      <c r="AF72">
        <v>3.4614209586694802</v>
      </c>
      <c r="AG72">
        <v>18</v>
      </c>
      <c r="AH72">
        <v>4</v>
      </c>
      <c r="AI72">
        <f t="shared" si="65"/>
        <v>1.0006857664557514</v>
      </c>
      <c r="AJ72">
        <f t="shared" si="66"/>
        <v>6.8576645575135764E-2</v>
      </c>
      <c r="AK72">
        <f t="shared" si="67"/>
        <v>52532.006035407423</v>
      </c>
      <c r="AL72">
        <v>0</v>
      </c>
      <c r="AM72">
        <v>0</v>
      </c>
      <c r="AN72">
        <v>0</v>
      </c>
      <c r="AO72">
        <f t="shared" si="68"/>
        <v>0</v>
      </c>
      <c r="AP72" t="e">
        <f t="shared" si="69"/>
        <v>#DIV/0!</v>
      </c>
      <c r="AQ72">
        <v>-1</v>
      </c>
      <c r="AR72" t="s">
        <v>563</v>
      </c>
      <c r="AS72">
        <v>869.08399999999995</v>
      </c>
      <c r="AT72">
        <v>1150.03</v>
      </c>
      <c r="AU72">
        <f t="shared" si="70"/>
        <v>0.24429449666530445</v>
      </c>
      <c r="AV72">
        <v>0.5</v>
      </c>
      <c r="AW72">
        <f t="shared" si="71"/>
        <v>1433.0696046472021</v>
      </c>
      <c r="AX72">
        <f t="shared" si="72"/>
        <v>0.18601192436467759</v>
      </c>
      <c r="AY72">
        <f t="shared" si="73"/>
        <v>175.04550887681754</v>
      </c>
      <c r="AZ72">
        <f t="shared" si="74"/>
        <v>0.48787422936792951</v>
      </c>
      <c r="BA72">
        <f t="shared" si="75"/>
        <v>8.2760245595792537E-4</v>
      </c>
      <c r="BB72">
        <f t="shared" si="76"/>
        <v>-1</v>
      </c>
      <c r="BC72" t="s">
        <v>564</v>
      </c>
      <c r="BD72">
        <v>588.96</v>
      </c>
      <c r="BE72">
        <f t="shared" si="77"/>
        <v>561.06999999999994</v>
      </c>
      <c r="BF72">
        <f t="shared" si="78"/>
        <v>0.50073252891796038</v>
      </c>
      <c r="BG72">
        <f t="shared" si="79"/>
        <v>1.9526453409399618</v>
      </c>
      <c r="BH72">
        <f t="shared" si="80"/>
        <v>0.24429449666530442</v>
      </c>
      <c r="BI72" t="e">
        <f t="shared" si="81"/>
        <v>#DIV/0!</v>
      </c>
      <c r="BJ72">
        <v>2333</v>
      </c>
      <c r="BK72">
        <v>300</v>
      </c>
      <c r="BL72">
        <v>300</v>
      </c>
      <c r="BM72">
        <v>300</v>
      </c>
      <c r="BN72">
        <v>10556.3</v>
      </c>
      <c r="BO72">
        <v>1094.98</v>
      </c>
      <c r="BP72">
        <v>-7.3089000000000001E-3</v>
      </c>
      <c r="BQ72">
        <v>6.0155000000000003</v>
      </c>
      <c r="BR72">
        <f t="shared" si="82"/>
        <v>1699.98129032258</v>
      </c>
      <c r="BS72">
        <f t="shared" si="83"/>
        <v>1433.0696046472021</v>
      </c>
      <c r="BT72">
        <f t="shared" si="84"/>
        <v>0.84299139808489898</v>
      </c>
      <c r="BU72">
        <f t="shared" si="85"/>
        <v>0.19598279616979819</v>
      </c>
      <c r="BV72">
        <v>6</v>
      </c>
      <c r="BW72">
        <v>0.5</v>
      </c>
      <c r="BX72" t="s">
        <v>282</v>
      </c>
      <c r="BY72">
        <v>1535037443.0999999</v>
      </c>
      <c r="BZ72">
        <v>49.150022580645199</v>
      </c>
      <c r="CA72">
        <v>50.050361290322599</v>
      </c>
      <c r="CB72">
        <v>24.427829032258099</v>
      </c>
      <c r="CC72">
        <v>12.099951612903199</v>
      </c>
      <c r="CD72">
        <v>400.01696774193601</v>
      </c>
      <c r="CE72">
        <v>99.696187096774196</v>
      </c>
      <c r="CF72">
        <v>9.9992854838709705E-2</v>
      </c>
      <c r="CG72">
        <v>27.606632258064501</v>
      </c>
      <c r="CH72">
        <v>26.715293548387098</v>
      </c>
      <c r="CI72">
        <v>999.9</v>
      </c>
      <c r="CJ72">
        <v>9984.5190322580602</v>
      </c>
      <c r="CK72">
        <v>0</v>
      </c>
      <c r="CL72">
        <v>6.8526012903225801</v>
      </c>
      <c r="CM72">
        <v>1699.98129032258</v>
      </c>
      <c r="CN72">
        <v>0.89999232258064499</v>
      </c>
      <c r="CO72">
        <v>0.100007548387097</v>
      </c>
      <c r="CP72">
        <v>0</v>
      </c>
      <c r="CQ72">
        <v>869.135290322581</v>
      </c>
      <c r="CR72">
        <v>5.0001699999999998</v>
      </c>
      <c r="CS72">
        <v>12437.2</v>
      </c>
      <c r="CT72">
        <v>14573.825806451599</v>
      </c>
      <c r="CU72">
        <v>46.53</v>
      </c>
      <c r="CV72">
        <v>47.336451612903197</v>
      </c>
      <c r="CW72">
        <v>47.247903225806397</v>
      </c>
      <c r="CX72">
        <v>47.909064516129</v>
      </c>
      <c r="CY72">
        <v>48.298193548387097</v>
      </c>
      <c r="CZ72">
        <v>1525.47</v>
      </c>
      <c r="DA72">
        <v>169.51064516129</v>
      </c>
      <c r="DB72">
        <v>0</v>
      </c>
      <c r="DC72">
        <v>100.19999980926499</v>
      </c>
      <c r="DD72">
        <v>869.08399999999995</v>
      </c>
      <c r="DE72">
        <v>0.608578425745262</v>
      </c>
      <c r="DF72">
        <v>-6.4950979523953096</v>
      </c>
      <c r="DG72">
        <v>12437.094117647101</v>
      </c>
      <c r="DH72">
        <v>10</v>
      </c>
      <c r="DI72">
        <v>1535037425.0999999</v>
      </c>
      <c r="DJ72" t="s">
        <v>565</v>
      </c>
      <c r="DK72">
        <v>50</v>
      </c>
      <c r="DL72">
        <v>0.56399999999999995</v>
      </c>
      <c r="DM72">
        <v>-9.9000000000000005E-2</v>
      </c>
      <c r="DN72">
        <v>50</v>
      </c>
      <c r="DO72">
        <v>12</v>
      </c>
      <c r="DP72">
        <v>0.32</v>
      </c>
      <c r="DQ72">
        <v>0.01</v>
      </c>
      <c r="DR72">
        <v>0.13730522123375899</v>
      </c>
      <c r="DS72">
        <v>0.35674058039461898</v>
      </c>
      <c r="DT72">
        <v>7.61888716825075E-2</v>
      </c>
      <c r="DU72">
        <v>1</v>
      </c>
      <c r="DV72">
        <v>47.947602146366201</v>
      </c>
      <c r="DW72">
        <v>0.272929056623606</v>
      </c>
      <c r="DX72">
        <v>0.19577332057998301</v>
      </c>
      <c r="DY72">
        <v>1</v>
      </c>
      <c r="DZ72">
        <v>2</v>
      </c>
      <c r="EA72">
        <v>2</v>
      </c>
      <c r="EB72" t="s">
        <v>294</v>
      </c>
      <c r="EC72">
        <v>1.8904099999999999</v>
      </c>
      <c r="ED72">
        <v>1.88812</v>
      </c>
      <c r="EE72">
        <v>1.8893</v>
      </c>
      <c r="EF72">
        <v>1.88931</v>
      </c>
      <c r="EG72">
        <v>1.8925399999999999</v>
      </c>
      <c r="EH72">
        <v>1.8870499999999999</v>
      </c>
      <c r="EI72">
        <v>1.8891</v>
      </c>
      <c r="EJ72">
        <v>1.89131</v>
      </c>
      <c r="EK72" t="s">
        <v>285</v>
      </c>
      <c r="EL72" t="s">
        <v>19</v>
      </c>
      <c r="EM72" t="s">
        <v>19</v>
      </c>
      <c r="EN72" t="s">
        <v>19</v>
      </c>
      <c r="EO72" t="s">
        <v>286</v>
      </c>
      <c r="EP72" t="s">
        <v>287</v>
      </c>
      <c r="EQ72" t="s">
        <v>288</v>
      </c>
      <c r="ER72" t="s">
        <v>288</v>
      </c>
      <c r="ES72" t="s">
        <v>288</v>
      </c>
      <c r="ET72" t="s">
        <v>288</v>
      </c>
      <c r="EU72">
        <v>0</v>
      </c>
      <c r="EV72">
        <v>100</v>
      </c>
      <c r="EW72">
        <v>100</v>
      </c>
      <c r="EX72">
        <v>0.56399999999999995</v>
      </c>
      <c r="EY72">
        <v>-9.9000000000000005E-2</v>
      </c>
      <c r="EZ72">
        <v>2</v>
      </c>
      <c r="FA72">
        <v>364.32499999999999</v>
      </c>
      <c r="FB72">
        <v>648.68700000000001</v>
      </c>
      <c r="FC72">
        <v>24.998699999999999</v>
      </c>
      <c r="FD72">
        <v>29.738499999999998</v>
      </c>
      <c r="FE72">
        <v>30.0002</v>
      </c>
      <c r="FF72">
        <v>29.757000000000001</v>
      </c>
      <c r="FG72">
        <v>29.755400000000002</v>
      </c>
      <c r="FH72">
        <v>5.0721499999999997</v>
      </c>
      <c r="FI72">
        <v>47.272199999999998</v>
      </c>
      <c r="FJ72">
        <v>60.613799999999998</v>
      </c>
      <c r="FK72">
        <v>25</v>
      </c>
      <c r="FL72">
        <v>50</v>
      </c>
      <c r="FM72">
        <v>11.815099999999999</v>
      </c>
      <c r="FN72">
        <v>101.455</v>
      </c>
      <c r="FO72">
        <v>100.67</v>
      </c>
    </row>
    <row r="73" spans="1:171" x14ac:dyDescent="0.2">
      <c r="A73">
        <v>57</v>
      </c>
      <c r="B73">
        <v>1535037558.5999999</v>
      </c>
      <c r="C73">
        <v>7677.2999999523199</v>
      </c>
      <c r="D73" t="s">
        <v>566</v>
      </c>
      <c r="E73" t="s">
        <v>567</v>
      </c>
      <c r="F73" t="s">
        <v>538</v>
      </c>
      <c r="G73">
        <v>1535037550.60323</v>
      </c>
      <c r="H73">
        <f t="shared" si="43"/>
        <v>8.4816551178740398E-3</v>
      </c>
      <c r="I73">
        <f t="shared" si="44"/>
        <v>32.537103766903954</v>
      </c>
      <c r="J73">
        <f t="shared" si="45"/>
        <v>346.86012409468833</v>
      </c>
      <c r="K73">
        <f t="shared" si="46"/>
        <v>276.2738720849253</v>
      </c>
      <c r="L73">
        <f t="shared" si="47"/>
        <v>27.571335692311866</v>
      </c>
      <c r="M73">
        <f t="shared" si="48"/>
        <v>34.615640080332533</v>
      </c>
      <c r="N73">
        <f t="shared" si="49"/>
        <v>0.95610978409843073</v>
      </c>
      <c r="O73">
        <f t="shared" si="50"/>
        <v>2.25384985748041</v>
      </c>
      <c r="P73">
        <f t="shared" si="51"/>
        <v>0.77610424547009904</v>
      </c>
      <c r="Q73">
        <f t="shared" si="52"/>
        <v>0.49839319398835891</v>
      </c>
      <c r="R73">
        <f t="shared" si="53"/>
        <v>280.86009706525118</v>
      </c>
      <c r="S73">
        <f t="shared" si="54"/>
        <v>26.853031887516011</v>
      </c>
      <c r="T73">
        <f t="shared" si="55"/>
        <v>26.493035483871001</v>
      </c>
      <c r="U73">
        <f t="shared" si="56"/>
        <v>3.4739640918468244</v>
      </c>
      <c r="V73">
        <f t="shared" si="57"/>
        <v>65.337647565365387</v>
      </c>
      <c r="W73">
        <f t="shared" si="58"/>
        <v>2.4155128990860044</v>
      </c>
      <c r="X73">
        <f t="shared" si="59"/>
        <v>3.6969694947609888</v>
      </c>
      <c r="Y73">
        <f t="shared" si="60"/>
        <v>1.05845119276082</v>
      </c>
      <c r="Z73">
        <f t="shared" si="61"/>
        <v>-374.04099069824514</v>
      </c>
      <c r="AA73">
        <f t="shared" si="62"/>
        <v>128.7401558833177</v>
      </c>
      <c r="AB73">
        <f t="shared" si="63"/>
        <v>12.33003590560101</v>
      </c>
      <c r="AC73">
        <f t="shared" si="64"/>
        <v>47.889298155924735</v>
      </c>
      <c r="AD73">
        <v>-4.1287471336671898E-2</v>
      </c>
      <c r="AE73">
        <v>4.6348803556558002E-2</v>
      </c>
      <c r="AF73">
        <v>3.4621060042612499</v>
      </c>
      <c r="AG73">
        <v>14</v>
      </c>
      <c r="AH73">
        <v>3</v>
      </c>
      <c r="AI73">
        <f t="shared" si="65"/>
        <v>1.0005330684348446</v>
      </c>
      <c r="AJ73">
        <f t="shared" si="66"/>
        <v>5.3306843484457467E-2</v>
      </c>
      <c r="AK73">
        <f t="shared" si="67"/>
        <v>52554.088902936222</v>
      </c>
      <c r="AL73">
        <v>0</v>
      </c>
      <c r="AM73">
        <v>0</v>
      </c>
      <c r="AN73">
        <v>0</v>
      </c>
      <c r="AO73">
        <f t="shared" si="68"/>
        <v>0</v>
      </c>
      <c r="AP73" t="e">
        <f t="shared" si="69"/>
        <v>#DIV/0!</v>
      </c>
      <c r="AQ73">
        <v>-1</v>
      </c>
      <c r="AR73" t="s">
        <v>568</v>
      </c>
      <c r="AS73">
        <v>864.58435294117703</v>
      </c>
      <c r="AT73">
        <v>1372.19</v>
      </c>
      <c r="AU73">
        <f t="shared" si="70"/>
        <v>0.36992373290785019</v>
      </c>
      <c r="AV73">
        <v>0.5</v>
      </c>
      <c r="AW73">
        <f t="shared" si="71"/>
        <v>1433.0868478785744</v>
      </c>
      <c r="AX73">
        <f t="shared" si="72"/>
        <v>32.537103766903954</v>
      </c>
      <c r="AY73">
        <f t="shared" si="73"/>
        <v>265.06641817419336</v>
      </c>
      <c r="AZ73">
        <f t="shared" si="74"/>
        <v>0.59066893068744131</v>
      </c>
      <c r="BA73">
        <f t="shared" si="75"/>
        <v>2.3402003735188529E-2</v>
      </c>
      <c r="BB73">
        <f t="shared" si="76"/>
        <v>-1</v>
      </c>
      <c r="BC73" t="s">
        <v>569</v>
      </c>
      <c r="BD73">
        <v>561.67999999999995</v>
      </c>
      <c r="BE73">
        <f t="shared" si="77"/>
        <v>810.5100000000001</v>
      </c>
      <c r="BF73">
        <f t="shared" si="78"/>
        <v>0.62627931433149864</v>
      </c>
      <c r="BG73">
        <f t="shared" si="79"/>
        <v>2.4430102549494377</v>
      </c>
      <c r="BH73">
        <f t="shared" si="80"/>
        <v>0.36992373290785024</v>
      </c>
      <c r="BI73" t="e">
        <f t="shared" si="81"/>
        <v>#DIV/0!</v>
      </c>
      <c r="BJ73">
        <v>2335</v>
      </c>
      <c r="BK73">
        <v>300</v>
      </c>
      <c r="BL73">
        <v>300</v>
      </c>
      <c r="BM73">
        <v>300</v>
      </c>
      <c r="BN73">
        <v>10557.5</v>
      </c>
      <c r="BO73">
        <v>1250</v>
      </c>
      <c r="BP73">
        <v>-7.3104600000000004E-3</v>
      </c>
      <c r="BQ73">
        <v>4.84802</v>
      </c>
      <c r="BR73">
        <f t="shared" si="82"/>
        <v>1700.0019354838701</v>
      </c>
      <c r="BS73">
        <f t="shared" si="83"/>
        <v>1433.0868478785744</v>
      </c>
      <c r="BT73">
        <f t="shared" si="84"/>
        <v>0.84299130369559028</v>
      </c>
      <c r="BU73">
        <f t="shared" si="85"/>
        <v>0.19598260739118059</v>
      </c>
      <c r="BV73">
        <v>6</v>
      </c>
      <c r="BW73">
        <v>0.5</v>
      </c>
      <c r="BX73" t="s">
        <v>282</v>
      </c>
      <c r="BY73">
        <v>1535037550.60323</v>
      </c>
      <c r="BZ73">
        <v>346.86016129032203</v>
      </c>
      <c r="CA73">
        <v>400.05148387096801</v>
      </c>
      <c r="CB73">
        <v>24.204235483870999</v>
      </c>
      <c r="CC73">
        <v>11.7967612903226</v>
      </c>
      <c r="CD73">
        <v>400.009419354839</v>
      </c>
      <c r="CE73">
        <v>99.697125806451595</v>
      </c>
      <c r="CF73">
        <v>9.9990309677419398E-2</v>
      </c>
      <c r="CG73">
        <v>27.552541935483902</v>
      </c>
      <c r="CH73">
        <v>26.493035483871001</v>
      </c>
      <c r="CI73">
        <v>999.9</v>
      </c>
      <c r="CJ73">
        <v>9986.9222580645201</v>
      </c>
      <c r="CK73">
        <v>0</v>
      </c>
      <c r="CL73">
        <v>7.0771048387096798</v>
      </c>
      <c r="CM73">
        <v>1700.0019354838701</v>
      </c>
      <c r="CN73">
        <v>0.89999612903225801</v>
      </c>
      <c r="CO73">
        <v>0.1000037</v>
      </c>
      <c r="CP73">
        <v>0</v>
      </c>
      <c r="CQ73">
        <v>864.70635483871001</v>
      </c>
      <c r="CR73">
        <v>5.0001699999999998</v>
      </c>
      <c r="CS73">
        <v>12402.8580645161</v>
      </c>
      <c r="CT73">
        <v>14574.009677419401</v>
      </c>
      <c r="CU73">
        <v>46.505870967741899</v>
      </c>
      <c r="CV73">
        <v>47.233741935483899</v>
      </c>
      <c r="CW73">
        <v>47.187129032257999</v>
      </c>
      <c r="CX73">
        <v>47.820129032258002</v>
      </c>
      <c r="CY73">
        <v>48.27</v>
      </c>
      <c r="CZ73">
        <v>1525.49451612903</v>
      </c>
      <c r="DA73">
        <v>169.50741935483899</v>
      </c>
      <c r="DB73">
        <v>0</v>
      </c>
      <c r="DC73">
        <v>107.19999980926499</v>
      </c>
      <c r="DD73">
        <v>864.58435294117703</v>
      </c>
      <c r="DE73">
        <v>-3.3421568649866602</v>
      </c>
      <c r="DF73">
        <v>-223.52941181339</v>
      </c>
      <c r="DG73">
        <v>12393.9352941176</v>
      </c>
      <c r="DH73">
        <v>10</v>
      </c>
      <c r="DI73">
        <v>1535037523.0999999</v>
      </c>
      <c r="DJ73" t="s">
        <v>570</v>
      </c>
      <c r="DK73">
        <v>51</v>
      </c>
      <c r="DL73">
        <v>0.68100000000000005</v>
      </c>
      <c r="DM73">
        <v>-0.10100000000000001</v>
      </c>
      <c r="DN73">
        <v>400</v>
      </c>
      <c r="DO73">
        <v>12</v>
      </c>
      <c r="DP73">
        <v>0.03</v>
      </c>
      <c r="DQ73">
        <v>0.01</v>
      </c>
      <c r="DR73">
        <v>32.618142101496701</v>
      </c>
      <c r="DS73">
        <v>-0.93473242579184102</v>
      </c>
      <c r="DT73">
        <v>0.114683132480021</v>
      </c>
      <c r="DU73">
        <v>1</v>
      </c>
      <c r="DV73">
        <v>275.82969020584102</v>
      </c>
      <c r="DW73">
        <v>5.3745229238353396</v>
      </c>
      <c r="DX73">
        <v>0.70251520293400005</v>
      </c>
      <c r="DY73">
        <v>1</v>
      </c>
      <c r="DZ73">
        <v>2</v>
      </c>
      <c r="EA73">
        <v>2</v>
      </c>
      <c r="EB73" t="s">
        <v>294</v>
      </c>
      <c r="EC73">
        <v>1.89042</v>
      </c>
      <c r="ED73">
        <v>1.88812</v>
      </c>
      <c r="EE73">
        <v>1.8893200000000001</v>
      </c>
      <c r="EF73">
        <v>1.8892899999999999</v>
      </c>
      <c r="EG73">
        <v>1.89255</v>
      </c>
      <c r="EH73">
        <v>1.8870499999999999</v>
      </c>
      <c r="EI73">
        <v>1.88906</v>
      </c>
      <c r="EJ73">
        <v>1.89131</v>
      </c>
      <c r="EK73" t="s">
        <v>285</v>
      </c>
      <c r="EL73" t="s">
        <v>19</v>
      </c>
      <c r="EM73" t="s">
        <v>19</v>
      </c>
      <c r="EN73" t="s">
        <v>19</v>
      </c>
      <c r="EO73" t="s">
        <v>286</v>
      </c>
      <c r="EP73" t="s">
        <v>287</v>
      </c>
      <c r="EQ73" t="s">
        <v>288</v>
      </c>
      <c r="ER73" t="s">
        <v>288</v>
      </c>
      <c r="ES73" t="s">
        <v>288</v>
      </c>
      <c r="ET73" t="s">
        <v>288</v>
      </c>
      <c r="EU73">
        <v>0</v>
      </c>
      <c r="EV73">
        <v>100</v>
      </c>
      <c r="EW73">
        <v>100</v>
      </c>
      <c r="EX73">
        <v>0.68100000000000005</v>
      </c>
      <c r="EY73">
        <v>-0.10100000000000001</v>
      </c>
      <c r="EZ73">
        <v>2</v>
      </c>
      <c r="FA73">
        <v>368.255</v>
      </c>
      <c r="FB73">
        <v>649.76199999999994</v>
      </c>
      <c r="FC73">
        <v>25.000399999999999</v>
      </c>
      <c r="FD73">
        <v>29.741099999999999</v>
      </c>
      <c r="FE73">
        <v>30.0002</v>
      </c>
      <c r="FF73">
        <v>29.772400000000001</v>
      </c>
      <c r="FG73">
        <v>29.778500000000001</v>
      </c>
      <c r="FH73">
        <v>20.032399999999999</v>
      </c>
      <c r="FI73">
        <v>47.286000000000001</v>
      </c>
      <c r="FJ73">
        <v>56.182000000000002</v>
      </c>
      <c r="FK73">
        <v>25</v>
      </c>
      <c r="FL73">
        <v>400</v>
      </c>
      <c r="FM73">
        <v>11.7774</v>
      </c>
      <c r="FN73">
        <v>101.458</v>
      </c>
      <c r="FO73">
        <v>100.675</v>
      </c>
    </row>
    <row r="74" spans="1:171" x14ac:dyDescent="0.2">
      <c r="A74">
        <v>58</v>
      </c>
      <c r="B74">
        <v>1535037679.0999999</v>
      </c>
      <c r="C74">
        <v>7797.7999999523199</v>
      </c>
      <c r="D74" t="s">
        <v>571</v>
      </c>
      <c r="E74" t="s">
        <v>572</v>
      </c>
      <c r="F74" t="s">
        <v>538</v>
      </c>
      <c r="G74">
        <v>1535037671.10323</v>
      </c>
      <c r="H74">
        <f t="shared" si="43"/>
        <v>8.4050392751421205E-3</v>
      </c>
      <c r="I74">
        <f t="shared" si="44"/>
        <v>38.810027297949595</v>
      </c>
      <c r="J74">
        <f t="shared" si="45"/>
        <v>535.10005240049554</v>
      </c>
      <c r="K74">
        <f t="shared" si="46"/>
        <v>447.98908334461987</v>
      </c>
      <c r="L74">
        <f t="shared" si="47"/>
        <v>44.708519221669015</v>
      </c>
      <c r="M74">
        <f t="shared" si="48"/>
        <v>53.402040066811729</v>
      </c>
      <c r="N74">
        <f t="shared" si="49"/>
        <v>0.94365379283678708</v>
      </c>
      <c r="O74">
        <f t="shared" si="50"/>
        <v>2.2537981500274182</v>
      </c>
      <c r="P74">
        <f t="shared" si="51"/>
        <v>0.76784815613929991</v>
      </c>
      <c r="Q74">
        <f t="shared" si="52"/>
        <v>0.49295145217426339</v>
      </c>
      <c r="R74">
        <f t="shared" si="53"/>
        <v>280.86126210398447</v>
      </c>
      <c r="S74">
        <f t="shared" si="54"/>
        <v>26.902837604541634</v>
      </c>
      <c r="T74">
        <f t="shared" si="55"/>
        <v>26.460974193548399</v>
      </c>
      <c r="U74">
        <f t="shared" si="56"/>
        <v>3.4674030762423147</v>
      </c>
      <c r="V74">
        <f t="shared" si="57"/>
        <v>65.018224463734327</v>
      </c>
      <c r="W74">
        <f t="shared" si="58"/>
        <v>2.4071411224586026</v>
      </c>
      <c r="X74">
        <f t="shared" si="59"/>
        <v>3.7022560094689303</v>
      </c>
      <c r="Y74">
        <f t="shared" si="60"/>
        <v>1.0602619537837121</v>
      </c>
      <c r="Z74">
        <f t="shared" si="61"/>
        <v>-370.66223203376751</v>
      </c>
      <c r="AA74">
        <f t="shared" si="62"/>
        <v>135.60155070453439</v>
      </c>
      <c r="AB74">
        <f t="shared" si="63"/>
        <v>12.986990220418491</v>
      </c>
      <c r="AC74">
        <f t="shared" si="64"/>
        <v>58.78757099516983</v>
      </c>
      <c r="AD74">
        <v>-4.12860771533426E-2</v>
      </c>
      <c r="AE74">
        <v>4.6347238463633603E-2</v>
      </c>
      <c r="AF74">
        <v>3.4620134967659499</v>
      </c>
      <c r="AG74">
        <v>17</v>
      </c>
      <c r="AH74">
        <v>4</v>
      </c>
      <c r="AI74">
        <f t="shared" si="65"/>
        <v>1.000647444694915</v>
      </c>
      <c r="AJ74">
        <f t="shared" si="66"/>
        <v>6.4744469491495593E-2</v>
      </c>
      <c r="AK74">
        <f t="shared" si="67"/>
        <v>52548.137913298429</v>
      </c>
      <c r="AL74">
        <v>0</v>
      </c>
      <c r="AM74">
        <v>0</v>
      </c>
      <c r="AN74">
        <v>0</v>
      </c>
      <c r="AO74">
        <f t="shared" si="68"/>
        <v>0</v>
      </c>
      <c r="AP74" t="e">
        <f t="shared" si="69"/>
        <v>#DIV/0!</v>
      </c>
      <c r="AQ74">
        <v>-1</v>
      </c>
      <c r="AR74" t="s">
        <v>573</v>
      </c>
      <c r="AS74">
        <v>873.98482352941198</v>
      </c>
      <c r="AT74">
        <v>1376.77</v>
      </c>
      <c r="AU74">
        <f t="shared" si="70"/>
        <v>0.36519184502174507</v>
      </c>
      <c r="AV74">
        <v>0.5</v>
      </c>
      <c r="AW74">
        <f t="shared" si="71"/>
        <v>1433.0945317495625</v>
      </c>
      <c r="AX74">
        <f t="shared" si="72"/>
        <v>38.810027297949595</v>
      </c>
      <c r="AY74">
        <f t="shared" si="73"/>
        <v>261.67721807009826</v>
      </c>
      <c r="AZ74">
        <f t="shared" si="74"/>
        <v>0.59927947296934125</v>
      </c>
      <c r="BA74">
        <f t="shared" si="75"/>
        <v>2.7779065801994501E-2</v>
      </c>
      <c r="BB74">
        <f t="shared" si="76"/>
        <v>-1</v>
      </c>
      <c r="BC74" t="s">
        <v>574</v>
      </c>
      <c r="BD74">
        <v>551.70000000000005</v>
      </c>
      <c r="BE74">
        <f t="shared" si="77"/>
        <v>825.06999999999994</v>
      </c>
      <c r="BF74">
        <f t="shared" si="78"/>
        <v>0.60938487215701465</v>
      </c>
      <c r="BG74">
        <f t="shared" si="79"/>
        <v>2.4955048033351455</v>
      </c>
      <c r="BH74">
        <f t="shared" si="80"/>
        <v>0.36519184502174512</v>
      </c>
      <c r="BI74" t="e">
        <f t="shared" si="81"/>
        <v>#DIV/0!</v>
      </c>
      <c r="BJ74">
        <v>2337</v>
      </c>
      <c r="BK74">
        <v>300</v>
      </c>
      <c r="BL74">
        <v>300</v>
      </c>
      <c r="BM74">
        <v>300</v>
      </c>
      <c r="BN74">
        <v>10558.2</v>
      </c>
      <c r="BO74">
        <v>1254.45</v>
      </c>
      <c r="BP74">
        <v>-7.3109500000000001E-3</v>
      </c>
      <c r="BQ74">
        <v>1.7229000000000001</v>
      </c>
      <c r="BR74">
        <f t="shared" si="82"/>
        <v>1700.01129032258</v>
      </c>
      <c r="BS74">
        <f t="shared" si="83"/>
        <v>1433.0945317495625</v>
      </c>
      <c r="BT74">
        <f t="shared" si="84"/>
        <v>0.84299118476891433</v>
      </c>
      <c r="BU74">
        <f t="shared" si="85"/>
        <v>0.19598236953782877</v>
      </c>
      <c r="BV74">
        <v>6</v>
      </c>
      <c r="BW74">
        <v>0.5</v>
      </c>
      <c r="BX74" t="s">
        <v>282</v>
      </c>
      <c r="BY74">
        <v>1535037671.10323</v>
      </c>
      <c r="BZ74">
        <v>535.10009677419396</v>
      </c>
      <c r="CA74">
        <v>600.02248387096802</v>
      </c>
      <c r="CB74">
        <v>24.1200774193548</v>
      </c>
      <c r="CC74">
        <v>11.825016129032299</v>
      </c>
      <c r="CD74">
        <v>400.00796774193498</v>
      </c>
      <c r="CE74">
        <v>99.698219354838699</v>
      </c>
      <c r="CF74">
        <v>0.100014316129032</v>
      </c>
      <c r="CG74">
        <v>27.576974193548399</v>
      </c>
      <c r="CH74">
        <v>26.460974193548399</v>
      </c>
      <c r="CI74">
        <v>999.9</v>
      </c>
      <c r="CJ74">
        <v>9986.4754838709705</v>
      </c>
      <c r="CK74">
        <v>0</v>
      </c>
      <c r="CL74">
        <v>6.2987603225806499</v>
      </c>
      <c r="CM74">
        <v>1700.01129032258</v>
      </c>
      <c r="CN74">
        <v>0.90000106451612905</v>
      </c>
      <c r="CO74">
        <v>9.9998580645161303E-2</v>
      </c>
      <c r="CP74">
        <v>0</v>
      </c>
      <c r="CQ74">
        <v>874.45674193548405</v>
      </c>
      <c r="CR74">
        <v>5.0001699999999998</v>
      </c>
      <c r="CS74">
        <v>12544.4580645161</v>
      </c>
      <c r="CT74">
        <v>14574.1129032258</v>
      </c>
      <c r="CU74">
        <v>46.447258064516099</v>
      </c>
      <c r="CV74">
        <v>47.186999999999998</v>
      </c>
      <c r="CW74">
        <v>47.161000000000001</v>
      </c>
      <c r="CX74">
        <v>47.76</v>
      </c>
      <c r="CY74">
        <v>48.195129032258002</v>
      </c>
      <c r="CZ74">
        <v>1525.5096774193501</v>
      </c>
      <c r="DA74">
        <v>169.501612903226</v>
      </c>
      <c r="DB74">
        <v>0</v>
      </c>
      <c r="DC74">
        <v>120</v>
      </c>
      <c r="DD74">
        <v>873.98482352941198</v>
      </c>
      <c r="DE74">
        <v>-7.7517156924967496</v>
      </c>
      <c r="DF74">
        <v>-141.470587968654</v>
      </c>
      <c r="DG74">
        <v>12535.8764705882</v>
      </c>
      <c r="DH74">
        <v>10</v>
      </c>
      <c r="DI74">
        <v>1535037629.0999999</v>
      </c>
      <c r="DJ74" t="s">
        <v>575</v>
      </c>
      <c r="DK74">
        <v>52</v>
      </c>
      <c r="DL74">
        <v>0.438</v>
      </c>
      <c r="DM74">
        <v>-0.1</v>
      </c>
      <c r="DN74">
        <v>600</v>
      </c>
      <c r="DO74">
        <v>12</v>
      </c>
      <c r="DP74">
        <v>0.03</v>
      </c>
      <c r="DQ74">
        <v>0.01</v>
      </c>
      <c r="DR74">
        <v>38.913683067806303</v>
      </c>
      <c r="DS74">
        <v>-1.2546492630626001</v>
      </c>
      <c r="DT74">
        <v>0.152894436066106</v>
      </c>
      <c r="DU74">
        <v>0</v>
      </c>
      <c r="DV74">
        <v>447.83702398189098</v>
      </c>
      <c r="DW74">
        <v>2.1402222103918902</v>
      </c>
      <c r="DX74">
        <v>0.26644926700069599</v>
      </c>
      <c r="DY74">
        <v>1</v>
      </c>
      <c r="DZ74">
        <v>1</v>
      </c>
      <c r="EA74">
        <v>2</v>
      </c>
      <c r="EB74" t="s">
        <v>284</v>
      </c>
      <c r="EC74">
        <v>1.89042</v>
      </c>
      <c r="ED74">
        <v>1.88812</v>
      </c>
      <c r="EE74">
        <v>1.8893200000000001</v>
      </c>
      <c r="EF74">
        <v>1.88927</v>
      </c>
      <c r="EG74">
        <v>1.89255</v>
      </c>
      <c r="EH74">
        <v>1.8870499999999999</v>
      </c>
      <c r="EI74">
        <v>1.8890800000000001</v>
      </c>
      <c r="EJ74">
        <v>1.8912800000000001</v>
      </c>
      <c r="EK74" t="s">
        <v>285</v>
      </c>
      <c r="EL74" t="s">
        <v>19</v>
      </c>
      <c r="EM74" t="s">
        <v>19</v>
      </c>
      <c r="EN74" t="s">
        <v>19</v>
      </c>
      <c r="EO74" t="s">
        <v>286</v>
      </c>
      <c r="EP74" t="s">
        <v>287</v>
      </c>
      <c r="EQ74" t="s">
        <v>288</v>
      </c>
      <c r="ER74" t="s">
        <v>288</v>
      </c>
      <c r="ES74" t="s">
        <v>288</v>
      </c>
      <c r="ET74" t="s">
        <v>288</v>
      </c>
      <c r="EU74">
        <v>0</v>
      </c>
      <c r="EV74">
        <v>100</v>
      </c>
      <c r="EW74">
        <v>100</v>
      </c>
      <c r="EX74">
        <v>0.438</v>
      </c>
      <c r="EY74">
        <v>-0.1</v>
      </c>
      <c r="EZ74">
        <v>2</v>
      </c>
      <c r="FA74">
        <v>365.87</v>
      </c>
      <c r="FB74">
        <v>649.75400000000002</v>
      </c>
      <c r="FC74">
        <v>25.000800000000002</v>
      </c>
      <c r="FD74">
        <v>29.741099999999999</v>
      </c>
      <c r="FE74">
        <v>30.0001</v>
      </c>
      <c r="FF74">
        <v>29.7852</v>
      </c>
      <c r="FG74">
        <v>29.794499999999999</v>
      </c>
      <c r="FH74">
        <v>27.8308</v>
      </c>
      <c r="FI74">
        <v>45.985500000000002</v>
      </c>
      <c r="FJ74">
        <v>51.549900000000001</v>
      </c>
      <c r="FK74">
        <v>25</v>
      </c>
      <c r="FL74">
        <v>600</v>
      </c>
      <c r="FM74">
        <v>11.889900000000001</v>
      </c>
      <c r="FN74">
        <v>101.46299999999999</v>
      </c>
      <c r="FO74">
        <v>100.678</v>
      </c>
    </row>
    <row r="75" spans="1:171" x14ac:dyDescent="0.2">
      <c r="A75">
        <v>59</v>
      </c>
      <c r="B75">
        <v>1535037792.0999999</v>
      </c>
      <c r="C75">
        <v>7910.7999999523199</v>
      </c>
      <c r="D75" t="s">
        <v>576</v>
      </c>
      <c r="E75" t="s">
        <v>577</v>
      </c>
      <c r="F75" t="s">
        <v>538</v>
      </c>
      <c r="G75">
        <v>1535037784.0999999</v>
      </c>
      <c r="H75">
        <f t="shared" si="43"/>
        <v>8.1191751922108056E-3</v>
      </c>
      <c r="I75">
        <f t="shared" si="44"/>
        <v>39.671738276776203</v>
      </c>
      <c r="J75">
        <f t="shared" si="45"/>
        <v>731.67782575098681</v>
      </c>
      <c r="K75">
        <f t="shared" si="46"/>
        <v>635.36024339654932</v>
      </c>
      <c r="L75">
        <f t="shared" si="47"/>
        <v>63.40819332652071</v>
      </c>
      <c r="M75">
        <f t="shared" si="48"/>
        <v>73.020572990102323</v>
      </c>
      <c r="N75">
        <f t="shared" si="49"/>
        <v>0.89037036011237436</v>
      </c>
      <c r="O75">
        <f t="shared" si="50"/>
        <v>2.2563947364569028</v>
      </c>
      <c r="P75">
        <f t="shared" si="51"/>
        <v>0.73224227785391416</v>
      </c>
      <c r="Q75">
        <f t="shared" si="52"/>
        <v>0.46950253484646398</v>
      </c>
      <c r="R75">
        <f t="shared" si="53"/>
        <v>280.85556141846456</v>
      </c>
      <c r="S75">
        <f t="shared" si="54"/>
        <v>27.051019559050737</v>
      </c>
      <c r="T75">
        <f t="shared" si="55"/>
        <v>26.5697451612903</v>
      </c>
      <c r="U75">
        <f t="shared" si="56"/>
        <v>3.4897059569041282</v>
      </c>
      <c r="V75">
        <f t="shared" si="57"/>
        <v>65.052218387788997</v>
      </c>
      <c r="W75">
        <f t="shared" si="58"/>
        <v>2.4158676716557679</v>
      </c>
      <c r="X75">
        <f t="shared" si="59"/>
        <v>3.7137360285767782</v>
      </c>
      <c r="Y75">
        <f t="shared" si="60"/>
        <v>1.0738382852483603</v>
      </c>
      <c r="Z75">
        <f t="shared" si="61"/>
        <v>-358.05562597649651</v>
      </c>
      <c r="AA75">
        <f t="shared" si="62"/>
        <v>128.96753311109941</v>
      </c>
      <c r="AB75">
        <f t="shared" si="63"/>
        <v>12.347389540167956</v>
      </c>
      <c r="AC75">
        <f t="shared" si="64"/>
        <v>64.114858093235426</v>
      </c>
      <c r="AD75">
        <v>-4.1356124623914199E-2</v>
      </c>
      <c r="AE75">
        <v>4.6425872885845702E-2</v>
      </c>
      <c r="AF75">
        <v>3.4666599856027398</v>
      </c>
      <c r="AG75">
        <v>18</v>
      </c>
      <c r="AH75">
        <v>5</v>
      </c>
      <c r="AI75">
        <f t="shared" si="65"/>
        <v>1.0006845616309341</v>
      </c>
      <c r="AJ75">
        <f t="shared" si="66"/>
        <v>6.8456163093411071E-2</v>
      </c>
      <c r="AK75">
        <f t="shared" si="67"/>
        <v>52624.398725881278</v>
      </c>
      <c r="AL75">
        <v>0</v>
      </c>
      <c r="AM75">
        <v>0</v>
      </c>
      <c r="AN75">
        <v>0</v>
      </c>
      <c r="AO75">
        <f t="shared" si="68"/>
        <v>0</v>
      </c>
      <c r="AP75" t="e">
        <f t="shared" si="69"/>
        <v>#DIV/0!</v>
      </c>
      <c r="AQ75">
        <v>-1</v>
      </c>
      <c r="AR75" t="s">
        <v>578</v>
      </c>
      <c r="AS75">
        <v>869.68882352941205</v>
      </c>
      <c r="AT75">
        <v>1330.28</v>
      </c>
      <c r="AU75">
        <f t="shared" si="70"/>
        <v>0.34623626339611802</v>
      </c>
      <c r="AV75">
        <v>0.5</v>
      </c>
      <c r="AW75">
        <f t="shared" si="71"/>
        <v>1433.0620252979136</v>
      </c>
      <c r="AX75">
        <f t="shared" si="72"/>
        <v>39.671738276776203</v>
      </c>
      <c r="AY75">
        <f t="shared" si="73"/>
        <v>248.08902042701138</v>
      </c>
      <c r="AZ75">
        <f t="shared" si="74"/>
        <v>0.58501969510178309</v>
      </c>
      <c r="BA75">
        <f t="shared" si="75"/>
        <v>2.8381003444928433E-2</v>
      </c>
      <c r="BB75">
        <f t="shared" si="76"/>
        <v>-1</v>
      </c>
      <c r="BC75" t="s">
        <v>579</v>
      </c>
      <c r="BD75">
        <v>552.04</v>
      </c>
      <c r="BE75">
        <f t="shared" si="77"/>
        <v>778.24</v>
      </c>
      <c r="BF75">
        <f t="shared" si="78"/>
        <v>0.5918369352263928</v>
      </c>
      <c r="BG75">
        <f t="shared" si="79"/>
        <v>2.4097529164553295</v>
      </c>
      <c r="BH75">
        <f t="shared" si="80"/>
        <v>0.34623626339611807</v>
      </c>
      <c r="BI75" t="e">
        <f t="shared" si="81"/>
        <v>#DIV/0!</v>
      </c>
      <c r="BJ75">
        <v>2339</v>
      </c>
      <c r="BK75">
        <v>300</v>
      </c>
      <c r="BL75">
        <v>300</v>
      </c>
      <c r="BM75">
        <v>300</v>
      </c>
      <c r="BN75">
        <v>10558.7</v>
      </c>
      <c r="BO75">
        <v>1220.2</v>
      </c>
      <c r="BP75">
        <v>-7.3112100000000003E-3</v>
      </c>
      <c r="BQ75">
        <v>1.5988800000000001</v>
      </c>
      <c r="BR75">
        <f t="shared" si="82"/>
        <v>1699.97225806452</v>
      </c>
      <c r="BS75">
        <f t="shared" si="83"/>
        <v>1433.0620252979136</v>
      </c>
      <c r="BT75">
        <f t="shared" si="84"/>
        <v>0.84299141853615112</v>
      </c>
      <c r="BU75">
        <f t="shared" si="85"/>
        <v>0.19598283707230232</v>
      </c>
      <c r="BV75">
        <v>6</v>
      </c>
      <c r="BW75">
        <v>0.5</v>
      </c>
      <c r="BX75" t="s">
        <v>282</v>
      </c>
      <c r="BY75">
        <v>1535037784.0999999</v>
      </c>
      <c r="BZ75">
        <v>731.67787096774202</v>
      </c>
      <c r="CA75">
        <v>800.05390322580604</v>
      </c>
      <c r="CB75">
        <v>24.207380645161301</v>
      </c>
      <c r="CC75">
        <v>12.3320774193548</v>
      </c>
      <c r="CD75">
        <v>400.010516129032</v>
      </c>
      <c r="CE75">
        <v>99.698796774193497</v>
      </c>
      <c r="CF75">
        <v>0.10000868387096799</v>
      </c>
      <c r="CG75">
        <v>27.629925806451599</v>
      </c>
      <c r="CH75">
        <v>26.5697451612903</v>
      </c>
      <c r="CI75">
        <v>999.9</v>
      </c>
      <c r="CJ75">
        <v>10003.360967741901</v>
      </c>
      <c r="CK75">
        <v>0</v>
      </c>
      <c r="CL75">
        <v>6.5871093548387103</v>
      </c>
      <c r="CM75">
        <v>1699.97225806452</v>
      </c>
      <c r="CN75">
        <v>0.89999283870967794</v>
      </c>
      <c r="CO75">
        <v>0.10000704838709699</v>
      </c>
      <c r="CP75">
        <v>0</v>
      </c>
      <c r="CQ75">
        <v>870.27338709677394</v>
      </c>
      <c r="CR75">
        <v>5.0001699999999998</v>
      </c>
      <c r="CS75">
        <v>12495.0935483871</v>
      </c>
      <c r="CT75">
        <v>14573.745161290301</v>
      </c>
      <c r="CU75">
        <v>46.473516129032198</v>
      </c>
      <c r="CV75">
        <v>47.262</v>
      </c>
      <c r="CW75">
        <v>47.215451612903202</v>
      </c>
      <c r="CX75">
        <v>47.828258064516099</v>
      </c>
      <c r="CY75">
        <v>48.223451612903197</v>
      </c>
      <c r="CZ75">
        <v>1525.46129032258</v>
      </c>
      <c r="DA75">
        <v>169.51096774193601</v>
      </c>
      <c r="DB75">
        <v>0</v>
      </c>
      <c r="DC75">
        <v>112.19999980926499</v>
      </c>
      <c r="DD75">
        <v>869.68882352941205</v>
      </c>
      <c r="DE75">
        <v>-9.5007352787577997</v>
      </c>
      <c r="DF75">
        <v>-159.48529428430101</v>
      </c>
      <c r="DG75">
        <v>12493.6176470588</v>
      </c>
      <c r="DH75">
        <v>10</v>
      </c>
      <c r="DI75">
        <v>1535037755.0999999</v>
      </c>
      <c r="DJ75" t="s">
        <v>580</v>
      </c>
      <c r="DK75">
        <v>53</v>
      </c>
      <c r="DL75">
        <v>0.47199999999999998</v>
      </c>
      <c r="DM75">
        <v>-9.4E-2</v>
      </c>
      <c r="DN75">
        <v>800</v>
      </c>
      <c r="DO75">
        <v>12</v>
      </c>
      <c r="DP75">
        <v>0.03</v>
      </c>
      <c r="DQ75">
        <v>0.01</v>
      </c>
      <c r="DR75">
        <v>39.7673042491719</v>
      </c>
      <c r="DS75">
        <v>-0.95071338596881205</v>
      </c>
      <c r="DT75">
        <v>0.124158733823358</v>
      </c>
      <c r="DU75">
        <v>1</v>
      </c>
      <c r="DV75">
        <v>634.95016355856296</v>
      </c>
      <c r="DW75">
        <v>5.0262196559229704</v>
      </c>
      <c r="DX75">
        <v>0.74622131127147295</v>
      </c>
      <c r="DY75">
        <v>1</v>
      </c>
      <c r="DZ75">
        <v>2</v>
      </c>
      <c r="EA75">
        <v>2</v>
      </c>
      <c r="EB75" t="s">
        <v>294</v>
      </c>
      <c r="EC75">
        <v>1.8904099999999999</v>
      </c>
      <c r="ED75">
        <v>1.88812</v>
      </c>
      <c r="EE75">
        <v>1.8893200000000001</v>
      </c>
      <c r="EF75">
        <v>1.8892599999999999</v>
      </c>
      <c r="EG75">
        <v>1.89253</v>
      </c>
      <c r="EH75">
        <v>1.8870499999999999</v>
      </c>
      <c r="EI75">
        <v>1.88907</v>
      </c>
      <c r="EJ75">
        <v>1.89123</v>
      </c>
      <c r="EK75" t="s">
        <v>285</v>
      </c>
      <c r="EL75" t="s">
        <v>19</v>
      </c>
      <c r="EM75" t="s">
        <v>19</v>
      </c>
      <c r="EN75" t="s">
        <v>19</v>
      </c>
      <c r="EO75" t="s">
        <v>286</v>
      </c>
      <c r="EP75" t="s">
        <v>287</v>
      </c>
      <c r="EQ75" t="s">
        <v>288</v>
      </c>
      <c r="ER75" t="s">
        <v>288</v>
      </c>
      <c r="ES75" t="s">
        <v>288</v>
      </c>
      <c r="ET75" t="s">
        <v>288</v>
      </c>
      <c r="EU75">
        <v>0</v>
      </c>
      <c r="EV75">
        <v>100</v>
      </c>
      <c r="EW75">
        <v>100</v>
      </c>
      <c r="EX75">
        <v>0.47199999999999998</v>
      </c>
      <c r="EY75">
        <v>-9.4E-2</v>
      </c>
      <c r="EZ75">
        <v>2</v>
      </c>
      <c r="FA75">
        <v>364.35599999999999</v>
      </c>
      <c r="FB75">
        <v>650.38199999999995</v>
      </c>
      <c r="FC75">
        <v>25.000599999999999</v>
      </c>
      <c r="FD75">
        <v>29.7714</v>
      </c>
      <c r="FE75">
        <v>30.000299999999999</v>
      </c>
      <c r="FF75">
        <v>29.815999999999999</v>
      </c>
      <c r="FG75">
        <v>29.8246</v>
      </c>
      <c r="FH75">
        <v>35.244599999999998</v>
      </c>
      <c r="FI75">
        <v>44.177900000000001</v>
      </c>
      <c r="FJ75">
        <v>47.6477</v>
      </c>
      <c r="FK75">
        <v>25</v>
      </c>
      <c r="FL75">
        <v>800</v>
      </c>
      <c r="FM75">
        <v>12.298</v>
      </c>
      <c r="FN75">
        <v>101.456</v>
      </c>
      <c r="FO75">
        <v>100.66800000000001</v>
      </c>
    </row>
    <row r="76" spans="1:171" x14ac:dyDescent="0.2">
      <c r="A76">
        <v>60</v>
      </c>
      <c r="B76">
        <v>1535037878.5999999</v>
      </c>
      <c r="C76">
        <v>7997.2999999523199</v>
      </c>
      <c r="D76" t="s">
        <v>581</v>
      </c>
      <c r="E76" t="s">
        <v>582</v>
      </c>
      <c r="F76" t="s">
        <v>538</v>
      </c>
      <c r="G76">
        <v>1535037870.6354799</v>
      </c>
      <c r="H76">
        <f t="shared" si="43"/>
        <v>7.8613698815162367E-3</v>
      </c>
      <c r="I76">
        <f t="shared" si="44"/>
        <v>40.195988053739171</v>
      </c>
      <c r="J76">
        <f t="shared" si="45"/>
        <v>928.77969613501079</v>
      </c>
      <c r="K76">
        <f t="shared" si="46"/>
        <v>822.08862042943588</v>
      </c>
      <c r="L76">
        <f t="shared" si="47"/>
        <v>82.045644936857471</v>
      </c>
      <c r="M76">
        <f t="shared" si="48"/>
        <v>92.693570109083282</v>
      </c>
      <c r="N76">
        <f t="shared" si="49"/>
        <v>0.82767346702524103</v>
      </c>
      <c r="O76">
        <f t="shared" si="50"/>
        <v>2.2567612310130278</v>
      </c>
      <c r="P76">
        <f t="shared" si="51"/>
        <v>0.68921336067398176</v>
      </c>
      <c r="Q76">
        <f t="shared" si="52"/>
        <v>0.4412562106771365</v>
      </c>
      <c r="R76">
        <f t="shared" si="53"/>
        <v>280.86103994144611</v>
      </c>
      <c r="S76">
        <f t="shared" si="54"/>
        <v>27.178913825005978</v>
      </c>
      <c r="T76">
        <f t="shared" si="55"/>
        <v>26.655751612903199</v>
      </c>
      <c r="U76">
        <f t="shared" si="56"/>
        <v>3.5074296755089538</v>
      </c>
      <c r="V76">
        <f t="shared" si="57"/>
        <v>64.539040136634426</v>
      </c>
      <c r="W76">
        <f t="shared" si="58"/>
        <v>2.4027716707261235</v>
      </c>
      <c r="X76">
        <f t="shared" si="59"/>
        <v>3.7229739792213508</v>
      </c>
      <c r="Y76">
        <f t="shared" si="60"/>
        <v>1.1046580047828303</v>
      </c>
      <c r="Z76">
        <f t="shared" si="61"/>
        <v>-346.68641177486603</v>
      </c>
      <c r="AA76">
        <f t="shared" si="62"/>
        <v>123.69598739249196</v>
      </c>
      <c r="AB76">
        <f t="shared" si="63"/>
        <v>11.848371536662558</v>
      </c>
      <c r="AC76">
        <f t="shared" si="64"/>
        <v>69.718987095734605</v>
      </c>
      <c r="AD76">
        <v>-4.13660173716138E-2</v>
      </c>
      <c r="AE76">
        <v>4.6436978361790802E-2</v>
      </c>
      <c r="AF76">
        <v>3.4673159862203802</v>
      </c>
      <c r="AG76">
        <v>15</v>
      </c>
      <c r="AH76">
        <v>4</v>
      </c>
      <c r="AI76">
        <f t="shared" si="65"/>
        <v>1.0005703520979958</v>
      </c>
      <c r="AJ76">
        <f t="shared" si="66"/>
        <v>5.7035209799582987E-2</v>
      </c>
      <c r="AK76">
        <f t="shared" si="67"/>
        <v>52629.08766079264</v>
      </c>
      <c r="AL76">
        <v>0</v>
      </c>
      <c r="AM76">
        <v>0</v>
      </c>
      <c r="AN76">
        <v>0</v>
      </c>
      <c r="AO76">
        <f t="shared" si="68"/>
        <v>0</v>
      </c>
      <c r="AP76" t="e">
        <f t="shared" si="69"/>
        <v>#DIV/0!</v>
      </c>
      <c r="AQ76">
        <v>-1</v>
      </c>
      <c r="AR76" t="s">
        <v>583</v>
      </c>
      <c r="AS76">
        <v>869.94123529411797</v>
      </c>
      <c r="AT76">
        <v>1311.59</v>
      </c>
      <c r="AU76">
        <f t="shared" si="70"/>
        <v>0.33672776150007389</v>
      </c>
      <c r="AV76">
        <v>0.5</v>
      </c>
      <c r="AW76">
        <f t="shared" si="71"/>
        <v>1433.0907594858943</v>
      </c>
      <c r="AX76">
        <f t="shared" si="72"/>
        <v>40.195988053739171</v>
      </c>
      <c r="AY76">
        <f t="shared" si="73"/>
        <v>241.28072173406298</v>
      </c>
      <c r="AZ76">
        <f t="shared" si="74"/>
        <v>0.57878605356856938</v>
      </c>
      <c r="BA76">
        <f t="shared" si="75"/>
        <v>2.8746251960006904E-2</v>
      </c>
      <c r="BB76">
        <f t="shared" si="76"/>
        <v>-1</v>
      </c>
      <c r="BC76" t="s">
        <v>584</v>
      </c>
      <c r="BD76">
        <v>552.46</v>
      </c>
      <c r="BE76">
        <f t="shared" si="77"/>
        <v>759.12999999999988</v>
      </c>
      <c r="BF76">
        <f t="shared" si="78"/>
        <v>0.58178278385241267</v>
      </c>
      <c r="BG76">
        <f t="shared" si="79"/>
        <v>2.3740904318864713</v>
      </c>
      <c r="BH76">
        <f t="shared" si="80"/>
        <v>0.33672776150007394</v>
      </c>
      <c r="BI76" t="e">
        <f t="shared" si="81"/>
        <v>#DIV/0!</v>
      </c>
      <c r="BJ76">
        <v>2341</v>
      </c>
      <c r="BK76">
        <v>300</v>
      </c>
      <c r="BL76">
        <v>300</v>
      </c>
      <c r="BM76">
        <v>300</v>
      </c>
      <c r="BN76">
        <v>10559</v>
      </c>
      <c r="BO76">
        <v>1202.9100000000001</v>
      </c>
      <c r="BP76">
        <v>-7.3113800000000001E-3</v>
      </c>
      <c r="BQ76">
        <v>0.61694300000000002</v>
      </c>
      <c r="BR76">
        <f t="shared" si="82"/>
        <v>1700.0064516129</v>
      </c>
      <c r="BS76">
        <f t="shared" si="83"/>
        <v>1433.0907594858943</v>
      </c>
      <c r="BT76">
        <f t="shared" si="84"/>
        <v>0.84299136519525175</v>
      </c>
      <c r="BU76">
        <f t="shared" si="85"/>
        <v>0.19598273039050362</v>
      </c>
      <c r="BV76">
        <v>6</v>
      </c>
      <c r="BW76">
        <v>0.5</v>
      </c>
      <c r="BX76" t="s">
        <v>282</v>
      </c>
      <c r="BY76">
        <v>1535037870.6354799</v>
      </c>
      <c r="BZ76">
        <v>928.77974193548403</v>
      </c>
      <c r="CA76">
        <v>999.98835483871005</v>
      </c>
      <c r="CB76">
        <v>24.075516129032302</v>
      </c>
      <c r="CC76">
        <v>12.5746032258065</v>
      </c>
      <c r="CD76">
        <v>400.01809677419402</v>
      </c>
      <c r="CE76">
        <v>99.701474193548407</v>
      </c>
      <c r="CF76">
        <v>9.9986254838709696E-2</v>
      </c>
      <c r="CG76">
        <v>27.6724322580645</v>
      </c>
      <c r="CH76">
        <v>26.655751612903199</v>
      </c>
      <c r="CI76">
        <v>999.9</v>
      </c>
      <c r="CJ76">
        <v>10005.4851612903</v>
      </c>
      <c r="CK76">
        <v>0</v>
      </c>
      <c r="CL76">
        <v>7.0218712903225802</v>
      </c>
      <c r="CM76">
        <v>1700.0064516129</v>
      </c>
      <c r="CN76">
        <v>0.89999287096774205</v>
      </c>
      <c r="CO76">
        <v>0.100007032258064</v>
      </c>
      <c r="CP76">
        <v>0</v>
      </c>
      <c r="CQ76">
        <v>870.77761290322599</v>
      </c>
      <c r="CR76">
        <v>5.0001699999999998</v>
      </c>
      <c r="CS76">
        <v>12515.270967741901</v>
      </c>
      <c r="CT76">
        <v>14574.0483870968</v>
      </c>
      <c r="CU76">
        <v>46.527999999999999</v>
      </c>
      <c r="CV76">
        <v>47.320129032258002</v>
      </c>
      <c r="CW76">
        <v>47.245741935483899</v>
      </c>
      <c r="CX76">
        <v>47.880806451612898</v>
      </c>
      <c r="CY76">
        <v>48.272064516128999</v>
      </c>
      <c r="CZ76">
        <v>1525.49451612903</v>
      </c>
      <c r="DA76">
        <v>169.511290322581</v>
      </c>
      <c r="DB76">
        <v>0</v>
      </c>
      <c r="DC76">
        <v>86.199999809265094</v>
      </c>
      <c r="DD76">
        <v>869.94123529411797</v>
      </c>
      <c r="DE76">
        <v>-13.6835784499612</v>
      </c>
      <c r="DF76">
        <v>-207.10784317214001</v>
      </c>
      <c r="DG76">
        <v>12502.2764705882</v>
      </c>
      <c r="DH76">
        <v>10</v>
      </c>
      <c r="DI76">
        <v>1535037912.2</v>
      </c>
      <c r="DJ76" t="s">
        <v>585</v>
      </c>
      <c r="DK76">
        <v>54</v>
      </c>
      <c r="DL76">
        <v>0.27100000000000002</v>
      </c>
      <c r="DM76">
        <v>-9.5000000000000001E-2</v>
      </c>
      <c r="DN76">
        <v>1000</v>
      </c>
      <c r="DO76">
        <v>13</v>
      </c>
      <c r="DP76">
        <v>0.03</v>
      </c>
      <c r="DQ76">
        <v>0.01</v>
      </c>
      <c r="DR76">
        <v>40.1595107251879</v>
      </c>
      <c r="DS76">
        <v>-0.96577729071129703</v>
      </c>
      <c r="DT76">
        <v>0.12916079191686999</v>
      </c>
      <c r="DU76">
        <v>1</v>
      </c>
      <c r="DV76">
        <v>822.64613014610302</v>
      </c>
      <c r="DW76">
        <v>-0.73101608998342105</v>
      </c>
      <c r="DX76">
        <v>0.19302590825798399</v>
      </c>
      <c r="DY76">
        <v>1</v>
      </c>
      <c r="DZ76">
        <v>2</v>
      </c>
      <c r="EA76">
        <v>2</v>
      </c>
      <c r="EB76" t="s">
        <v>294</v>
      </c>
      <c r="EC76">
        <v>1.8904099999999999</v>
      </c>
      <c r="ED76">
        <v>1.88812</v>
      </c>
      <c r="EE76">
        <v>1.88933</v>
      </c>
      <c r="EF76">
        <v>1.8892199999999999</v>
      </c>
      <c r="EG76">
        <v>1.89253</v>
      </c>
      <c r="EH76">
        <v>1.8870400000000001</v>
      </c>
      <c r="EI76">
        <v>1.88906</v>
      </c>
      <c r="EJ76">
        <v>1.89123</v>
      </c>
      <c r="EK76" t="s">
        <v>285</v>
      </c>
      <c r="EL76" t="s">
        <v>19</v>
      </c>
      <c r="EM76" t="s">
        <v>19</v>
      </c>
      <c r="EN76" t="s">
        <v>19</v>
      </c>
      <c r="EO76" t="s">
        <v>286</v>
      </c>
      <c r="EP76" t="s">
        <v>287</v>
      </c>
      <c r="EQ76" t="s">
        <v>288</v>
      </c>
      <c r="ER76" t="s">
        <v>288</v>
      </c>
      <c r="ES76" t="s">
        <v>288</v>
      </c>
      <c r="ET76" t="s">
        <v>288</v>
      </c>
      <c r="EU76">
        <v>0</v>
      </c>
      <c r="EV76">
        <v>100</v>
      </c>
      <c r="EW76">
        <v>100</v>
      </c>
      <c r="EX76">
        <v>0.27100000000000002</v>
      </c>
      <c r="EY76">
        <v>-9.5000000000000001E-2</v>
      </c>
      <c r="EZ76">
        <v>2</v>
      </c>
      <c r="FA76">
        <v>367.755</v>
      </c>
      <c r="FB76">
        <v>650.77599999999995</v>
      </c>
      <c r="FC76">
        <v>25.001100000000001</v>
      </c>
      <c r="FD76">
        <v>29.8079</v>
      </c>
      <c r="FE76">
        <v>30.0002</v>
      </c>
      <c r="FF76">
        <v>29.840900000000001</v>
      </c>
      <c r="FG76">
        <v>29.855399999999999</v>
      </c>
      <c r="FH76">
        <v>42.320900000000002</v>
      </c>
      <c r="FI76">
        <v>41.085700000000003</v>
      </c>
      <c r="FJ76">
        <v>43.854500000000002</v>
      </c>
      <c r="FK76">
        <v>25</v>
      </c>
      <c r="FL76">
        <v>1000</v>
      </c>
      <c r="FM76">
        <v>12.6699</v>
      </c>
      <c r="FN76">
        <v>101.44799999999999</v>
      </c>
      <c r="FO76">
        <v>100.65900000000001</v>
      </c>
    </row>
    <row r="77" spans="1:171" x14ac:dyDescent="0.2">
      <c r="A77">
        <v>61</v>
      </c>
      <c r="B77">
        <v>1535038334.3</v>
      </c>
      <c r="C77">
        <v>8453</v>
      </c>
      <c r="D77" t="s">
        <v>586</v>
      </c>
      <c r="E77" t="s">
        <v>587</v>
      </c>
      <c r="F77" t="s">
        <v>588</v>
      </c>
      <c r="G77">
        <v>1535038326.3</v>
      </c>
      <c r="H77">
        <f t="shared" si="43"/>
        <v>7.9251007210017054E-3</v>
      </c>
      <c r="I77">
        <f t="shared" si="44"/>
        <v>26.77993276022163</v>
      </c>
      <c r="J77">
        <f t="shared" si="45"/>
        <v>355.65177585352671</v>
      </c>
      <c r="K77">
        <f t="shared" si="46"/>
        <v>282.74286210588991</v>
      </c>
      <c r="L77">
        <f t="shared" si="47"/>
        <v>28.215521213223475</v>
      </c>
      <c r="M77">
        <f t="shared" si="48"/>
        <v>35.491259271322001</v>
      </c>
      <c r="N77">
        <f t="shared" si="49"/>
        <v>0.74288661615432328</v>
      </c>
      <c r="O77">
        <f t="shared" si="50"/>
        <v>2.2548543960059044</v>
      </c>
      <c r="P77">
        <f t="shared" si="51"/>
        <v>0.62919375747265571</v>
      </c>
      <c r="Q77">
        <f t="shared" si="52"/>
        <v>0.40200302207848393</v>
      </c>
      <c r="R77">
        <f t="shared" si="53"/>
        <v>280.8597289095315</v>
      </c>
      <c r="S77">
        <f t="shared" si="54"/>
        <v>27.280348992893135</v>
      </c>
      <c r="T77">
        <f t="shared" si="55"/>
        <v>27.359383870967701</v>
      </c>
      <c r="U77">
        <f t="shared" si="56"/>
        <v>3.6554064264312927</v>
      </c>
      <c r="V77">
        <f t="shared" si="57"/>
        <v>64.98575179878361</v>
      </c>
      <c r="W77">
        <f t="shared" si="58"/>
        <v>2.4368276763356906</v>
      </c>
      <c r="X77">
        <f t="shared" si="59"/>
        <v>3.7497876209555567</v>
      </c>
      <c r="Y77">
        <f t="shared" si="60"/>
        <v>1.218578750095602</v>
      </c>
      <c r="Z77">
        <f t="shared" si="61"/>
        <v>-349.49694179617524</v>
      </c>
      <c r="AA77">
        <f t="shared" si="62"/>
        <v>52.990405557077892</v>
      </c>
      <c r="AB77">
        <f t="shared" si="63"/>
        <v>5.1010417034311706</v>
      </c>
      <c r="AC77">
        <f t="shared" si="64"/>
        <v>-10.545765626134667</v>
      </c>
      <c r="AD77">
        <v>-4.1314562385671799E-2</v>
      </c>
      <c r="AE77">
        <v>4.6379215632366501E-2</v>
      </c>
      <c r="AF77">
        <v>3.4639033480958901</v>
      </c>
      <c r="AG77">
        <v>14</v>
      </c>
      <c r="AH77">
        <v>3</v>
      </c>
      <c r="AI77">
        <f t="shared" si="65"/>
        <v>1.0005331644945854</v>
      </c>
      <c r="AJ77">
        <f t="shared" si="66"/>
        <v>5.3316449458540305E-2</v>
      </c>
      <c r="AK77">
        <f t="shared" si="67"/>
        <v>52544.625327362453</v>
      </c>
      <c r="AL77">
        <v>0</v>
      </c>
      <c r="AM77">
        <v>0</v>
      </c>
      <c r="AN77">
        <v>0</v>
      </c>
      <c r="AO77">
        <f t="shared" si="68"/>
        <v>0</v>
      </c>
      <c r="AP77" t="e">
        <f t="shared" si="69"/>
        <v>#DIV/0!</v>
      </c>
      <c r="AQ77">
        <v>-1</v>
      </c>
      <c r="AR77" t="s">
        <v>589</v>
      </c>
      <c r="AS77">
        <v>930.00047058823498</v>
      </c>
      <c r="AT77">
        <v>1401.96</v>
      </c>
      <c r="AU77">
        <f t="shared" si="70"/>
        <v>0.33664264987001413</v>
      </c>
      <c r="AV77">
        <v>0.5</v>
      </c>
      <c r="AW77">
        <f t="shared" si="71"/>
        <v>1433.0883575560363</v>
      </c>
      <c r="AX77">
        <f t="shared" si="72"/>
        <v>26.77993276022163</v>
      </c>
      <c r="AY77">
        <f t="shared" si="73"/>
        <v>241.21933109276517</v>
      </c>
      <c r="AZ77">
        <f t="shared" si="74"/>
        <v>0.57355416702331019</v>
      </c>
      <c r="BA77">
        <f t="shared" si="75"/>
        <v>1.9384661534475822E-2</v>
      </c>
      <c r="BB77">
        <f t="shared" si="76"/>
        <v>-1</v>
      </c>
      <c r="BC77" t="s">
        <v>590</v>
      </c>
      <c r="BD77">
        <v>597.86</v>
      </c>
      <c r="BE77">
        <f t="shared" si="77"/>
        <v>804.1</v>
      </c>
      <c r="BF77">
        <f t="shared" si="78"/>
        <v>0.5869413374104776</v>
      </c>
      <c r="BG77">
        <f t="shared" si="79"/>
        <v>2.3449637038771618</v>
      </c>
      <c r="BH77">
        <f t="shared" si="80"/>
        <v>0.33664264987001413</v>
      </c>
      <c r="BI77" t="e">
        <f t="shared" si="81"/>
        <v>#DIV/0!</v>
      </c>
      <c r="BJ77">
        <v>2343</v>
      </c>
      <c r="BK77">
        <v>300</v>
      </c>
      <c r="BL77">
        <v>300</v>
      </c>
      <c r="BM77">
        <v>300</v>
      </c>
      <c r="BN77">
        <v>10531.1</v>
      </c>
      <c r="BO77">
        <v>1300.5999999999999</v>
      </c>
      <c r="BP77">
        <v>-7.2916500000000002E-3</v>
      </c>
      <c r="BQ77">
        <v>5.72485</v>
      </c>
      <c r="BR77">
        <f t="shared" si="82"/>
        <v>1700.00419354839</v>
      </c>
      <c r="BS77">
        <f t="shared" si="83"/>
        <v>1433.0883575560363</v>
      </c>
      <c r="BT77">
        <f t="shared" si="84"/>
        <v>0.84299107201893142</v>
      </c>
      <c r="BU77">
        <f t="shared" si="85"/>
        <v>0.19598214403786293</v>
      </c>
      <c r="BV77">
        <v>6</v>
      </c>
      <c r="BW77">
        <v>0.5</v>
      </c>
      <c r="BX77" t="s">
        <v>282</v>
      </c>
      <c r="BY77">
        <v>1535038326.3</v>
      </c>
      <c r="BZ77">
        <v>355.65180645161303</v>
      </c>
      <c r="CA77">
        <v>400.02787096774199</v>
      </c>
      <c r="CB77">
        <v>24.419029032258099</v>
      </c>
      <c r="CC77">
        <v>12.8280741935484</v>
      </c>
      <c r="CD77">
        <v>400.00264516128999</v>
      </c>
      <c r="CE77">
        <v>99.692161290322602</v>
      </c>
      <c r="CF77">
        <v>9.99996967741935E-2</v>
      </c>
      <c r="CG77">
        <v>27.795290322580598</v>
      </c>
      <c r="CH77">
        <v>27.359383870967701</v>
      </c>
      <c r="CI77">
        <v>999.9</v>
      </c>
      <c r="CJ77">
        <v>9993.9729032258092</v>
      </c>
      <c r="CK77">
        <v>0</v>
      </c>
      <c r="CL77">
        <v>5.5205441935483899</v>
      </c>
      <c r="CM77">
        <v>1700.00419354839</v>
      </c>
      <c r="CN77">
        <v>0.90000235483870905</v>
      </c>
      <c r="CO77">
        <v>9.9997867741935503E-2</v>
      </c>
      <c r="CP77">
        <v>0</v>
      </c>
      <c r="CQ77">
        <v>930.47974193548396</v>
      </c>
      <c r="CR77">
        <v>5.0001699999999998</v>
      </c>
      <c r="CS77">
        <v>13430.7612903226</v>
      </c>
      <c r="CT77">
        <v>14574.058064516101</v>
      </c>
      <c r="CU77">
        <v>46.646999999999998</v>
      </c>
      <c r="CV77">
        <v>47.436999999999998</v>
      </c>
      <c r="CW77">
        <v>47.366806451612902</v>
      </c>
      <c r="CX77">
        <v>47.991806451612902</v>
      </c>
      <c r="CY77">
        <v>48.390935483870997</v>
      </c>
      <c r="CZ77">
        <v>1525.5096774193501</v>
      </c>
      <c r="DA77">
        <v>169.49451612903201</v>
      </c>
      <c r="DB77">
        <v>0</v>
      </c>
      <c r="DC77">
        <v>454.799999952316</v>
      </c>
      <c r="DD77">
        <v>930.00047058823498</v>
      </c>
      <c r="DE77">
        <v>-8.6218137234928793</v>
      </c>
      <c r="DF77">
        <v>-108.45588180363301</v>
      </c>
      <c r="DG77">
        <v>13423.976470588201</v>
      </c>
      <c r="DH77">
        <v>10</v>
      </c>
      <c r="DI77">
        <v>1535038301.3</v>
      </c>
      <c r="DJ77" t="s">
        <v>591</v>
      </c>
      <c r="DK77">
        <v>55</v>
      </c>
      <c r="DL77">
        <v>0.67200000000000004</v>
      </c>
      <c r="DM77">
        <v>-0.10100000000000001</v>
      </c>
      <c r="DN77">
        <v>400</v>
      </c>
      <c r="DO77">
        <v>13</v>
      </c>
      <c r="DP77">
        <v>0.03</v>
      </c>
      <c r="DQ77">
        <v>0.01</v>
      </c>
      <c r="DR77">
        <v>26.813886589052402</v>
      </c>
      <c r="DS77">
        <v>-0.42665865000410302</v>
      </c>
      <c r="DT77">
        <v>7.3028009432436605E-2</v>
      </c>
      <c r="DU77">
        <v>1</v>
      </c>
      <c r="DV77">
        <v>282.45775901976299</v>
      </c>
      <c r="DW77">
        <v>3.6637462046702098</v>
      </c>
      <c r="DX77">
        <v>0.89921804385808601</v>
      </c>
      <c r="DY77">
        <v>1</v>
      </c>
      <c r="DZ77">
        <v>2</v>
      </c>
      <c r="EA77">
        <v>2</v>
      </c>
      <c r="EB77" t="s">
        <v>294</v>
      </c>
      <c r="EC77">
        <v>1.8904099999999999</v>
      </c>
      <c r="ED77">
        <v>1.88812</v>
      </c>
      <c r="EE77">
        <v>1.8892800000000001</v>
      </c>
      <c r="EF77">
        <v>1.8892599999999999</v>
      </c>
      <c r="EG77">
        <v>1.8925000000000001</v>
      </c>
      <c r="EH77">
        <v>1.8870199999999999</v>
      </c>
      <c r="EI77">
        <v>1.8890400000000001</v>
      </c>
      <c r="EJ77">
        <v>1.89123</v>
      </c>
      <c r="EK77" t="s">
        <v>285</v>
      </c>
      <c r="EL77" t="s">
        <v>19</v>
      </c>
      <c r="EM77" t="s">
        <v>19</v>
      </c>
      <c r="EN77" t="s">
        <v>19</v>
      </c>
      <c r="EO77" t="s">
        <v>286</v>
      </c>
      <c r="EP77" t="s">
        <v>287</v>
      </c>
      <c r="EQ77" t="s">
        <v>288</v>
      </c>
      <c r="ER77" t="s">
        <v>288</v>
      </c>
      <c r="ES77" t="s">
        <v>288</v>
      </c>
      <c r="ET77" t="s">
        <v>288</v>
      </c>
      <c r="EU77">
        <v>0</v>
      </c>
      <c r="EV77">
        <v>100</v>
      </c>
      <c r="EW77">
        <v>100</v>
      </c>
      <c r="EX77">
        <v>0.67200000000000004</v>
      </c>
      <c r="EY77">
        <v>-0.10100000000000001</v>
      </c>
      <c r="EZ77">
        <v>2</v>
      </c>
      <c r="FA77">
        <v>368.995</v>
      </c>
      <c r="FB77">
        <v>648.06399999999996</v>
      </c>
      <c r="FC77">
        <v>25.000499999999999</v>
      </c>
      <c r="FD77">
        <v>29.985499999999998</v>
      </c>
      <c r="FE77">
        <v>30.000299999999999</v>
      </c>
      <c r="FF77">
        <v>30.022400000000001</v>
      </c>
      <c r="FG77">
        <v>30.0288</v>
      </c>
      <c r="FH77">
        <v>20.055</v>
      </c>
      <c r="FI77">
        <v>49.562899999999999</v>
      </c>
      <c r="FJ77">
        <v>84.665899999999993</v>
      </c>
      <c r="FK77">
        <v>25</v>
      </c>
      <c r="FL77">
        <v>400</v>
      </c>
      <c r="FM77">
        <v>12.849299999999999</v>
      </c>
      <c r="FN77">
        <v>101.41200000000001</v>
      </c>
      <c r="FO77">
        <v>100.61199999999999</v>
      </c>
    </row>
    <row r="78" spans="1:171" x14ac:dyDescent="0.2">
      <c r="A78">
        <v>62</v>
      </c>
      <c r="B78">
        <v>1535038442.3</v>
      </c>
      <c r="C78">
        <v>8561</v>
      </c>
      <c r="D78" t="s">
        <v>592</v>
      </c>
      <c r="E78" t="s">
        <v>593</v>
      </c>
      <c r="F78" t="s">
        <v>588</v>
      </c>
      <c r="G78">
        <v>1535038434.3</v>
      </c>
      <c r="H78">
        <f t="shared" si="43"/>
        <v>7.6162738490244556E-3</v>
      </c>
      <c r="I78">
        <f t="shared" si="44"/>
        <v>20.003980916644867</v>
      </c>
      <c r="J78">
        <f t="shared" si="45"/>
        <v>266.98175132706689</v>
      </c>
      <c r="K78">
        <f t="shared" si="46"/>
        <v>209.41777398497342</v>
      </c>
      <c r="L78">
        <f t="shared" si="47"/>
        <v>20.897750841895348</v>
      </c>
      <c r="M78">
        <f t="shared" si="48"/>
        <v>26.642046720285766</v>
      </c>
      <c r="N78">
        <f t="shared" si="49"/>
        <v>0.69435243232938171</v>
      </c>
      <c r="O78">
        <f t="shared" si="50"/>
        <v>2.2545701782080636</v>
      </c>
      <c r="P78">
        <f t="shared" si="51"/>
        <v>0.59395221618676153</v>
      </c>
      <c r="Q78">
        <f t="shared" si="52"/>
        <v>0.37902480938979966</v>
      </c>
      <c r="R78">
        <f t="shared" si="53"/>
        <v>280.8581923756152</v>
      </c>
      <c r="S78">
        <f t="shared" si="54"/>
        <v>27.417208302956119</v>
      </c>
      <c r="T78">
        <f t="shared" si="55"/>
        <v>27.450945161290299</v>
      </c>
      <c r="U78">
        <f t="shared" si="56"/>
        <v>3.6750571402279837</v>
      </c>
      <c r="V78">
        <f t="shared" si="57"/>
        <v>64.795408102442494</v>
      </c>
      <c r="W78">
        <f t="shared" si="58"/>
        <v>2.4346211588221078</v>
      </c>
      <c r="X78">
        <f t="shared" si="59"/>
        <v>3.7573976769664541</v>
      </c>
      <c r="Y78">
        <f t="shared" si="60"/>
        <v>1.2404359814058759</v>
      </c>
      <c r="Z78">
        <f t="shared" si="61"/>
        <v>-335.87767674197852</v>
      </c>
      <c r="AA78">
        <f t="shared" si="62"/>
        <v>46.075856948789841</v>
      </c>
      <c r="AB78">
        <f t="shared" si="63"/>
        <v>4.4387779680012294</v>
      </c>
      <c r="AC78">
        <f t="shared" si="64"/>
        <v>-4.5048494495722693</v>
      </c>
      <c r="AD78">
        <v>-4.1306896301658999E-2</v>
      </c>
      <c r="AE78">
        <v>4.63706097814763E-2</v>
      </c>
      <c r="AF78">
        <v>3.4633947863789301</v>
      </c>
      <c r="AG78">
        <v>11</v>
      </c>
      <c r="AH78">
        <v>3</v>
      </c>
      <c r="AI78">
        <f t="shared" si="65"/>
        <v>1.0004189905045562</v>
      </c>
      <c r="AJ78">
        <f t="shared" si="66"/>
        <v>4.1899050455618259E-2</v>
      </c>
      <c r="AK78">
        <f t="shared" si="67"/>
        <v>52529.156512539783</v>
      </c>
      <c r="AL78">
        <v>0</v>
      </c>
      <c r="AM78">
        <v>0</v>
      </c>
      <c r="AN78">
        <v>0</v>
      </c>
      <c r="AO78">
        <f t="shared" si="68"/>
        <v>0</v>
      </c>
      <c r="AP78" t="e">
        <f t="shared" si="69"/>
        <v>#DIV/0!</v>
      </c>
      <c r="AQ78">
        <v>-1</v>
      </c>
      <c r="AR78" t="s">
        <v>594</v>
      </c>
      <c r="AS78">
        <v>893.65911764705902</v>
      </c>
      <c r="AT78">
        <v>1298.69</v>
      </c>
      <c r="AU78">
        <f t="shared" si="70"/>
        <v>0.31187649273725138</v>
      </c>
      <c r="AV78">
        <v>0.5</v>
      </c>
      <c r="AW78">
        <f t="shared" si="71"/>
        <v>1433.0768220721197</v>
      </c>
      <c r="AX78">
        <f t="shared" si="72"/>
        <v>20.003980916644867</v>
      </c>
      <c r="AY78">
        <f t="shared" si="73"/>
        <v>223.47148654544938</v>
      </c>
      <c r="AZ78">
        <f t="shared" si="74"/>
        <v>0.54321662598464604</v>
      </c>
      <c r="BA78">
        <f t="shared" si="75"/>
        <v>1.4656563132655172E-2</v>
      </c>
      <c r="BB78">
        <f t="shared" si="76"/>
        <v>-1</v>
      </c>
      <c r="BC78" t="s">
        <v>595</v>
      </c>
      <c r="BD78">
        <v>593.22</v>
      </c>
      <c r="BE78">
        <f t="shared" si="77"/>
        <v>705.47</v>
      </c>
      <c r="BF78">
        <f t="shared" si="78"/>
        <v>0.57412913710425817</v>
      </c>
      <c r="BG78">
        <f t="shared" si="79"/>
        <v>2.189221536698021</v>
      </c>
      <c r="BH78">
        <f t="shared" si="80"/>
        <v>0.31187649273725138</v>
      </c>
      <c r="BI78" t="e">
        <f t="shared" si="81"/>
        <v>#DIV/0!</v>
      </c>
      <c r="BJ78">
        <v>2345</v>
      </c>
      <c r="BK78">
        <v>300</v>
      </c>
      <c r="BL78">
        <v>300</v>
      </c>
      <c r="BM78">
        <v>300</v>
      </c>
      <c r="BN78">
        <v>10530.1</v>
      </c>
      <c r="BO78">
        <v>1212.18</v>
      </c>
      <c r="BP78">
        <v>-7.2905599999999997E-3</v>
      </c>
      <c r="BQ78">
        <v>5.8898900000000003</v>
      </c>
      <c r="BR78">
        <f t="shared" si="82"/>
        <v>1699.99</v>
      </c>
      <c r="BS78">
        <f t="shared" si="83"/>
        <v>1433.0768220721197</v>
      </c>
      <c r="BT78">
        <f t="shared" si="84"/>
        <v>0.84299132469727456</v>
      </c>
      <c r="BU78">
        <f t="shared" si="85"/>
        <v>0.19598264939454935</v>
      </c>
      <c r="BV78">
        <v>6</v>
      </c>
      <c r="BW78">
        <v>0.5</v>
      </c>
      <c r="BX78" t="s">
        <v>282</v>
      </c>
      <c r="BY78">
        <v>1535038434.3</v>
      </c>
      <c r="BZ78">
        <v>266.98177419354801</v>
      </c>
      <c r="CA78">
        <v>300.02564516129002</v>
      </c>
      <c r="CB78">
        <v>24.397503225806499</v>
      </c>
      <c r="CC78">
        <v>13.256483870967701</v>
      </c>
      <c r="CD78">
        <v>399.99567741935499</v>
      </c>
      <c r="CE78">
        <v>99.689787096774197</v>
      </c>
      <c r="CF78">
        <v>9.99797612903226E-2</v>
      </c>
      <c r="CG78">
        <v>27.830019354838701</v>
      </c>
      <c r="CH78">
        <v>27.450945161290299</v>
      </c>
      <c r="CI78">
        <v>999.9</v>
      </c>
      <c r="CJ78">
        <v>9992.3564516129009</v>
      </c>
      <c r="CK78">
        <v>0</v>
      </c>
      <c r="CL78">
        <v>7.0333016129032302</v>
      </c>
      <c r="CM78">
        <v>1699.99</v>
      </c>
      <c r="CN78">
        <v>0.89999651612903298</v>
      </c>
      <c r="CO78">
        <v>0.1000036</v>
      </c>
      <c r="CP78">
        <v>0</v>
      </c>
      <c r="CQ78">
        <v>894.04135483871005</v>
      </c>
      <c r="CR78">
        <v>5.0001699999999998</v>
      </c>
      <c r="CS78">
        <v>12873.7903225806</v>
      </c>
      <c r="CT78">
        <v>14573.9225806452</v>
      </c>
      <c r="CU78">
        <v>46.707322580645098</v>
      </c>
      <c r="CV78">
        <v>47.527999999999999</v>
      </c>
      <c r="CW78">
        <v>47.439161290322602</v>
      </c>
      <c r="CX78">
        <v>48.037999999999997</v>
      </c>
      <c r="CY78">
        <v>48.461419354838696</v>
      </c>
      <c r="CZ78">
        <v>1525.4825806451599</v>
      </c>
      <c r="DA78">
        <v>169.50741935483899</v>
      </c>
      <c r="DB78">
        <v>0</v>
      </c>
      <c r="DC78">
        <v>107.09999990463299</v>
      </c>
      <c r="DD78">
        <v>893.65911764705902</v>
      </c>
      <c r="DE78">
        <v>-5.6377450929837103</v>
      </c>
      <c r="DF78">
        <v>-89.999999979703304</v>
      </c>
      <c r="DG78">
        <v>12869.470588235299</v>
      </c>
      <c r="DH78">
        <v>10</v>
      </c>
      <c r="DI78">
        <v>1535038412.8</v>
      </c>
      <c r="DJ78" t="s">
        <v>596</v>
      </c>
      <c r="DK78">
        <v>56</v>
      </c>
      <c r="DL78">
        <v>0.66400000000000003</v>
      </c>
      <c r="DM78">
        <v>-9.9000000000000005E-2</v>
      </c>
      <c r="DN78">
        <v>300</v>
      </c>
      <c r="DO78">
        <v>13</v>
      </c>
      <c r="DP78">
        <v>0.04</v>
      </c>
      <c r="DQ78">
        <v>0.01</v>
      </c>
      <c r="DR78">
        <v>19.964728467864202</v>
      </c>
      <c r="DS78">
        <v>0.499755072520495</v>
      </c>
      <c r="DT78">
        <v>0.24865654009177501</v>
      </c>
      <c r="DU78">
        <v>1</v>
      </c>
      <c r="DV78">
        <v>208.88076651459599</v>
      </c>
      <c r="DW78">
        <v>5.9369279170484202</v>
      </c>
      <c r="DX78">
        <v>0.85116540716354805</v>
      </c>
      <c r="DY78">
        <v>1</v>
      </c>
      <c r="DZ78">
        <v>2</v>
      </c>
      <c r="EA78">
        <v>2</v>
      </c>
      <c r="EB78" t="s">
        <v>294</v>
      </c>
      <c r="EC78">
        <v>1.8904099999999999</v>
      </c>
      <c r="ED78">
        <v>1.88811</v>
      </c>
      <c r="EE78">
        <v>1.8893200000000001</v>
      </c>
      <c r="EF78">
        <v>1.88927</v>
      </c>
      <c r="EG78">
        <v>1.89253</v>
      </c>
      <c r="EH78">
        <v>1.8870499999999999</v>
      </c>
      <c r="EI78">
        <v>1.8890499999999999</v>
      </c>
      <c r="EJ78">
        <v>1.89124</v>
      </c>
      <c r="EK78" t="s">
        <v>285</v>
      </c>
      <c r="EL78" t="s">
        <v>19</v>
      </c>
      <c r="EM78" t="s">
        <v>19</v>
      </c>
      <c r="EN78" t="s">
        <v>19</v>
      </c>
      <c r="EO78" t="s">
        <v>286</v>
      </c>
      <c r="EP78" t="s">
        <v>287</v>
      </c>
      <c r="EQ78" t="s">
        <v>288</v>
      </c>
      <c r="ER78" t="s">
        <v>288</v>
      </c>
      <c r="ES78" t="s">
        <v>288</v>
      </c>
      <c r="ET78" t="s">
        <v>288</v>
      </c>
      <c r="EU78">
        <v>0</v>
      </c>
      <c r="EV78">
        <v>100</v>
      </c>
      <c r="EW78">
        <v>100</v>
      </c>
      <c r="EX78">
        <v>0.66400000000000003</v>
      </c>
      <c r="EY78">
        <v>-9.9000000000000005E-2</v>
      </c>
      <c r="EZ78">
        <v>2</v>
      </c>
      <c r="FA78">
        <v>371.649</v>
      </c>
      <c r="FB78">
        <v>647.81299999999999</v>
      </c>
      <c r="FC78">
        <v>25.000399999999999</v>
      </c>
      <c r="FD78">
        <v>30.0488</v>
      </c>
      <c r="FE78">
        <v>30.000299999999999</v>
      </c>
      <c r="FF78">
        <v>30.079499999999999</v>
      </c>
      <c r="FG78">
        <v>30.084199999999999</v>
      </c>
      <c r="FH78">
        <v>15.950200000000001</v>
      </c>
      <c r="FI78">
        <v>47.466999999999999</v>
      </c>
      <c r="FJ78">
        <v>79.837299999999999</v>
      </c>
      <c r="FK78">
        <v>25</v>
      </c>
      <c r="FL78">
        <v>300</v>
      </c>
      <c r="FM78">
        <v>13.216900000000001</v>
      </c>
      <c r="FN78">
        <v>101.399</v>
      </c>
      <c r="FO78">
        <v>100.595</v>
      </c>
    </row>
    <row r="79" spans="1:171" x14ac:dyDescent="0.2">
      <c r="A79">
        <v>63</v>
      </c>
      <c r="B79">
        <v>1535038507.3</v>
      </c>
      <c r="C79">
        <v>8626</v>
      </c>
      <c r="D79" t="s">
        <v>597</v>
      </c>
      <c r="E79" t="s">
        <v>598</v>
      </c>
      <c r="F79" t="s">
        <v>588</v>
      </c>
      <c r="G79">
        <v>1535038499.3</v>
      </c>
      <c r="H79">
        <f t="shared" si="43"/>
        <v>7.5036568251343897E-3</v>
      </c>
      <c r="I79">
        <f t="shared" si="44"/>
        <v>16.111167272376694</v>
      </c>
      <c r="J79">
        <f t="shared" si="45"/>
        <v>223.31746550628313</v>
      </c>
      <c r="K79">
        <f t="shared" si="46"/>
        <v>175.36402234111972</v>
      </c>
      <c r="L79">
        <f t="shared" si="47"/>
        <v>17.499795714572141</v>
      </c>
      <c r="M79">
        <f t="shared" si="48"/>
        <v>22.285129946746249</v>
      </c>
      <c r="N79">
        <f t="shared" si="49"/>
        <v>0.66953277854807047</v>
      </c>
      <c r="O79">
        <f t="shared" si="50"/>
        <v>2.2568375724860488</v>
      </c>
      <c r="P79">
        <f t="shared" si="51"/>
        <v>0.57574610611626309</v>
      </c>
      <c r="Q79">
        <f t="shared" si="52"/>
        <v>0.36716762434356365</v>
      </c>
      <c r="R79">
        <f t="shared" si="53"/>
        <v>280.85878242144781</v>
      </c>
      <c r="S79">
        <f t="shared" si="54"/>
        <v>27.473380761533939</v>
      </c>
      <c r="T79">
        <f t="shared" si="55"/>
        <v>27.507445161290299</v>
      </c>
      <c r="U79">
        <f t="shared" si="56"/>
        <v>3.6872290072482796</v>
      </c>
      <c r="V79">
        <f t="shared" si="57"/>
        <v>64.509284433660596</v>
      </c>
      <c r="W79">
        <f t="shared" si="58"/>
        <v>2.4264967727344158</v>
      </c>
      <c r="X79">
        <f t="shared" si="59"/>
        <v>3.7614690567987186</v>
      </c>
      <c r="Y79">
        <f t="shared" si="60"/>
        <v>1.2607322345138638</v>
      </c>
      <c r="Z79">
        <f t="shared" si="61"/>
        <v>-330.91126598842658</v>
      </c>
      <c r="AA79">
        <f t="shared" si="62"/>
        <v>41.50538331365631</v>
      </c>
      <c r="AB79">
        <f t="shared" si="63"/>
        <v>3.9959539390920114</v>
      </c>
      <c r="AC79">
        <f t="shared" si="64"/>
        <v>-4.5511463142304223</v>
      </c>
      <c r="AD79">
        <v>-4.1368078233046501E-2</v>
      </c>
      <c r="AE79">
        <v>4.6439291859290403E-2</v>
      </c>
      <c r="AF79">
        <v>3.4674526377199801</v>
      </c>
      <c r="AG79">
        <v>12</v>
      </c>
      <c r="AH79">
        <v>3</v>
      </c>
      <c r="AI79">
        <f t="shared" si="65"/>
        <v>1.0004564771337432</v>
      </c>
      <c r="AJ79">
        <f t="shared" si="66"/>
        <v>4.5647713374319387E-2</v>
      </c>
      <c r="AK79">
        <f t="shared" si="67"/>
        <v>52600.565671977449</v>
      </c>
      <c r="AL79">
        <v>0</v>
      </c>
      <c r="AM79">
        <v>0</v>
      </c>
      <c r="AN79">
        <v>0</v>
      </c>
      <c r="AO79">
        <f t="shared" si="68"/>
        <v>0</v>
      </c>
      <c r="AP79" t="e">
        <f t="shared" si="69"/>
        <v>#DIV/0!</v>
      </c>
      <c r="AQ79">
        <v>-1</v>
      </c>
      <c r="AR79" t="s">
        <v>599</v>
      </c>
      <c r="AS79">
        <v>885.79341176470598</v>
      </c>
      <c r="AT79">
        <v>1251.72</v>
      </c>
      <c r="AU79">
        <f t="shared" si="70"/>
        <v>0.29233901210757518</v>
      </c>
      <c r="AV79">
        <v>0.5</v>
      </c>
      <c r="AW79">
        <f t="shared" si="71"/>
        <v>1433.0807898140686</v>
      </c>
      <c r="AX79">
        <f t="shared" si="72"/>
        <v>16.111167272376694</v>
      </c>
      <c r="AY79">
        <f t="shared" si="73"/>
        <v>209.4727111822942</v>
      </c>
      <c r="AZ79">
        <f t="shared" si="74"/>
        <v>0.52661937174447959</v>
      </c>
      <c r="BA79">
        <f t="shared" si="75"/>
        <v>1.1940127447104178E-2</v>
      </c>
      <c r="BB79">
        <f t="shared" si="76"/>
        <v>-1</v>
      </c>
      <c r="BC79" t="s">
        <v>600</v>
      </c>
      <c r="BD79">
        <v>592.54</v>
      </c>
      <c r="BE79">
        <f t="shared" si="77"/>
        <v>659.18000000000006</v>
      </c>
      <c r="BF79">
        <f t="shared" si="78"/>
        <v>0.55512392401968202</v>
      </c>
      <c r="BG79">
        <f t="shared" si="79"/>
        <v>2.1124649812670877</v>
      </c>
      <c r="BH79">
        <f t="shared" si="80"/>
        <v>0.29233901210757524</v>
      </c>
      <c r="BI79" t="e">
        <f t="shared" si="81"/>
        <v>#DIV/0!</v>
      </c>
      <c r="BJ79">
        <v>2347</v>
      </c>
      <c r="BK79">
        <v>300</v>
      </c>
      <c r="BL79">
        <v>300</v>
      </c>
      <c r="BM79">
        <v>300</v>
      </c>
      <c r="BN79">
        <v>10529.5</v>
      </c>
      <c r="BO79">
        <v>1177.7</v>
      </c>
      <c r="BP79">
        <v>-7.2900899999999999E-3</v>
      </c>
      <c r="BQ79">
        <v>6.81067</v>
      </c>
      <c r="BR79">
        <f t="shared" si="82"/>
        <v>1699.9948387096799</v>
      </c>
      <c r="BS79">
        <f t="shared" si="83"/>
        <v>1433.0807898140686</v>
      </c>
      <c r="BT79">
        <f t="shared" si="84"/>
        <v>0.84299125925687934</v>
      </c>
      <c r="BU79">
        <f t="shared" si="85"/>
        <v>0.19598251851375881</v>
      </c>
      <c r="BV79">
        <v>6</v>
      </c>
      <c r="BW79">
        <v>0.5</v>
      </c>
      <c r="BX79" t="s">
        <v>282</v>
      </c>
      <c r="BY79">
        <v>1535038499.3</v>
      </c>
      <c r="BZ79">
        <v>223.317483870968</v>
      </c>
      <c r="CA79">
        <v>249.98609677419401</v>
      </c>
      <c r="CB79">
        <v>24.315725806451599</v>
      </c>
      <c r="CC79">
        <v>13.3393322580645</v>
      </c>
      <c r="CD79">
        <v>400.00987096774202</v>
      </c>
      <c r="CE79">
        <v>99.691241935483902</v>
      </c>
      <c r="CF79">
        <v>0.100012170967742</v>
      </c>
      <c r="CG79">
        <v>27.848574193548401</v>
      </c>
      <c r="CH79">
        <v>27.507445161290299</v>
      </c>
      <c r="CI79">
        <v>999.9</v>
      </c>
      <c r="CJ79">
        <v>10007.010645161299</v>
      </c>
      <c r="CK79">
        <v>0</v>
      </c>
      <c r="CL79">
        <v>8.0361538709677394</v>
      </c>
      <c r="CM79">
        <v>1699.9948387096799</v>
      </c>
      <c r="CN79">
        <v>0.89999600000000002</v>
      </c>
      <c r="CO79">
        <v>0.100004093548387</v>
      </c>
      <c r="CP79">
        <v>0</v>
      </c>
      <c r="CQ79">
        <v>886.254419354839</v>
      </c>
      <c r="CR79">
        <v>5.0001699999999998</v>
      </c>
      <c r="CS79">
        <v>12772.3</v>
      </c>
      <c r="CT79">
        <v>14573.964516128999</v>
      </c>
      <c r="CU79">
        <v>46.779935483871</v>
      </c>
      <c r="CV79">
        <v>47.586387096774203</v>
      </c>
      <c r="CW79">
        <v>47.4958064516129</v>
      </c>
      <c r="CX79">
        <v>48.056064516128998</v>
      </c>
      <c r="CY79">
        <v>48.509774193548402</v>
      </c>
      <c r="CZ79">
        <v>1525.4906451612901</v>
      </c>
      <c r="DA79">
        <v>169.50419354838701</v>
      </c>
      <c r="DB79">
        <v>0</v>
      </c>
      <c r="DC79">
        <v>64.599999904632597</v>
      </c>
      <c r="DD79">
        <v>885.79341176470598</v>
      </c>
      <c r="DE79">
        <v>-9.4281863091978995</v>
      </c>
      <c r="DF79">
        <v>-34.754901498589199</v>
      </c>
      <c r="DG79">
        <v>12771.411764705899</v>
      </c>
      <c r="DH79">
        <v>10</v>
      </c>
      <c r="DI79">
        <v>1535038412.8</v>
      </c>
      <c r="DJ79" t="s">
        <v>596</v>
      </c>
      <c r="DK79">
        <v>56</v>
      </c>
      <c r="DL79">
        <v>0.66400000000000003</v>
      </c>
      <c r="DM79">
        <v>-9.9000000000000005E-2</v>
      </c>
      <c r="DN79">
        <v>300</v>
      </c>
      <c r="DO79">
        <v>13</v>
      </c>
      <c r="DP79">
        <v>0.04</v>
      </c>
      <c r="DQ79">
        <v>0.01</v>
      </c>
      <c r="DR79">
        <v>16.030626824876801</v>
      </c>
      <c r="DS79">
        <v>0.85940820953126495</v>
      </c>
      <c r="DT79">
        <v>0.114517578279322</v>
      </c>
      <c r="DU79">
        <v>1</v>
      </c>
      <c r="DV79">
        <v>175.766563641028</v>
      </c>
      <c r="DW79">
        <v>-4.7493538264392798</v>
      </c>
      <c r="DX79">
        <v>0.58502416804536195</v>
      </c>
      <c r="DY79">
        <v>1</v>
      </c>
      <c r="DZ79">
        <v>2</v>
      </c>
      <c r="EA79">
        <v>2</v>
      </c>
      <c r="EB79" t="s">
        <v>294</v>
      </c>
      <c r="EC79">
        <v>1.8904099999999999</v>
      </c>
      <c r="ED79">
        <v>1.88809</v>
      </c>
      <c r="EE79">
        <v>1.8893200000000001</v>
      </c>
      <c r="EF79">
        <v>1.8892100000000001</v>
      </c>
      <c r="EG79">
        <v>1.8925099999999999</v>
      </c>
      <c r="EH79">
        <v>1.8870199999999999</v>
      </c>
      <c r="EI79">
        <v>1.8890400000000001</v>
      </c>
      <c r="EJ79">
        <v>1.8912100000000001</v>
      </c>
      <c r="EK79" t="s">
        <v>285</v>
      </c>
      <c r="EL79" t="s">
        <v>19</v>
      </c>
      <c r="EM79" t="s">
        <v>19</v>
      </c>
      <c r="EN79" t="s">
        <v>19</v>
      </c>
      <c r="EO79" t="s">
        <v>286</v>
      </c>
      <c r="EP79" t="s">
        <v>287</v>
      </c>
      <c r="EQ79" t="s">
        <v>288</v>
      </c>
      <c r="ER79" t="s">
        <v>288</v>
      </c>
      <c r="ES79" t="s">
        <v>288</v>
      </c>
      <c r="ET79" t="s">
        <v>288</v>
      </c>
      <c r="EU79">
        <v>0</v>
      </c>
      <c r="EV79">
        <v>100</v>
      </c>
      <c r="EW79">
        <v>100</v>
      </c>
      <c r="EX79">
        <v>0.66400000000000003</v>
      </c>
      <c r="EY79">
        <v>-9.9000000000000005E-2</v>
      </c>
      <c r="EZ79">
        <v>2</v>
      </c>
      <c r="FA79">
        <v>371.048</v>
      </c>
      <c r="FB79">
        <v>647.71199999999999</v>
      </c>
      <c r="FC79">
        <v>25</v>
      </c>
      <c r="FD79">
        <v>30.091799999999999</v>
      </c>
      <c r="FE79">
        <v>30.000299999999999</v>
      </c>
      <c r="FF79">
        <v>30.110700000000001</v>
      </c>
      <c r="FG79">
        <v>30.1218</v>
      </c>
      <c r="FH79">
        <v>13.843999999999999</v>
      </c>
      <c r="FI79">
        <v>46.102800000000002</v>
      </c>
      <c r="FJ79">
        <v>75.986599999999996</v>
      </c>
      <c r="FK79">
        <v>25</v>
      </c>
      <c r="FL79">
        <v>250</v>
      </c>
      <c r="FM79">
        <v>13.456799999999999</v>
      </c>
      <c r="FN79">
        <v>101.392</v>
      </c>
      <c r="FO79">
        <v>100.58499999999999</v>
      </c>
    </row>
    <row r="80" spans="1:171" x14ac:dyDescent="0.2">
      <c r="A80">
        <v>64</v>
      </c>
      <c r="B80">
        <v>1535038609.3</v>
      </c>
      <c r="C80">
        <v>8728</v>
      </c>
      <c r="D80" t="s">
        <v>601</v>
      </c>
      <c r="E80" t="s">
        <v>602</v>
      </c>
      <c r="F80" t="s">
        <v>588</v>
      </c>
      <c r="G80">
        <v>1535038601.3</v>
      </c>
      <c r="H80">
        <f t="shared" si="43"/>
        <v>7.1483107800838644E-3</v>
      </c>
      <c r="I80">
        <f t="shared" si="44"/>
        <v>10.127730422001788</v>
      </c>
      <c r="J80">
        <f t="shared" si="45"/>
        <v>158.1385690583644</v>
      </c>
      <c r="K80">
        <f t="shared" si="46"/>
        <v>126.15740758321746</v>
      </c>
      <c r="L80">
        <f t="shared" si="47"/>
        <v>12.589234424865603</v>
      </c>
      <c r="M80">
        <f t="shared" si="48"/>
        <v>15.780631162504854</v>
      </c>
      <c r="N80">
        <f t="shared" si="49"/>
        <v>0.63105906683919166</v>
      </c>
      <c r="O80">
        <f t="shared" si="50"/>
        <v>2.2539415468155375</v>
      </c>
      <c r="P80">
        <f t="shared" si="51"/>
        <v>0.54692872062404418</v>
      </c>
      <c r="Q80">
        <f t="shared" si="52"/>
        <v>0.3484503972109515</v>
      </c>
      <c r="R80">
        <f t="shared" si="53"/>
        <v>280.86364032025801</v>
      </c>
      <c r="S80">
        <f t="shared" si="54"/>
        <v>27.584852931471691</v>
      </c>
      <c r="T80">
        <f t="shared" si="55"/>
        <v>27.6002516129032</v>
      </c>
      <c r="U80">
        <f t="shared" si="56"/>
        <v>3.7072987818963412</v>
      </c>
      <c r="V80">
        <f t="shared" si="57"/>
        <v>64.976319920534635</v>
      </c>
      <c r="W80">
        <f t="shared" si="58"/>
        <v>2.4432470917205595</v>
      </c>
      <c r="X80">
        <f t="shared" si="59"/>
        <v>3.7602115581624589</v>
      </c>
      <c r="Y80">
        <f t="shared" si="60"/>
        <v>1.2640516901757817</v>
      </c>
      <c r="Z80">
        <f t="shared" si="61"/>
        <v>-315.24050540169844</v>
      </c>
      <c r="AA80">
        <f t="shared" si="62"/>
        <v>29.478632928113189</v>
      </c>
      <c r="AB80">
        <f t="shared" si="63"/>
        <v>2.8429525768298656</v>
      </c>
      <c r="AC80">
        <f t="shared" si="64"/>
        <v>-2.0552795764973659</v>
      </c>
      <c r="AD80">
        <v>-4.1289943619290198E-2</v>
      </c>
      <c r="AE80">
        <v>4.6351578910380803E-2</v>
      </c>
      <c r="AF80">
        <v>3.4622700436476999</v>
      </c>
      <c r="AG80">
        <v>9</v>
      </c>
      <c r="AH80">
        <v>2</v>
      </c>
      <c r="AI80">
        <f t="shared" si="65"/>
        <v>1.0003429339720393</v>
      </c>
      <c r="AJ80">
        <f t="shared" si="66"/>
        <v>3.4293397203932763E-2</v>
      </c>
      <c r="AK80">
        <f t="shared" si="67"/>
        <v>52506.238167115895</v>
      </c>
      <c r="AL80">
        <v>0</v>
      </c>
      <c r="AM80">
        <v>0</v>
      </c>
      <c r="AN80">
        <v>0</v>
      </c>
      <c r="AO80">
        <f t="shared" si="68"/>
        <v>0</v>
      </c>
      <c r="AP80" t="e">
        <f t="shared" si="69"/>
        <v>#DIV/0!</v>
      </c>
      <c r="AQ80">
        <v>-1</v>
      </c>
      <c r="AR80" t="s">
        <v>603</v>
      </c>
      <c r="AS80">
        <v>878.57500000000005</v>
      </c>
      <c r="AT80">
        <v>1197.0999999999999</v>
      </c>
      <c r="AU80">
        <f t="shared" si="70"/>
        <v>0.26608052794252768</v>
      </c>
      <c r="AV80">
        <v>0.5</v>
      </c>
      <c r="AW80">
        <f t="shared" si="71"/>
        <v>1433.1048091688949</v>
      </c>
      <c r="AX80">
        <f t="shared" si="72"/>
        <v>10.127730422001788</v>
      </c>
      <c r="AY80">
        <f t="shared" si="73"/>
        <v>190.66064211031747</v>
      </c>
      <c r="AZ80">
        <f t="shared" si="74"/>
        <v>0.5063236154038927</v>
      </c>
      <c r="BA80">
        <f t="shared" si="75"/>
        <v>7.7647708323965005E-3</v>
      </c>
      <c r="BB80">
        <f t="shared" si="76"/>
        <v>-1</v>
      </c>
      <c r="BC80" t="s">
        <v>604</v>
      </c>
      <c r="BD80">
        <v>590.98</v>
      </c>
      <c r="BE80">
        <f t="shared" si="77"/>
        <v>606.11999999999989</v>
      </c>
      <c r="BF80">
        <f t="shared" si="78"/>
        <v>0.52551474955454347</v>
      </c>
      <c r="BG80">
        <f t="shared" si="79"/>
        <v>2.0256184642458286</v>
      </c>
      <c r="BH80">
        <f t="shared" si="80"/>
        <v>0.26608052794252768</v>
      </c>
      <c r="BI80" t="e">
        <f t="shared" si="81"/>
        <v>#DIV/0!</v>
      </c>
      <c r="BJ80">
        <v>2349</v>
      </c>
      <c r="BK80">
        <v>300</v>
      </c>
      <c r="BL80">
        <v>300</v>
      </c>
      <c r="BM80">
        <v>300</v>
      </c>
      <c r="BN80">
        <v>10529.2</v>
      </c>
      <c r="BO80">
        <v>1131.3399999999999</v>
      </c>
      <c r="BP80">
        <v>-7.2897500000000002E-3</v>
      </c>
      <c r="BQ80">
        <v>5.3576699999999997</v>
      </c>
      <c r="BR80">
        <f t="shared" si="82"/>
        <v>1700.02322580645</v>
      </c>
      <c r="BS80">
        <f t="shared" si="83"/>
        <v>1433.1048091688949</v>
      </c>
      <c r="BT80">
        <f t="shared" si="84"/>
        <v>0.84299131177402864</v>
      </c>
      <c r="BU80">
        <f t="shared" si="85"/>
        <v>0.19598262354805729</v>
      </c>
      <c r="BV80">
        <v>6</v>
      </c>
      <c r="BW80">
        <v>0.5</v>
      </c>
      <c r="BX80" t="s">
        <v>282</v>
      </c>
      <c r="BY80">
        <v>1535038601.3</v>
      </c>
      <c r="BZ80">
        <v>158.138580645161</v>
      </c>
      <c r="CA80">
        <v>175.019935483871</v>
      </c>
      <c r="CB80">
        <v>24.4839129032258</v>
      </c>
      <c r="CC80">
        <v>14.028064516129</v>
      </c>
      <c r="CD80">
        <v>400.01583870967698</v>
      </c>
      <c r="CE80">
        <v>99.689912903225803</v>
      </c>
      <c r="CF80">
        <v>9.9981848387096797E-2</v>
      </c>
      <c r="CG80">
        <v>27.842845161290299</v>
      </c>
      <c r="CH80">
        <v>27.6002516129032</v>
      </c>
      <c r="CI80">
        <v>999.9</v>
      </c>
      <c r="CJ80">
        <v>9988.2429032258096</v>
      </c>
      <c r="CK80">
        <v>0</v>
      </c>
      <c r="CL80">
        <v>7.14229</v>
      </c>
      <c r="CM80">
        <v>1700.02322580645</v>
      </c>
      <c r="CN80">
        <v>0.89999422580645205</v>
      </c>
      <c r="CO80">
        <v>0.100005861290323</v>
      </c>
      <c r="CP80">
        <v>0</v>
      </c>
      <c r="CQ80">
        <v>878.82429032258096</v>
      </c>
      <c r="CR80">
        <v>5.0001699999999998</v>
      </c>
      <c r="CS80">
        <v>12643.7</v>
      </c>
      <c r="CT80">
        <v>14574.1903225806</v>
      </c>
      <c r="CU80">
        <v>46.808193548387102</v>
      </c>
      <c r="CV80">
        <v>47.638967741935502</v>
      </c>
      <c r="CW80">
        <v>47.556129032257999</v>
      </c>
      <c r="CX80">
        <v>48.106709677419403</v>
      </c>
      <c r="CY80">
        <v>48.566258064516099</v>
      </c>
      <c r="CZ80">
        <v>1525.51322580645</v>
      </c>
      <c r="DA80">
        <v>169.51</v>
      </c>
      <c r="DB80">
        <v>0</v>
      </c>
      <c r="DC80">
        <v>101.40000009536701</v>
      </c>
      <c r="DD80">
        <v>878.57500000000005</v>
      </c>
      <c r="DE80">
        <v>-4.6872548925761004</v>
      </c>
      <c r="DF80">
        <v>-126.6911769859</v>
      </c>
      <c r="DG80">
        <v>12637.758823529401</v>
      </c>
      <c r="DH80">
        <v>10</v>
      </c>
      <c r="DI80">
        <v>1535038580.3</v>
      </c>
      <c r="DJ80" t="s">
        <v>605</v>
      </c>
      <c r="DK80">
        <v>57</v>
      </c>
      <c r="DL80">
        <v>0.622</v>
      </c>
      <c r="DM80">
        <v>-9.6000000000000002E-2</v>
      </c>
      <c r="DN80">
        <v>175</v>
      </c>
      <c r="DO80">
        <v>14</v>
      </c>
      <c r="DP80">
        <v>0.05</v>
      </c>
      <c r="DQ80">
        <v>0.01</v>
      </c>
      <c r="DR80">
        <v>10.057698399211001</v>
      </c>
      <c r="DS80">
        <v>0.94453329725241597</v>
      </c>
      <c r="DT80">
        <v>0.315357401777147</v>
      </c>
      <c r="DU80">
        <v>1</v>
      </c>
      <c r="DV80">
        <v>125.80997353412801</v>
      </c>
      <c r="DW80">
        <v>3.9103074127416799</v>
      </c>
      <c r="DX80">
        <v>0.51200083831826304</v>
      </c>
      <c r="DY80">
        <v>1</v>
      </c>
      <c r="DZ80">
        <v>2</v>
      </c>
      <c r="EA80">
        <v>2</v>
      </c>
      <c r="EB80" t="s">
        <v>294</v>
      </c>
      <c r="EC80">
        <v>1.89039</v>
      </c>
      <c r="ED80">
        <v>1.88809</v>
      </c>
      <c r="EE80">
        <v>1.88927</v>
      </c>
      <c r="EF80">
        <v>1.8892599999999999</v>
      </c>
      <c r="EG80">
        <v>1.8924799999999999</v>
      </c>
      <c r="EH80">
        <v>1.8870100000000001</v>
      </c>
      <c r="EI80">
        <v>1.8890400000000001</v>
      </c>
      <c r="EJ80">
        <v>1.89117</v>
      </c>
      <c r="EK80" t="s">
        <v>285</v>
      </c>
      <c r="EL80" t="s">
        <v>19</v>
      </c>
      <c r="EM80" t="s">
        <v>19</v>
      </c>
      <c r="EN80" t="s">
        <v>19</v>
      </c>
      <c r="EO80" t="s">
        <v>286</v>
      </c>
      <c r="EP80" t="s">
        <v>287</v>
      </c>
      <c r="EQ80" t="s">
        <v>288</v>
      </c>
      <c r="ER80" t="s">
        <v>288</v>
      </c>
      <c r="ES80" t="s">
        <v>288</v>
      </c>
      <c r="ET80" t="s">
        <v>288</v>
      </c>
      <c r="EU80">
        <v>0</v>
      </c>
      <c r="EV80">
        <v>100</v>
      </c>
      <c r="EW80">
        <v>100</v>
      </c>
      <c r="EX80">
        <v>0.622</v>
      </c>
      <c r="EY80">
        <v>-9.6000000000000002E-2</v>
      </c>
      <c r="EZ80">
        <v>2</v>
      </c>
      <c r="FA80">
        <v>373.01400000000001</v>
      </c>
      <c r="FB80">
        <v>647.99699999999996</v>
      </c>
      <c r="FC80">
        <v>24.999700000000001</v>
      </c>
      <c r="FD80">
        <v>30.1523</v>
      </c>
      <c r="FE80">
        <v>30.000399999999999</v>
      </c>
      <c r="FF80">
        <v>30.173200000000001</v>
      </c>
      <c r="FG80">
        <v>30.1785</v>
      </c>
      <c r="FH80">
        <v>10.611800000000001</v>
      </c>
      <c r="FI80">
        <v>43.259300000000003</v>
      </c>
      <c r="FJ80">
        <v>72.473699999999994</v>
      </c>
      <c r="FK80">
        <v>25</v>
      </c>
      <c r="FL80">
        <v>175</v>
      </c>
      <c r="FM80">
        <v>13.9764</v>
      </c>
      <c r="FN80">
        <v>101.379</v>
      </c>
      <c r="FO80">
        <v>100.574</v>
      </c>
    </row>
    <row r="81" spans="1:171" x14ac:dyDescent="0.2">
      <c r="A81">
        <v>65</v>
      </c>
      <c r="B81">
        <v>1535038716.3</v>
      </c>
      <c r="C81">
        <v>8835</v>
      </c>
      <c r="D81" t="s">
        <v>606</v>
      </c>
      <c r="E81" t="s">
        <v>607</v>
      </c>
      <c r="F81" t="s">
        <v>588</v>
      </c>
      <c r="G81">
        <v>1535038708.3</v>
      </c>
      <c r="H81">
        <f t="shared" ref="H81:H96" si="86">CD81*AI81*(CB81-CC81)/(100*BV81*(1000-AI81*CB81))</f>
        <v>6.8492911114632592E-3</v>
      </c>
      <c r="I81">
        <f t="shared" ref="I81:I96" si="87">CD81*AI81*(CA81-BZ81*(1000-AI81*CC81)/(1000-AI81*CB81))/(100*BV81)</f>
        <v>3.9914954916564707</v>
      </c>
      <c r="J81">
        <f t="shared" ref="J81:J96" si="88">BZ81 - IF(AI81&gt;1, I81*BV81*100/(AK81*CJ81), 0)</f>
        <v>93.080388988467263</v>
      </c>
      <c r="K81">
        <f t="shared" ref="K81:K96" si="89">((Q81-H81/2)*J81-I81)/(Q81+H81/2)</f>
        <v>79.233991503452074</v>
      </c>
      <c r="L81">
        <f t="shared" ref="L81:L96" si="90">K81*(CE81+CF81)/1000</f>
        <v>7.9068368376632341</v>
      </c>
      <c r="M81">
        <f t="shared" ref="M81:M96" si="91">(BZ81 - IF(AI81&gt;1, I81*BV81*100/(AK81*CJ81), 0))*(CE81+CF81)/1000</f>
        <v>9.2885822682045678</v>
      </c>
      <c r="N81">
        <f t="shared" ref="N81:N96" si="92">2/((1/P81-1/O81)+SIGN(P81)*SQRT((1/P81-1/O81)*(1/P81-1/O81) + 4*BW81/((BW81+1)*(BW81+1))*(2*1/P81*1/O81-1/O81*1/O81)))</f>
        <v>0.59529744531795503</v>
      </c>
      <c r="O81">
        <f t="shared" ref="O81:O96" si="93">AF81+AE81*BV81+AD81*BV81*BV81</f>
        <v>2.2550308835013695</v>
      </c>
      <c r="P81">
        <f t="shared" ref="P81:P96" si="94">H81*(1000-(1000*0.61365*EXP(17.502*T81/(240.97+T81))/(CE81+CF81)+CB81)/2)/(1000*0.61365*EXP(17.502*T81/(240.97+T81))/(CE81+CF81)-CB81)</f>
        <v>0.51985636893651033</v>
      </c>
      <c r="Q81">
        <f t="shared" ref="Q81:Q96" si="95">1/((BW81+1)/(N81/1.6)+1/(O81/1.37)) + BW81/((BW81+1)/(N81/1.6) + BW81/(O81/1.37))</f>
        <v>0.33088831762594362</v>
      </c>
      <c r="R81">
        <f t="shared" ref="R81:R96" si="96">(BS81*BU81)</f>
        <v>280.85758095763993</v>
      </c>
      <c r="S81">
        <f t="shared" ref="S81:S96" si="97">(CG81+(R81+2*0.95*0.0000000567*(((CG81+$B$7)+273)^4-(CG81+273)^4)-44100*H81)/(1.84*29.3*O81+8*0.95*0.0000000567*(CG81+273)^3))</f>
        <v>27.663832626468967</v>
      </c>
      <c r="T81">
        <f t="shared" ref="T81:T96" si="98">($C$7*CH81+$D$7*CI81+$E$7*S81)</f>
        <v>27.653987096774198</v>
      </c>
      <c r="U81">
        <f t="shared" ref="U81:U96" si="99">0.61365*EXP(17.502*T81/(240.97+T81))</f>
        <v>3.7189628223000204</v>
      </c>
      <c r="V81">
        <f t="shared" ref="V81:V96" si="100">(W81/X81*100)</f>
        <v>65.093224617332552</v>
      </c>
      <c r="W81">
        <f t="shared" ref="W81:W96" si="101">CB81*(CE81+CF81)/1000</f>
        <v>2.4447863681555608</v>
      </c>
      <c r="X81">
        <f t="shared" ref="X81:X96" si="102">0.61365*EXP(17.502*CG81/(240.97+CG81))</f>
        <v>3.7558231022166648</v>
      </c>
      <c r="Y81">
        <f t="shared" ref="Y81:Y96" si="103">(U81-CB81*(CE81+CF81)/1000)</f>
        <v>1.2741764541444596</v>
      </c>
      <c r="Z81">
        <f t="shared" ref="Z81:Z96" si="104">(-H81*44100)</f>
        <v>-302.05373801552975</v>
      </c>
      <c r="AA81">
        <f t="shared" ref="AA81:AA96" si="105">2*29.3*O81*0.92*(CG81-T81)</f>
        <v>20.527835125629021</v>
      </c>
      <c r="AB81">
        <f t="shared" ref="AB81:AB96" si="106">2*0.95*0.0000000567*(((CG81+$B$7)+273)^4-(T81+273)^4)</f>
        <v>1.9791039668852501</v>
      </c>
      <c r="AC81">
        <f t="shared" ref="AC81:AC96" si="107">R81+AB81+Z81+AA81</f>
        <v>1.3107820346244488</v>
      </c>
      <c r="AD81">
        <v>-4.1319323149126098E-2</v>
      </c>
      <c r="AE81">
        <v>4.6384560006409802E-2</v>
      </c>
      <c r="AF81">
        <v>3.46421915683145</v>
      </c>
      <c r="AG81">
        <v>10</v>
      </c>
      <c r="AH81">
        <v>2</v>
      </c>
      <c r="AI81">
        <f t="shared" ref="AI81:AI96" si="108">IF(AG81*$H$13&gt;=AK81,1,(AK81/(AK81-AG81*$H$13)))</f>
        <v>1.0003807667435516</v>
      </c>
      <c r="AJ81">
        <f t="shared" ref="AJ81:AJ96" si="109">(AI81-1)*100</f>
        <v>3.8076674355158602E-2</v>
      </c>
      <c r="AK81">
        <f t="shared" ref="AK81:AK96" si="110">MAX(0,($B$13+$C$13*CJ81)/(1+$D$13*CJ81)*CE81/(CG81+273)*$E$13)</f>
        <v>52545.595627001319</v>
      </c>
      <c r="AL81">
        <v>0</v>
      </c>
      <c r="AM81">
        <v>0</v>
      </c>
      <c r="AN81">
        <v>0</v>
      </c>
      <c r="AO81">
        <f t="shared" ref="AO81:AO96" si="111">AN81-AM81</f>
        <v>0</v>
      </c>
      <c r="AP81" t="e">
        <f t="shared" ref="AP81:AP96" si="112">AO81/AN81</f>
        <v>#DIV/0!</v>
      </c>
      <c r="AQ81">
        <v>-1</v>
      </c>
      <c r="AR81" t="s">
        <v>608</v>
      </c>
      <c r="AS81">
        <v>882.18817647058802</v>
      </c>
      <c r="AT81">
        <v>1151.8800000000001</v>
      </c>
      <c r="AU81">
        <f t="shared" ref="AU81:AU96" si="113">1-AS81/AT81</f>
        <v>0.23413187443953543</v>
      </c>
      <c r="AV81">
        <v>0.5</v>
      </c>
      <c r="AW81">
        <f t="shared" ref="AW81:AW96" si="114">BS81</f>
        <v>1433.0730865882438</v>
      </c>
      <c r="AX81">
        <f t="shared" ref="AX81:AX96" si="115">I81</f>
        <v>3.9914954916564707</v>
      </c>
      <c r="AY81">
        <f t="shared" ref="AY81:AY96" si="116">AU81*AV81*AW81</f>
        <v>167.76404398587809</v>
      </c>
      <c r="AZ81">
        <f t="shared" ref="AZ81:AZ96" si="117">BE81/AT81</f>
        <v>0.48690835850956704</v>
      </c>
      <c r="BA81">
        <f t="shared" ref="BA81:BA96" si="118">(AX81-AQ81)/AW81</f>
        <v>3.483071127614196E-3</v>
      </c>
      <c r="BB81">
        <f t="shared" ref="BB81:BB96" si="119">(AN81-AT81)/AT81</f>
        <v>-1</v>
      </c>
      <c r="BC81" t="s">
        <v>609</v>
      </c>
      <c r="BD81">
        <v>591.02</v>
      </c>
      <c r="BE81">
        <f t="shared" ref="BE81:BE96" si="120">AT81-BD81</f>
        <v>560.86000000000013</v>
      </c>
      <c r="BF81">
        <f t="shared" ref="BF81:BF96" si="121">(AT81-AS81)/(AT81-BD81)</f>
        <v>0.48085408752525055</v>
      </c>
      <c r="BG81">
        <f t="shared" ref="BG81:BG96" si="122">(AN81-AT81)/(AN81-BD81)</f>
        <v>1.9489695780176646</v>
      </c>
      <c r="BH81">
        <f t="shared" ref="BH81:BH96" si="123">(AT81-AS81)/(AT81-AM81)</f>
        <v>0.23413187443953543</v>
      </c>
      <c r="BI81" t="e">
        <f t="shared" ref="BI81:BI96" si="124">(AN81-AT81)/(AN81-AM81)</f>
        <v>#DIV/0!</v>
      </c>
      <c r="BJ81">
        <v>2351</v>
      </c>
      <c r="BK81">
        <v>300</v>
      </c>
      <c r="BL81">
        <v>300</v>
      </c>
      <c r="BM81">
        <v>300</v>
      </c>
      <c r="BN81">
        <v>10529.1</v>
      </c>
      <c r="BO81">
        <v>1098.1500000000001</v>
      </c>
      <c r="BP81">
        <v>-7.2895900000000003E-3</v>
      </c>
      <c r="BQ81">
        <v>4.6058300000000001</v>
      </c>
      <c r="BR81">
        <f t="shared" ref="BR81:BR96" si="125">$B$11*CK81+$C$11*CL81+$F$11*CM81</f>
        <v>1699.98548387097</v>
      </c>
      <c r="BS81">
        <f t="shared" ref="BS81:BS96" si="126">BR81*BT81</f>
        <v>1433.0730865882438</v>
      </c>
      <c r="BT81">
        <f t="shared" ref="BT81:BT96" si="127">($B$11*$D$9+$C$11*$D$9+$F$11*((CZ81+CR81)/MAX(CZ81+CR81+DA81, 0.1)*$I$9+DA81/MAX(CZ81+CR81+DA81, 0.1)*$J$9))/($B$11+$C$11+$F$11)</f>
        <v>0.84299136679982078</v>
      </c>
      <c r="BU81">
        <f t="shared" ref="BU81:BU96" si="128">($B$11*$K$9+$C$11*$K$9+$F$11*((CZ81+CR81)/MAX(CZ81+CR81+DA81, 0.1)*$P$9+DA81/MAX(CZ81+CR81+DA81, 0.1)*$Q$9))/($B$11+$C$11+$F$11)</f>
        <v>0.19598273359964163</v>
      </c>
      <c r="BV81">
        <v>6</v>
      </c>
      <c r="BW81">
        <v>0.5</v>
      </c>
      <c r="BX81" t="s">
        <v>282</v>
      </c>
      <c r="BY81">
        <v>1535038708.3</v>
      </c>
      <c r="BZ81">
        <v>93.080393548387093</v>
      </c>
      <c r="CA81">
        <v>100.021325806452</v>
      </c>
      <c r="CB81">
        <v>24.499074193548399</v>
      </c>
      <c r="CC81">
        <v>14.4812322580645</v>
      </c>
      <c r="CD81">
        <v>400.01925806451601</v>
      </c>
      <c r="CE81">
        <v>99.690977419354795</v>
      </c>
      <c r="CF81">
        <v>9.9992183870967699E-2</v>
      </c>
      <c r="CG81">
        <v>27.822838709677399</v>
      </c>
      <c r="CH81">
        <v>27.653987096774198</v>
      </c>
      <c r="CI81">
        <v>999.9</v>
      </c>
      <c r="CJ81">
        <v>9995.2432258064491</v>
      </c>
      <c r="CK81">
        <v>0</v>
      </c>
      <c r="CL81">
        <v>6.11761</v>
      </c>
      <c r="CM81">
        <v>1699.98548387097</v>
      </c>
      <c r="CN81">
        <v>0.89999248387096797</v>
      </c>
      <c r="CO81">
        <v>0.100007574193548</v>
      </c>
      <c r="CP81">
        <v>0</v>
      </c>
      <c r="CQ81">
        <v>882.39274193548397</v>
      </c>
      <c r="CR81">
        <v>5.0001699999999998</v>
      </c>
      <c r="CS81">
        <v>12656.6451612903</v>
      </c>
      <c r="CT81">
        <v>14573.867741935501</v>
      </c>
      <c r="CU81">
        <v>46.8</v>
      </c>
      <c r="CV81">
        <v>47.634999999999998</v>
      </c>
      <c r="CW81">
        <v>47.560096774193497</v>
      </c>
      <c r="CX81">
        <v>48.112741935483903</v>
      </c>
      <c r="CY81">
        <v>48.550193548387099</v>
      </c>
      <c r="CZ81">
        <v>1525.4761290322599</v>
      </c>
      <c r="DA81">
        <v>169.50935483871001</v>
      </c>
      <c r="DB81">
        <v>0</v>
      </c>
      <c r="DC81">
        <v>106.200000047684</v>
      </c>
      <c r="DD81">
        <v>882.18817647058802</v>
      </c>
      <c r="DE81">
        <v>-3.3401960975503999</v>
      </c>
      <c r="DF81">
        <v>-38.799019436626097</v>
      </c>
      <c r="DG81">
        <v>12651.805882352901</v>
      </c>
      <c r="DH81">
        <v>10</v>
      </c>
      <c r="DI81">
        <v>1535038687.8</v>
      </c>
      <c r="DJ81" t="s">
        <v>610</v>
      </c>
      <c r="DK81">
        <v>58</v>
      </c>
      <c r="DL81">
        <v>0.57799999999999996</v>
      </c>
      <c r="DM81">
        <v>-9.6000000000000002E-2</v>
      </c>
      <c r="DN81">
        <v>100</v>
      </c>
      <c r="DO81">
        <v>14</v>
      </c>
      <c r="DP81">
        <v>0.11</v>
      </c>
      <c r="DQ81">
        <v>0.01</v>
      </c>
      <c r="DR81">
        <v>3.9368587217219702</v>
      </c>
      <c r="DS81">
        <v>0.67137208783069402</v>
      </c>
      <c r="DT81">
        <v>0.19232324295547601</v>
      </c>
      <c r="DU81">
        <v>1</v>
      </c>
      <c r="DV81">
        <v>79.041890248355998</v>
      </c>
      <c r="DW81">
        <v>2.1761267879166399</v>
      </c>
      <c r="DX81">
        <v>0.29367524901055098</v>
      </c>
      <c r="DY81">
        <v>1</v>
      </c>
      <c r="DZ81">
        <v>2</v>
      </c>
      <c r="EA81">
        <v>2</v>
      </c>
      <c r="EB81" t="s">
        <v>294</v>
      </c>
      <c r="EC81">
        <v>1.8903799999999999</v>
      </c>
      <c r="ED81">
        <v>1.88802</v>
      </c>
      <c r="EE81">
        <v>1.8892100000000001</v>
      </c>
      <c r="EF81">
        <v>1.8891899999999999</v>
      </c>
      <c r="EG81">
        <v>1.8924099999999999</v>
      </c>
      <c r="EH81">
        <v>1.8869100000000001</v>
      </c>
      <c r="EI81">
        <v>1.88903</v>
      </c>
      <c r="EJ81">
        <v>1.89117</v>
      </c>
      <c r="EK81" t="s">
        <v>285</v>
      </c>
      <c r="EL81" t="s">
        <v>19</v>
      </c>
      <c r="EM81" t="s">
        <v>19</v>
      </c>
      <c r="EN81" t="s">
        <v>19</v>
      </c>
      <c r="EO81" t="s">
        <v>286</v>
      </c>
      <c r="EP81" t="s">
        <v>287</v>
      </c>
      <c r="EQ81" t="s">
        <v>288</v>
      </c>
      <c r="ER81" t="s">
        <v>288</v>
      </c>
      <c r="ES81" t="s">
        <v>288</v>
      </c>
      <c r="ET81" t="s">
        <v>288</v>
      </c>
      <c r="EU81">
        <v>0</v>
      </c>
      <c r="EV81">
        <v>100</v>
      </c>
      <c r="EW81">
        <v>100</v>
      </c>
      <c r="EX81">
        <v>0.57799999999999996</v>
      </c>
      <c r="EY81">
        <v>-9.6000000000000002E-2</v>
      </c>
      <c r="EZ81">
        <v>2</v>
      </c>
      <c r="FA81">
        <v>372.99900000000002</v>
      </c>
      <c r="FB81">
        <v>648.1</v>
      </c>
      <c r="FC81">
        <v>24.998699999999999</v>
      </c>
      <c r="FD81">
        <v>30.188800000000001</v>
      </c>
      <c r="FE81">
        <v>30.0001</v>
      </c>
      <c r="FF81">
        <v>30.217600000000001</v>
      </c>
      <c r="FG81">
        <v>30.2239</v>
      </c>
      <c r="FH81">
        <v>7.3031499999999996</v>
      </c>
      <c r="FI81">
        <v>40.886299999999999</v>
      </c>
      <c r="FJ81">
        <v>68.741399999999999</v>
      </c>
      <c r="FK81">
        <v>25</v>
      </c>
      <c r="FL81">
        <v>100</v>
      </c>
      <c r="FM81">
        <v>14.4109</v>
      </c>
      <c r="FN81">
        <v>101.377</v>
      </c>
      <c r="FO81">
        <v>100.569</v>
      </c>
    </row>
    <row r="82" spans="1:171" x14ac:dyDescent="0.2">
      <c r="A82">
        <v>66</v>
      </c>
      <c r="B82">
        <v>1535038818.3</v>
      </c>
      <c r="C82">
        <v>8937</v>
      </c>
      <c r="D82" t="s">
        <v>611</v>
      </c>
      <c r="E82" t="s">
        <v>612</v>
      </c>
      <c r="F82" t="s">
        <v>588</v>
      </c>
      <c r="G82">
        <v>1535038810.3</v>
      </c>
      <c r="H82">
        <f t="shared" si="86"/>
        <v>6.6802961119553786E-3</v>
      </c>
      <c r="I82">
        <f t="shared" si="87"/>
        <v>-0.13048973369769623</v>
      </c>
      <c r="J82">
        <f t="shared" si="88"/>
        <v>49.723693696923633</v>
      </c>
      <c r="K82">
        <f t="shared" si="89"/>
        <v>49.108004765092183</v>
      </c>
      <c r="L82">
        <f t="shared" si="90"/>
        <v>4.9005449412263893</v>
      </c>
      <c r="M82">
        <f t="shared" si="91"/>
        <v>4.9619852561951712</v>
      </c>
      <c r="N82">
        <f t="shared" si="92"/>
        <v>0.58178597368530038</v>
      </c>
      <c r="O82">
        <f t="shared" si="93"/>
        <v>2.2576825133653498</v>
      </c>
      <c r="P82">
        <f t="shared" si="94"/>
        <v>0.50958273809448262</v>
      </c>
      <c r="Q82">
        <f t="shared" si="95"/>
        <v>0.32422666945688972</v>
      </c>
      <c r="R82">
        <f t="shared" si="96"/>
        <v>280.86327198489101</v>
      </c>
      <c r="S82">
        <f t="shared" si="97"/>
        <v>27.655500179248076</v>
      </c>
      <c r="T82">
        <f t="shared" si="98"/>
        <v>27.622577419354801</v>
      </c>
      <c r="U82">
        <f t="shared" si="99"/>
        <v>3.7121410291165251</v>
      </c>
      <c r="V82">
        <f t="shared" si="100"/>
        <v>65.325334857604176</v>
      </c>
      <c r="W82">
        <f t="shared" si="101"/>
        <v>2.4442976393148839</v>
      </c>
      <c r="X82">
        <f t="shared" si="102"/>
        <v>3.7417299806314825</v>
      </c>
      <c r="Y82">
        <f t="shared" si="103"/>
        <v>1.2678433898016412</v>
      </c>
      <c r="Z82">
        <f t="shared" si="104"/>
        <v>-294.60105853723218</v>
      </c>
      <c r="AA82">
        <f t="shared" si="105"/>
        <v>16.538087753169748</v>
      </c>
      <c r="AB82">
        <f t="shared" si="106"/>
        <v>1.5918158964268074</v>
      </c>
      <c r="AC82">
        <f t="shared" si="107"/>
        <v>4.3921170972553796</v>
      </c>
      <c r="AD82">
        <v>-4.13908919178314E-2</v>
      </c>
      <c r="AE82">
        <v>4.6464902219050003E-2</v>
      </c>
      <c r="AF82">
        <v>3.4689652090929801</v>
      </c>
      <c r="AG82">
        <v>10</v>
      </c>
      <c r="AH82">
        <v>2</v>
      </c>
      <c r="AI82">
        <f t="shared" si="108"/>
        <v>1.0003800536499134</v>
      </c>
      <c r="AJ82">
        <f t="shared" si="109"/>
        <v>3.800536499134477E-2</v>
      </c>
      <c r="AK82">
        <f t="shared" si="110"/>
        <v>52644.149260376995</v>
      </c>
      <c r="AL82">
        <v>0</v>
      </c>
      <c r="AM82">
        <v>0</v>
      </c>
      <c r="AN82">
        <v>0</v>
      </c>
      <c r="AO82">
        <f t="shared" si="111"/>
        <v>0</v>
      </c>
      <c r="AP82" t="e">
        <f t="shared" si="112"/>
        <v>#DIV/0!</v>
      </c>
      <c r="AQ82">
        <v>-1</v>
      </c>
      <c r="AR82" t="s">
        <v>613</v>
      </c>
      <c r="AS82">
        <v>888.97388235294102</v>
      </c>
      <c r="AT82">
        <v>1120.28</v>
      </c>
      <c r="AU82">
        <f t="shared" si="113"/>
        <v>0.20647170140238058</v>
      </c>
      <c r="AV82">
        <v>0.5</v>
      </c>
      <c r="AW82">
        <f t="shared" si="114"/>
        <v>1433.1007156204842</v>
      </c>
      <c r="AX82">
        <f t="shared" si="115"/>
        <v>-0.13048973369769623</v>
      </c>
      <c r="AY82">
        <f t="shared" si="116"/>
        <v>147.94737151756527</v>
      </c>
      <c r="AZ82">
        <f t="shared" si="117"/>
        <v>0.4745242260863356</v>
      </c>
      <c r="BA82">
        <f t="shared" si="118"/>
        <v>6.0673353716513586E-4</v>
      </c>
      <c r="BB82">
        <f t="shared" si="119"/>
        <v>-1</v>
      </c>
      <c r="BC82" t="s">
        <v>614</v>
      </c>
      <c r="BD82">
        <v>588.67999999999995</v>
      </c>
      <c r="BE82">
        <f t="shared" si="120"/>
        <v>531.6</v>
      </c>
      <c r="BF82">
        <f t="shared" si="121"/>
        <v>0.43511308812464061</v>
      </c>
      <c r="BG82">
        <f t="shared" si="122"/>
        <v>1.9030373037983286</v>
      </c>
      <c r="BH82">
        <f t="shared" si="123"/>
        <v>0.20647170140238061</v>
      </c>
      <c r="BI82" t="e">
        <f t="shared" si="124"/>
        <v>#DIV/0!</v>
      </c>
      <c r="BJ82">
        <v>2353</v>
      </c>
      <c r="BK82">
        <v>300</v>
      </c>
      <c r="BL82">
        <v>300</v>
      </c>
      <c r="BM82">
        <v>300</v>
      </c>
      <c r="BN82">
        <v>10529.1</v>
      </c>
      <c r="BO82">
        <v>1078.56</v>
      </c>
      <c r="BP82">
        <v>-7.2893899999999998E-3</v>
      </c>
      <c r="BQ82">
        <v>3.8625500000000001</v>
      </c>
      <c r="BR82">
        <f t="shared" si="125"/>
        <v>1700.0180645161299</v>
      </c>
      <c r="BS82">
        <f t="shared" si="126"/>
        <v>1433.1007156204842</v>
      </c>
      <c r="BT82">
        <f t="shared" si="127"/>
        <v>0.84299146316917661</v>
      </c>
      <c r="BU82">
        <f t="shared" si="128"/>
        <v>0.19598292633835349</v>
      </c>
      <c r="BV82">
        <v>6</v>
      </c>
      <c r="BW82">
        <v>0.5</v>
      </c>
      <c r="BX82" t="s">
        <v>282</v>
      </c>
      <c r="BY82">
        <v>1535038810.3</v>
      </c>
      <c r="BZ82">
        <v>49.723693548387097</v>
      </c>
      <c r="CA82">
        <v>50.026270967741901</v>
      </c>
      <c r="CB82">
        <v>24.494129032258101</v>
      </c>
      <c r="CC82">
        <v>14.7234451612903</v>
      </c>
      <c r="CD82">
        <v>400.02093548387103</v>
      </c>
      <c r="CE82">
        <v>99.691151612903198</v>
      </c>
      <c r="CF82">
        <v>0.100012061290323</v>
      </c>
      <c r="CG82">
        <v>27.758451612903201</v>
      </c>
      <c r="CH82">
        <v>27.622577419354801</v>
      </c>
      <c r="CI82">
        <v>999.9</v>
      </c>
      <c r="CJ82">
        <v>10012.5383870968</v>
      </c>
      <c r="CK82">
        <v>0</v>
      </c>
      <c r="CL82">
        <v>7.11166419354839</v>
      </c>
      <c r="CM82">
        <v>1700.0180645161299</v>
      </c>
      <c r="CN82">
        <v>0.89999193548387102</v>
      </c>
      <c r="CO82">
        <v>0.100008112903226</v>
      </c>
      <c r="CP82">
        <v>0</v>
      </c>
      <c r="CQ82">
        <v>889.04232258064496</v>
      </c>
      <c r="CR82">
        <v>5.0001699999999998</v>
      </c>
      <c r="CS82">
        <v>12802.961290322601</v>
      </c>
      <c r="CT82">
        <v>14574.132258064499</v>
      </c>
      <c r="CU82">
        <v>46.771999999999998</v>
      </c>
      <c r="CV82">
        <v>47.542000000000002</v>
      </c>
      <c r="CW82">
        <v>47.475612903225802</v>
      </c>
      <c r="CX82">
        <v>48.086451612903197</v>
      </c>
      <c r="CY82">
        <v>48.546064516129</v>
      </c>
      <c r="CZ82">
        <v>1525.5</v>
      </c>
      <c r="DA82">
        <v>169.51806451612899</v>
      </c>
      <c r="DB82">
        <v>0</v>
      </c>
      <c r="DC82">
        <v>101.200000047684</v>
      </c>
      <c r="DD82">
        <v>888.97388235294102</v>
      </c>
      <c r="DE82">
        <v>-1.17892154100336</v>
      </c>
      <c r="DF82">
        <v>-16.1764707199947</v>
      </c>
      <c r="DG82">
        <v>12801.423529411801</v>
      </c>
      <c r="DH82">
        <v>10</v>
      </c>
      <c r="DI82">
        <v>1535038792.3</v>
      </c>
      <c r="DJ82" t="s">
        <v>615</v>
      </c>
      <c r="DK82">
        <v>59</v>
      </c>
      <c r="DL82">
        <v>0.57599999999999996</v>
      </c>
      <c r="DM82">
        <v>-0.1</v>
      </c>
      <c r="DN82">
        <v>50</v>
      </c>
      <c r="DO82">
        <v>15</v>
      </c>
      <c r="DP82">
        <v>0.28999999999999998</v>
      </c>
      <c r="DQ82">
        <v>0.01</v>
      </c>
      <c r="DR82">
        <v>-0.14216166842155301</v>
      </c>
      <c r="DS82">
        <v>2.1244726007069899E-2</v>
      </c>
      <c r="DT82">
        <v>5.0470560317598397E-2</v>
      </c>
      <c r="DU82">
        <v>1</v>
      </c>
      <c r="DV82">
        <v>49.194312080208</v>
      </c>
      <c r="DW82">
        <v>-0.67309850933361204</v>
      </c>
      <c r="DX82">
        <v>0.159528510770403</v>
      </c>
      <c r="DY82">
        <v>1</v>
      </c>
      <c r="DZ82">
        <v>2</v>
      </c>
      <c r="EA82">
        <v>2</v>
      </c>
      <c r="EB82" t="s">
        <v>294</v>
      </c>
      <c r="EC82">
        <v>1.8903399999999999</v>
      </c>
      <c r="ED82">
        <v>1.88802</v>
      </c>
      <c r="EE82">
        <v>1.8892</v>
      </c>
      <c r="EF82">
        <v>1.8891899999999999</v>
      </c>
      <c r="EG82">
        <v>1.8924099999999999</v>
      </c>
      <c r="EH82">
        <v>1.88693</v>
      </c>
      <c r="EI82">
        <v>1.8890199999999999</v>
      </c>
      <c r="EJ82">
        <v>1.89117</v>
      </c>
      <c r="EK82" t="s">
        <v>285</v>
      </c>
      <c r="EL82" t="s">
        <v>19</v>
      </c>
      <c r="EM82" t="s">
        <v>19</v>
      </c>
      <c r="EN82" t="s">
        <v>19</v>
      </c>
      <c r="EO82" t="s">
        <v>286</v>
      </c>
      <c r="EP82" t="s">
        <v>287</v>
      </c>
      <c r="EQ82" t="s">
        <v>288</v>
      </c>
      <c r="ER82" t="s">
        <v>288</v>
      </c>
      <c r="ES82" t="s">
        <v>288</v>
      </c>
      <c r="ET82" t="s">
        <v>288</v>
      </c>
      <c r="EU82">
        <v>0</v>
      </c>
      <c r="EV82">
        <v>100</v>
      </c>
      <c r="EW82">
        <v>100</v>
      </c>
      <c r="EX82">
        <v>0.57599999999999996</v>
      </c>
      <c r="EY82">
        <v>-0.1</v>
      </c>
      <c r="EZ82">
        <v>2</v>
      </c>
      <c r="FA82">
        <v>372.327</v>
      </c>
      <c r="FB82">
        <v>648.43700000000001</v>
      </c>
      <c r="FC82">
        <v>24.9998</v>
      </c>
      <c r="FD82">
        <v>30.181000000000001</v>
      </c>
      <c r="FE82">
        <v>29.9999</v>
      </c>
      <c r="FF82">
        <v>30.2332</v>
      </c>
      <c r="FG82">
        <v>30.238399999999999</v>
      </c>
      <c r="FH82">
        <v>5.07681</v>
      </c>
      <c r="FI82">
        <v>39.513300000000001</v>
      </c>
      <c r="FJ82">
        <v>65.498099999999994</v>
      </c>
      <c r="FK82">
        <v>25</v>
      </c>
      <c r="FL82">
        <v>50</v>
      </c>
      <c r="FM82">
        <v>14.594099999999999</v>
      </c>
      <c r="FN82">
        <v>101.38</v>
      </c>
      <c r="FO82">
        <v>100.574</v>
      </c>
    </row>
    <row r="83" spans="1:171" x14ac:dyDescent="0.2">
      <c r="A83">
        <v>67</v>
      </c>
      <c r="B83">
        <v>1535038938.8</v>
      </c>
      <c r="C83">
        <v>9057.5</v>
      </c>
      <c r="D83" t="s">
        <v>616</v>
      </c>
      <c r="E83" t="s">
        <v>617</v>
      </c>
      <c r="F83" t="s">
        <v>588</v>
      </c>
      <c r="G83">
        <v>1535038930.8</v>
      </c>
      <c r="H83">
        <f t="shared" si="86"/>
        <v>6.6217692073175221E-3</v>
      </c>
      <c r="I83">
        <f t="shared" si="87"/>
        <v>24.982401712041682</v>
      </c>
      <c r="J83">
        <f t="shared" si="88"/>
        <v>359.02706821772529</v>
      </c>
      <c r="K83">
        <f t="shared" si="89"/>
        <v>275.47697719171674</v>
      </c>
      <c r="L83">
        <f t="shared" si="90"/>
        <v>27.489462635312993</v>
      </c>
      <c r="M83">
        <f t="shared" si="91"/>
        <v>35.82680947587329</v>
      </c>
      <c r="N83">
        <f t="shared" si="92"/>
        <v>0.58174166026220364</v>
      </c>
      <c r="O83">
        <f t="shared" si="93"/>
        <v>2.2544632408065275</v>
      </c>
      <c r="P83">
        <f t="shared" si="94"/>
        <v>0.50945925872230091</v>
      </c>
      <c r="Q83">
        <f t="shared" si="95"/>
        <v>0.32415489982549739</v>
      </c>
      <c r="R83">
        <f t="shared" si="96"/>
        <v>280.85780582769024</v>
      </c>
      <c r="S83">
        <f t="shared" si="97"/>
        <v>27.699813850271198</v>
      </c>
      <c r="T83">
        <f t="shared" si="98"/>
        <v>27.570906451612899</v>
      </c>
      <c r="U83">
        <f t="shared" si="99"/>
        <v>3.700942490228035</v>
      </c>
      <c r="V83">
        <f t="shared" si="100"/>
        <v>65.21789968569459</v>
      </c>
      <c r="W83">
        <f t="shared" si="101"/>
        <v>2.4438598989496176</v>
      </c>
      <c r="X83">
        <f t="shared" si="102"/>
        <v>3.747222634778705</v>
      </c>
      <c r="Y83">
        <f t="shared" si="103"/>
        <v>1.2570825912784174</v>
      </c>
      <c r="Z83">
        <f t="shared" si="104"/>
        <v>-292.02002204270275</v>
      </c>
      <c r="AA83">
        <f t="shared" si="105"/>
        <v>25.847802947370898</v>
      </c>
      <c r="AB83">
        <f t="shared" si="106"/>
        <v>2.4911128239448344</v>
      </c>
      <c r="AC83">
        <f t="shared" si="107"/>
        <v>17.176699556303223</v>
      </c>
      <c r="AD83">
        <v>-4.1304012152813097E-2</v>
      </c>
      <c r="AE83">
        <v>4.63673720717315E-2</v>
      </c>
      <c r="AF83">
        <v>3.4632034458774101</v>
      </c>
      <c r="AG83">
        <v>12</v>
      </c>
      <c r="AH83">
        <v>3</v>
      </c>
      <c r="AI83">
        <f t="shared" si="108"/>
        <v>1.0004570582029666</v>
      </c>
      <c r="AJ83">
        <f t="shared" si="109"/>
        <v>4.5705820296659816E-2</v>
      </c>
      <c r="AK83">
        <f t="shared" si="110"/>
        <v>52533.723803714041</v>
      </c>
      <c r="AL83">
        <v>0</v>
      </c>
      <c r="AM83">
        <v>0</v>
      </c>
      <c r="AN83">
        <v>0</v>
      </c>
      <c r="AO83">
        <f t="shared" si="111"/>
        <v>0</v>
      </c>
      <c r="AP83" t="e">
        <f t="shared" si="112"/>
        <v>#DIV/0!</v>
      </c>
      <c r="AQ83">
        <v>-1</v>
      </c>
      <c r="AR83" t="s">
        <v>618</v>
      </c>
      <c r="AS83">
        <v>865.12382352941199</v>
      </c>
      <c r="AT83">
        <v>1269.4100000000001</v>
      </c>
      <c r="AU83">
        <f t="shared" si="113"/>
        <v>0.31848352893910403</v>
      </c>
      <c r="AV83">
        <v>0.5</v>
      </c>
      <c r="AW83">
        <f t="shared" si="114"/>
        <v>1433.0727188462909</v>
      </c>
      <c r="AX83">
        <f t="shared" si="115"/>
        <v>24.982401712041682</v>
      </c>
      <c r="AY83">
        <f t="shared" si="116"/>
        <v>228.20502836226157</v>
      </c>
      <c r="AZ83">
        <f t="shared" si="117"/>
        <v>0.54821531262555045</v>
      </c>
      <c r="BA83">
        <f t="shared" si="118"/>
        <v>1.813055357927619E-2</v>
      </c>
      <c r="BB83">
        <f t="shared" si="119"/>
        <v>-1</v>
      </c>
      <c r="BC83" t="s">
        <v>619</v>
      </c>
      <c r="BD83">
        <v>573.5</v>
      </c>
      <c r="BE83">
        <f t="shared" si="120"/>
        <v>695.91000000000008</v>
      </c>
      <c r="BF83">
        <f t="shared" si="121"/>
        <v>0.5809460655409292</v>
      </c>
      <c r="BG83">
        <f t="shared" si="122"/>
        <v>2.2134437663469924</v>
      </c>
      <c r="BH83">
        <f t="shared" si="123"/>
        <v>0.31848352893910403</v>
      </c>
      <c r="BI83" t="e">
        <f t="shared" si="124"/>
        <v>#DIV/0!</v>
      </c>
      <c r="BJ83">
        <v>2355</v>
      </c>
      <c r="BK83">
        <v>300</v>
      </c>
      <c r="BL83">
        <v>300</v>
      </c>
      <c r="BM83">
        <v>300</v>
      </c>
      <c r="BN83">
        <v>10529.9</v>
      </c>
      <c r="BO83">
        <v>1173.24</v>
      </c>
      <c r="BP83">
        <v>-7.2905299999999999E-3</v>
      </c>
      <c r="BQ83">
        <v>3.5761699999999998</v>
      </c>
      <c r="BR83">
        <f t="shared" si="125"/>
        <v>1699.9848387096799</v>
      </c>
      <c r="BS83">
        <f t="shared" si="126"/>
        <v>1433.0727188462909</v>
      </c>
      <c r="BT83">
        <f t="shared" si="127"/>
        <v>0.84299147040277111</v>
      </c>
      <c r="BU83">
        <f t="shared" si="128"/>
        <v>0.19598294080554235</v>
      </c>
      <c r="BV83">
        <v>6</v>
      </c>
      <c r="BW83">
        <v>0.5</v>
      </c>
      <c r="BX83" t="s">
        <v>282</v>
      </c>
      <c r="BY83">
        <v>1535038930.8</v>
      </c>
      <c r="BZ83">
        <v>359.02709677419301</v>
      </c>
      <c r="CA83">
        <v>400.04783870967702</v>
      </c>
      <c r="CB83">
        <v>24.490370967741899</v>
      </c>
      <c r="CC83">
        <v>14.805941935483901</v>
      </c>
      <c r="CD83">
        <v>400.017870967742</v>
      </c>
      <c r="CE83">
        <v>99.688599999999994</v>
      </c>
      <c r="CF83">
        <v>0.100002719354839</v>
      </c>
      <c r="CG83">
        <v>27.783570967741898</v>
      </c>
      <c r="CH83">
        <v>27.570906451612899</v>
      </c>
      <c r="CI83">
        <v>999.9</v>
      </c>
      <c r="CJ83">
        <v>9991.7777419354807</v>
      </c>
      <c r="CK83">
        <v>0</v>
      </c>
      <c r="CL83">
        <v>7.0448687096774201</v>
      </c>
      <c r="CM83">
        <v>1699.9848387096799</v>
      </c>
      <c r="CN83">
        <v>0.89999187096774202</v>
      </c>
      <c r="CO83">
        <v>0.100008164516129</v>
      </c>
      <c r="CP83">
        <v>0</v>
      </c>
      <c r="CQ83">
        <v>865.22812903225804</v>
      </c>
      <c r="CR83">
        <v>5.0001699999999998</v>
      </c>
      <c r="CS83">
        <v>12429.0903225806</v>
      </c>
      <c r="CT83">
        <v>14573.845161290301</v>
      </c>
      <c r="CU83">
        <v>46.709419354838701</v>
      </c>
      <c r="CV83">
        <v>47.396999999999998</v>
      </c>
      <c r="CW83">
        <v>47.417000000000002</v>
      </c>
      <c r="CX83">
        <v>47.993838709677398</v>
      </c>
      <c r="CY83">
        <v>48.441129032257997</v>
      </c>
      <c r="CZ83">
        <v>1525.4696774193501</v>
      </c>
      <c r="DA83">
        <v>169.51516129032299</v>
      </c>
      <c r="DB83">
        <v>0</v>
      </c>
      <c r="DC83">
        <v>119.799999952316</v>
      </c>
      <c r="DD83">
        <v>865.12382352941199</v>
      </c>
      <c r="DE83">
        <v>-2.1681372767538099</v>
      </c>
      <c r="DF83">
        <v>-40.5392159234109</v>
      </c>
      <c r="DG83">
        <v>12427.6058823529</v>
      </c>
      <c r="DH83">
        <v>10</v>
      </c>
      <c r="DI83">
        <v>1535038904.8</v>
      </c>
      <c r="DJ83" t="s">
        <v>620</v>
      </c>
      <c r="DK83">
        <v>60</v>
      </c>
      <c r="DL83">
        <v>0.73699999999999999</v>
      </c>
      <c r="DM83">
        <v>-0.1</v>
      </c>
      <c r="DN83">
        <v>400</v>
      </c>
      <c r="DO83">
        <v>15</v>
      </c>
      <c r="DP83">
        <v>0.04</v>
      </c>
      <c r="DQ83">
        <v>0.01</v>
      </c>
      <c r="DR83">
        <v>25.0022967971993</v>
      </c>
      <c r="DS83">
        <v>-0.38254013576794299</v>
      </c>
      <c r="DT83">
        <v>5.6321623002670802E-2</v>
      </c>
      <c r="DU83">
        <v>1</v>
      </c>
      <c r="DV83">
        <v>274.89004500045502</v>
      </c>
      <c r="DW83">
        <v>7.3169677375265998</v>
      </c>
      <c r="DX83">
        <v>0.96818314272952899</v>
      </c>
      <c r="DY83">
        <v>1</v>
      </c>
      <c r="DZ83">
        <v>2</v>
      </c>
      <c r="EA83">
        <v>2</v>
      </c>
      <c r="EB83" t="s">
        <v>294</v>
      </c>
      <c r="EC83">
        <v>1.8903300000000001</v>
      </c>
      <c r="ED83">
        <v>1.8879900000000001</v>
      </c>
      <c r="EE83">
        <v>1.8892</v>
      </c>
      <c r="EF83">
        <v>1.8891899999999999</v>
      </c>
      <c r="EG83">
        <v>1.8924000000000001</v>
      </c>
      <c r="EH83">
        <v>1.8869</v>
      </c>
      <c r="EI83">
        <v>1.8889499999999999</v>
      </c>
      <c r="EJ83">
        <v>1.89117</v>
      </c>
      <c r="EK83" t="s">
        <v>285</v>
      </c>
      <c r="EL83" t="s">
        <v>19</v>
      </c>
      <c r="EM83" t="s">
        <v>19</v>
      </c>
      <c r="EN83" t="s">
        <v>19</v>
      </c>
      <c r="EO83" t="s">
        <v>286</v>
      </c>
      <c r="EP83" t="s">
        <v>287</v>
      </c>
      <c r="EQ83" t="s">
        <v>288</v>
      </c>
      <c r="ER83" t="s">
        <v>288</v>
      </c>
      <c r="ES83" t="s">
        <v>288</v>
      </c>
      <c r="ET83" t="s">
        <v>288</v>
      </c>
      <c r="EU83">
        <v>0</v>
      </c>
      <c r="EV83">
        <v>100</v>
      </c>
      <c r="EW83">
        <v>100</v>
      </c>
      <c r="EX83">
        <v>0.73699999999999999</v>
      </c>
      <c r="EY83">
        <v>-0.1</v>
      </c>
      <c r="EZ83">
        <v>2</v>
      </c>
      <c r="FA83">
        <v>371.017</v>
      </c>
      <c r="FB83">
        <v>649.38599999999997</v>
      </c>
      <c r="FC83">
        <v>25.000499999999999</v>
      </c>
      <c r="FD83">
        <v>30.1601</v>
      </c>
      <c r="FE83">
        <v>30</v>
      </c>
      <c r="FF83">
        <v>30.227</v>
      </c>
      <c r="FG83">
        <v>30.238399999999999</v>
      </c>
      <c r="FH83">
        <v>20.0913</v>
      </c>
      <c r="FI83">
        <v>38.502800000000001</v>
      </c>
      <c r="FJ83">
        <v>61.513500000000001</v>
      </c>
      <c r="FK83">
        <v>25</v>
      </c>
      <c r="FL83">
        <v>400</v>
      </c>
      <c r="FM83">
        <v>14.7584</v>
      </c>
      <c r="FN83">
        <v>101.386</v>
      </c>
      <c r="FO83">
        <v>100.58</v>
      </c>
    </row>
    <row r="84" spans="1:171" x14ac:dyDescent="0.2">
      <c r="A84">
        <v>68</v>
      </c>
      <c r="B84">
        <v>1535039046.8</v>
      </c>
      <c r="C84">
        <v>9165.5</v>
      </c>
      <c r="D84" t="s">
        <v>621</v>
      </c>
      <c r="E84" t="s">
        <v>622</v>
      </c>
      <c r="F84" t="s">
        <v>588</v>
      </c>
      <c r="G84">
        <v>1535039038.8</v>
      </c>
      <c r="H84">
        <f t="shared" si="86"/>
        <v>6.4938135699974461E-3</v>
      </c>
      <c r="I84">
        <f t="shared" si="87"/>
        <v>32.946955766200581</v>
      </c>
      <c r="J84">
        <f t="shared" si="88"/>
        <v>545.29609143965774</v>
      </c>
      <c r="K84">
        <f t="shared" si="89"/>
        <v>430.29324044755816</v>
      </c>
      <c r="L84">
        <f t="shared" si="90"/>
        <v>42.936858173467201</v>
      </c>
      <c r="M84">
        <f t="shared" si="91"/>
        <v>54.412430268107066</v>
      </c>
      <c r="N84">
        <f t="shared" si="92"/>
        <v>0.56141566042146673</v>
      </c>
      <c r="O84">
        <f t="shared" si="93"/>
        <v>2.2560358522831221</v>
      </c>
      <c r="P84">
        <f t="shared" si="94"/>
        <v>0.49382421157753542</v>
      </c>
      <c r="Q84">
        <f t="shared" si="95"/>
        <v>0.31403224420722009</v>
      </c>
      <c r="R84">
        <f t="shared" si="96"/>
        <v>280.85946260566777</v>
      </c>
      <c r="S84">
        <f t="shared" si="97"/>
        <v>27.81493575365959</v>
      </c>
      <c r="T84">
        <f t="shared" si="98"/>
        <v>27.6237580645161</v>
      </c>
      <c r="U84">
        <f t="shared" si="99"/>
        <v>3.7123972529834668</v>
      </c>
      <c r="V84">
        <f t="shared" si="100"/>
        <v>64.856920306187078</v>
      </c>
      <c r="W84">
        <f t="shared" si="101"/>
        <v>2.4406745758820905</v>
      </c>
      <c r="X84">
        <f t="shared" si="102"/>
        <v>3.7631675453594746</v>
      </c>
      <c r="Y84">
        <f t="shared" si="103"/>
        <v>1.2717226771013763</v>
      </c>
      <c r="Z84">
        <f t="shared" si="104"/>
        <v>-286.37717843688739</v>
      </c>
      <c r="AA84">
        <f t="shared" si="105"/>
        <v>28.284649175363047</v>
      </c>
      <c r="AB84">
        <f t="shared" si="106"/>
        <v>2.7257737509516393</v>
      </c>
      <c r="AC84">
        <f t="shared" si="107"/>
        <v>25.492707095095074</v>
      </c>
      <c r="AD84">
        <v>-4.1346438721581398E-2</v>
      </c>
      <c r="AE84">
        <v>4.64149996119455E-2</v>
      </c>
      <c r="AF84">
        <v>3.4660176485883798</v>
      </c>
      <c r="AG84">
        <v>13</v>
      </c>
      <c r="AH84">
        <v>3</v>
      </c>
      <c r="AI84">
        <f t="shared" si="108"/>
        <v>1.0004947980259808</v>
      </c>
      <c r="AJ84">
        <f t="shared" si="109"/>
        <v>4.947980259808471E-2</v>
      </c>
      <c r="AK84">
        <f t="shared" si="110"/>
        <v>52572.693064222891</v>
      </c>
      <c r="AL84">
        <v>0</v>
      </c>
      <c r="AM84">
        <v>0</v>
      </c>
      <c r="AN84">
        <v>0</v>
      </c>
      <c r="AO84">
        <f t="shared" si="111"/>
        <v>0</v>
      </c>
      <c r="AP84" t="e">
        <f t="shared" si="112"/>
        <v>#DIV/0!</v>
      </c>
      <c r="AQ84">
        <v>-1</v>
      </c>
      <c r="AR84" t="s">
        <v>623</v>
      </c>
      <c r="AS84">
        <v>881.57288235294095</v>
      </c>
      <c r="AT84">
        <v>1331.43</v>
      </c>
      <c r="AU84">
        <f t="shared" si="113"/>
        <v>0.33787515501908405</v>
      </c>
      <c r="AV84">
        <v>0.5</v>
      </c>
      <c r="AW84">
        <f t="shared" si="114"/>
        <v>1433.0806640075755</v>
      </c>
      <c r="AX84">
        <f t="shared" si="115"/>
        <v>32.946955766200581</v>
      </c>
      <c r="AY84">
        <f t="shared" si="116"/>
        <v>242.10117575320572</v>
      </c>
      <c r="AZ84">
        <f t="shared" si="117"/>
        <v>0.56780303883794114</v>
      </c>
      <c r="BA84">
        <f t="shared" si="118"/>
        <v>2.3688098387475789E-2</v>
      </c>
      <c r="BB84">
        <f t="shared" si="119"/>
        <v>-1</v>
      </c>
      <c r="BC84" t="s">
        <v>624</v>
      </c>
      <c r="BD84">
        <v>575.44000000000005</v>
      </c>
      <c r="BE84">
        <f t="shared" si="120"/>
        <v>755.99</v>
      </c>
      <c r="BF84">
        <f t="shared" si="121"/>
        <v>0.59505696854066736</v>
      </c>
      <c r="BG84">
        <f t="shared" si="122"/>
        <v>2.3137599054636451</v>
      </c>
      <c r="BH84">
        <f t="shared" si="123"/>
        <v>0.33787515501908405</v>
      </c>
      <c r="BI84" t="e">
        <f t="shared" si="124"/>
        <v>#DIV/0!</v>
      </c>
      <c r="BJ84">
        <v>2357</v>
      </c>
      <c r="BK84">
        <v>300</v>
      </c>
      <c r="BL84">
        <v>300</v>
      </c>
      <c r="BM84">
        <v>300</v>
      </c>
      <c r="BN84">
        <v>10530.1</v>
      </c>
      <c r="BO84">
        <v>1222.9000000000001</v>
      </c>
      <c r="BP84">
        <v>-7.2908199999999999E-3</v>
      </c>
      <c r="BQ84">
        <v>3.2116699999999998</v>
      </c>
      <c r="BR84">
        <f t="shared" si="125"/>
        <v>1699.9941935483901</v>
      </c>
      <c r="BS84">
        <f t="shared" si="126"/>
        <v>1433.0806640075755</v>
      </c>
      <c r="BT84">
        <f t="shared" si="127"/>
        <v>0.84299150517468113</v>
      </c>
      <c r="BU84">
        <f t="shared" si="128"/>
        <v>0.19598301034936239</v>
      </c>
      <c r="BV84">
        <v>6</v>
      </c>
      <c r="BW84">
        <v>0.5</v>
      </c>
      <c r="BX84" t="s">
        <v>282</v>
      </c>
      <c r="BY84">
        <v>1535039038.8</v>
      </c>
      <c r="BZ84">
        <v>545.29612903225802</v>
      </c>
      <c r="CA84">
        <v>600.00635483870997</v>
      </c>
      <c r="CB84">
        <v>24.4593064516129</v>
      </c>
      <c r="CC84">
        <v>14.961193548387101</v>
      </c>
      <c r="CD84">
        <v>399.98058064516101</v>
      </c>
      <c r="CE84">
        <v>99.685083870967702</v>
      </c>
      <c r="CF84">
        <v>0.100025764516129</v>
      </c>
      <c r="CG84">
        <v>27.8563096774194</v>
      </c>
      <c r="CH84">
        <v>27.6237580645161</v>
      </c>
      <c r="CI84">
        <v>999.9</v>
      </c>
      <c r="CJ84">
        <v>10002.3938709677</v>
      </c>
      <c r="CK84">
        <v>0</v>
      </c>
      <c r="CL84">
        <v>7.2220409677419397</v>
      </c>
      <c r="CM84">
        <v>1699.9941935483901</v>
      </c>
      <c r="CN84">
        <v>0.89999070967742001</v>
      </c>
      <c r="CO84">
        <v>0.100009306451613</v>
      </c>
      <c r="CP84">
        <v>0</v>
      </c>
      <c r="CQ84">
        <v>882.03296774193598</v>
      </c>
      <c r="CR84">
        <v>5.0001699999999998</v>
      </c>
      <c r="CS84">
        <v>12720.6129032258</v>
      </c>
      <c r="CT84">
        <v>14573.9225806452</v>
      </c>
      <c r="CU84">
        <v>46.749870967741899</v>
      </c>
      <c r="CV84">
        <v>47.467483870967698</v>
      </c>
      <c r="CW84">
        <v>47.461387096774203</v>
      </c>
      <c r="CX84">
        <v>48.019935483871002</v>
      </c>
      <c r="CY84">
        <v>48.495741935483899</v>
      </c>
      <c r="CZ84">
        <v>1525.4761290322599</v>
      </c>
      <c r="DA84">
        <v>169.51806451612899</v>
      </c>
      <c r="DB84">
        <v>0</v>
      </c>
      <c r="DC84">
        <v>107.09999990463299</v>
      </c>
      <c r="DD84">
        <v>881.57288235294095</v>
      </c>
      <c r="DE84">
        <v>-8.7850490182036793</v>
      </c>
      <c r="DF84">
        <v>-131.49509800161999</v>
      </c>
      <c r="DG84">
        <v>12714.129411764699</v>
      </c>
      <c r="DH84">
        <v>10</v>
      </c>
      <c r="DI84">
        <v>1535039008.8</v>
      </c>
      <c r="DJ84" t="s">
        <v>625</v>
      </c>
      <c r="DK84">
        <v>61</v>
      </c>
      <c r="DL84">
        <v>0.58599999999999997</v>
      </c>
      <c r="DM84">
        <v>-9.6000000000000002E-2</v>
      </c>
      <c r="DN84">
        <v>600</v>
      </c>
      <c r="DO84">
        <v>15</v>
      </c>
      <c r="DP84">
        <v>0.03</v>
      </c>
      <c r="DQ84">
        <v>0.01</v>
      </c>
      <c r="DR84">
        <v>33.015591693715002</v>
      </c>
      <c r="DS84">
        <v>-0.975821768585869</v>
      </c>
      <c r="DT84">
        <v>0.118694447646742</v>
      </c>
      <c r="DU84">
        <v>1</v>
      </c>
      <c r="DV84">
        <v>429.989387095182</v>
      </c>
      <c r="DW84">
        <v>3.7589867796915502</v>
      </c>
      <c r="DX84">
        <v>0.56039156239462895</v>
      </c>
      <c r="DY84">
        <v>1</v>
      </c>
      <c r="DZ84">
        <v>2</v>
      </c>
      <c r="EA84">
        <v>2</v>
      </c>
      <c r="EB84" t="s">
        <v>294</v>
      </c>
      <c r="EC84">
        <v>1.8902699999999999</v>
      </c>
      <c r="ED84">
        <v>1.8879699999999999</v>
      </c>
      <c r="EE84">
        <v>1.8891899999999999</v>
      </c>
      <c r="EF84">
        <v>1.8891899999999999</v>
      </c>
      <c r="EG84">
        <v>1.8924000000000001</v>
      </c>
      <c r="EH84">
        <v>1.8869</v>
      </c>
      <c r="EI84">
        <v>1.8889400000000001</v>
      </c>
      <c r="EJ84">
        <v>1.8911500000000001</v>
      </c>
      <c r="EK84" t="s">
        <v>285</v>
      </c>
      <c r="EL84" t="s">
        <v>19</v>
      </c>
      <c r="EM84" t="s">
        <v>19</v>
      </c>
      <c r="EN84" t="s">
        <v>19</v>
      </c>
      <c r="EO84" t="s">
        <v>286</v>
      </c>
      <c r="EP84" t="s">
        <v>287</v>
      </c>
      <c r="EQ84" t="s">
        <v>288</v>
      </c>
      <c r="ER84" t="s">
        <v>288</v>
      </c>
      <c r="ES84" t="s">
        <v>288</v>
      </c>
      <c r="ET84" t="s">
        <v>288</v>
      </c>
      <c r="EU84">
        <v>0</v>
      </c>
      <c r="EV84">
        <v>100</v>
      </c>
      <c r="EW84">
        <v>100</v>
      </c>
      <c r="EX84">
        <v>0.58599999999999997</v>
      </c>
      <c r="EY84">
        <v>-9.6000000000000002E-2</v>
      </c>
      <c r="EZ84">
        <v>2</v>
      </c>
      <c r="FA84">
        <v>369.745</v>
      </c>
      <c r="FB84">
        <v>649.70299999999997</v>
      </c>
      <c r="FC84">
        <v>25.000900000000001</v>
      </c>
      <c r="FD84">
        <v>30.182500000000001</v>
      </c>
      <c r="FE84">
        <v>30.000299999999999</v>
      </c>
      <c r="FF84">
        <v>30.2437</v>
      </c>
      <c r="FG84">
        <v>30.256699999999999</v>
      </c>
      <c r="FH84">
        <v>27.9206</v>
      </c>
      <c r="FI84">
        <v>37.494399999999999</v>
      </c>
      <c r="FJ84">
        <v>58.456499999999998</v>
      </c>
      <c r="FK84">
        <v>25</v>
      </c>
      <c r="FL84">
        <v>600</v>
      </c>
      <c r="FM84">
        <v>14.958</v>
      </c>
      <c r="FN84">
        <v>101.381</v>
      </c>
      <c r="FO84">
        <v>100.572</v>
      </c>
    </row>
    <row r="85" spans="1:171" x14ac:dyDescent="0.2">
      <c r="A85">
        <v>69</v>
      </c>
      <c r="B85">
        <v>1535039158.8</v>
      </c>
      <c r="C85">
        <v>9277.5</v>
      </c>
      <c r="D85" t="s">
        <v>626</v>
      </c>
      <c r="E85" t="s">
        <v>627</v>
      </c>
      <c r="F85" t="s">
        <v>588</v>
      </c>
      <c r="G85">
        <v>1535039150.8064499</v>
      </c>
      <c r="H85">
        <f t="shared" si="86"/>
        <v>6.1908427610608014E-3</v>
      </c>
      <c r="I85">
        <f t="shared" si="87"/>
        <v>35.686927185949678</v>
      </c>
      <c r="J85">
        <f t="shared" si="88"/>
        <v>739.65247535901847</v>
      </c>
      <c r="K85">
        <f t="shared" si="89"/>
        <v>603.97031075489951</v>
      </c>
      <c r="L85">
        <f t="shared" si="90"/>
        <v>60.266613915411916</v>
      </c>
      <c r="M85">
        <f t="shared" si="91"/>
        <v>73.805532110220668</v>
      </c>
      <c r="N85">
        <f t="shared" si="92"/>
        <v>0.52110509468961086</v>
      </c>
      <c r="O85">
        <f t="shared" si="93"/>
        <v>2.2551878810498822</v>
      </c>
      <c r="P85">
        <f t="shared" si="94"/>
        <v>0.46231016690361371</v>
      </c>
      <c r="Q85">
        <f t="shared" si="95"/>
        <v>0.2936716553845794</v>
      </c>
      <c r="R85">
        <f t="shared" si="96"/>
        <v>280.85988074969151</v>
      </c>
      <c r="S85">
        <f t="shared" si="97"/>
        <v>27.969013177961205</v>
      </c>
      <c r="T85">
        <f t="shared" si="98"/>
        <v>27.7399806451613</v>
      </c>
      <c r="U85">
        <f t="shared" si="99"/>
        <v>3.7376955610328633</v>
      </c>
      <c r="V85">
        <f t="shared" si="100"/>
        <v>64.711249459785748</v>
      </c>
      <c r="W85">
        <f t="shared" si="101"/>
        <v>2.4428591283038354</v>
      </c>
      <c r="X85">
        <f t="shared" si="102"/>
        <v>3.7750146206370649</v>
      </c>
      <c r="Y85">
        <f t="shared" si="103"/>
        <v>1.2948364327290278</v>
      </c>
      <c r="Z85">
        <f t="shared" si="104"/>
        <v>-273.01616576278133</v>
      </c>
      <c r="AA85">
        <f t="shared" si="105"/>
        <v>20.693203475146195</v>
      </c>
      <c r="AB85">
        <f t="shared" si="106"/>
        <v>1.9966335622392106</v>
      </c>
      <c r="AC85">
        <f t="shared" si="107"/>
        <v>30.533552024295577</v>
      </c>
      <c r="AD85">
        <v>-4.1323558454737098E-2</v>
      </c>
      <c r="AE85">
        <v>4.6389314507991303E-2</v>
      </c>
      <c r="AF85">
        <v>3.4645000983724699</v>
      </c>
      <c r="AG85">
        <v>8</v>
      </c>
      <c r="AH85">
        <v>2</v>
      </c>
      <c r="AI85">
        <f t="shared" si="108"/>
        <v>1.0003046495562133</v>
      </c>
      <c r="AJ85">
        <f t="shared" si="109"/>
        <v>3.0464955621334333E-2</v>
      </c>
      <c r="AK85">
        <f t="shared" si="110"/>
        <v>52535.360930229639</v>
      </c>
      <c r="AL85">
        <v>0</v>
      </c>
      <c r="AM85">
        <v>0</v>
      </c>
      <c r="AN85">
        <v>0</v>
      </c>
      <c r="AO85">
        <f t="shared" si="111"/>
        <v>0</v>
      </c>
      <c r="AP85" t="e">
        <f t="shared" si="112"/>
        <v>#DIV/0!</v>
      </c>
      <c r="AQ85">
        <v>-1</v>
      </c>
      <c r="AR85" t="s">
        <v>628</v>
      </c>
      <c r="AS85">
        <v>880.84688235294095</v>
      </c>
      <c r="AT85">
        <v>1321.32</v>
      </c>
      <c r="AU85">
        <f t="shared" si="113"/>
        <v>0.33335839739583073</v>
      </c>
      <c r="AV85">
        <v>0.5</v>
      </c>
      <c r="AW85">
        <f t="shared" si="114"/>
        <v>1433.0823478785371</v>
      </c>
      <c r="AX85">
        <f t="shared" si="115"/>
        <v>35.686927185949678</v>
      </c>
      <c r="AY85">
        <f t="shared" si="116"/>
        <v>238.86501741252175</v>
      </c>
      <c r="AZ85">
        <f t="shared" si="117"/>
        <v>0.56735688553870367</v>
      </c>
      <c r="BA85">
        <f t="shared" si="118"/>
        <v>2.560001331414008E-2</v>
      </c>
      <c r="BB85">
        <f t="shared" si="119"/>
        <v>-1</v>
      </c>
      <c r="BC85" t="s">
        <v>629</v>
      </c>
      <c r="BD85">
        <v>571.66</v>
      </c>
      <c r="BE85">
        <f t="shared" si="120"/>
        <v>749.66</v>
      </c>
      <c r="BF85">
        <f t="shared" si="121"/>
        <v>0.58756385247586773</v>
      </c>
      <c r="BG85">
        <f t="shared" si="122"/>
        <v>2.3113738935731027</v>
      </c>
      <c r="BH85">
        <f t="shared" si="123"/>
        <v>0.33335839739583067</v>
      </c>
      <c r="BI85" t="e">
        <f t="shared" si="124"/>
        <v>#DIV/0!</v>
      </c>
      <c r="BJ85">
        <v>2359</v>
      </c>
      <c r="BK85">
        <v>300</v>
      </c>
      <c r="BL85">
        <v>300</v>
      </c>
      <c r="BM85">
        <v>300</v>
      </c>
      <c r="BN85">
        <v>10530.1</v>
      </c>
      <c r="BO85">
        <v>1215.5999999999999</v>
      </c>
      <c r="BP85">
        <v>-7.2906899999999998E-3</v>
      </c>
      <c r="BQ85">
        <v>2.61646</v>
      </c>
      <c r="BR85">
        <f t="shared" si="125"/>
        <v>1699.9961290322599</v>
      </c>
      <c r="BS85">
        <f t="shared" si="126"/>
        <v>1433.0823478785371</v>
      </c>
      <c r="BT85">
        <f t="shared" si="127"/>
        <v>0.84299153592445764</v>
      </c>
      <c r="BU85">
        <f t="shared" si="128"/>
        <v>0.19598307184891525</v>
      </c>
      <c r="BV85">
        <v>6</v>
      </c>
      <c r="BW85">
        <v>0.5</v>
      </c>
      <c r="BX85" t="s">
        <v>282</v>
      </c>
      <c r="BY85">
        <v>1535039150.8064499</v>
      </c>
      <c r="BZ85">
        <v>739.65251612903205</v>
      </c>
      <c r="CA85">
        <v>800.03116129032298</v>
      </c>
      <c r="CB85">
        <v>24.481454838709698</v>
      </c>
      <c r="CC85">
        <v>15.4259677419355</v>
      </c>
      <c r="CD85">
        <v>400.02683870967701</v>
      </c>
      <c r="CE85">
        <v>99.684103225806496</v>
      </c>
      <c r="CF85">
        <v>9.9963709677419396E-2</v>
      </c>
      <c r="CG85">
        <v>27.910180645161301</v>
      </c>
      <c r="CH85">
        <v>27.7399806451613</v>
      </c>
      <c r="CI85">
        <v>999.9</v>
      </c>
      <c r="CJ85">
        <v>9996.9570967741893</v>
      </c>
      <c r="CK85">
        <v>0</v>
      </c>
      <c r="CL85">
        <v>7.2530299999999999</v>
      </c>
      <c r="CM85">
        <v>1699.9961290322599</v>
      </c>
      <c r="CN85">
        <v>0.89998900000000004</v>
      </c>
      <c r="CO85">
        <v>0.100011</v>
      </c>
      <c r="CP85">
        <v>0</v>
      </c>
      <c r="CQ85">
        <v>881.357387096774</v>
      </c>
      <c r="CR85">
        <v>5.0001699999999998</v>
      </c>
      <c r="CS85">
        <v>12717.532258064501</v>
      </c>
      <c r="CT85">
        <v>14573.935483871001</v>
      </c>
      <c r="CU85">
        <v>46.824258064516101</v>
      </c>
      <c r="CV85">
        <v>47.596548387096803</v>
      </c>
      <c r="CW85">
        <v>47.554129032257997</v>
      </c>
      <c r="CX85">
        <v>48.116870967741903</v>
      </c>
      <c r="CY85">
        <v>48.574225806451601</v>
      </c>
      <c r="CZ85">
        <v>1525.4761290322599</v>
      </c>
      <c r="DA85">
        <v>169.52</v>
      </c>
      <c r="DB85">
        <v>0</v>
      </c>
      <c r="DC85">
        <v>111.299999952316</v>
      </c>
      <c r="DD85">
        <v>880.84688235294095</v>
      </c>
      <c r="DE85">
        <v>-8.4936275012378601</v>
      </c>
      <c r="DF85">
        <v>-166.86274560057601</v>
      </c>
      <c r="DG85">
        <v>12708.576470588199</v>
      </c>
      <c r="DH85">
        <v>10</v>
      </c>
      <c r="DI85">
        <v>1535039121.8</v>
      </c>
      <c r="DJ85" t="s">
        <v>630</v>
      </c>
      <c r="DK85">
        <v>62</v>
      </c>
      <c r="DL85">
        <v>0.56599999999999995</v>
      </c>
      <c r="DM85">
        <v>-9.2999999999999999E-2</v>
      </c>
      <c r="DN85">
        <v>800</v>
      </c>
      <c r="DO85">
        <v>15</v>
      </c>
      <c r="DP85">
        <v>0.02</v>
      </c>
      <c r="DQ85">
        <v>0.01</v>
      </c>
      <c r="DR85">
        <v>35.755906211579102</v>
      </c>
      <c r="DS85">
        <v>-0.99599643347031497</v>
      </c>
      <c r="DT85">
        <v>0.121703618447597</v>
      </c>
      <c r="DU85">
        <v>1</v>
      </c>
      <c r="DV85">
        <v>603.63979727651201</v>
      </c>
      <c r="DW85">
        <v>3.9983022984827001</v>
      </c>
      <c r="DX85">
        <v>0.76102904389967796</v>
      </c>
      <c r="DY85">
        <v>1</v>
      </c>
      <c r="DZ85">
        <v>2</v>
      </c>
      <c r="EA85">
        <v>2</v>
      </c>
      <c r="EB85" t="s">
        <v>294</v>
      </c>
      <c r="EC85">
        <v>1.8902699999999999</v>
      </c>
      <c r="ED85">
        <v>1.8879699999999999</v>
      </c>
      <c r="EE85">
        <v>1.88916</v>
      </c>
      <c r="EF85">
        <v>1.88917</v>
      </c>
      <c r="EG85">
        <v>1.89238</v>
      </c>
      <c r="EH85">
        <v>1.8869</v>
      </c>
      <c r="EI85">
        <v>1.8889100000000001</v>
      </c>
      <c r="EJ85">
        <v>1.8911500000000001</v>
      </c>
      <c r="EK85" t="s">
        <v>285</v>
      </c>
      <c r="EL85" t="s">
        <v>19</v>
      </c>
      <c r="EM85" t="s">
        <v>19</v>
      </c>
      <c r="EN85" t="s">
        <v>19</v>
      </c>
      <c r="EO85" t="s">
        <v>286</v>
      </c>
      <c r="EP85" t="s">
        <v>287</v>
      </c>
      <c r="EQ85" t="s">
        <v>288</v>
      </c>
      <c r="ER85" t="s">
        <v>288</v>
      </c>
      <c r="ES85" t="s">
        <v>288</v>
      </c>
      <c r="ET85" t="s">
        <v>288</v>
      </c>
      <c r="EU85">
        <v>0</v>
      </c>
      <c r="EV85">
        <v>100</v>
      </c>
      <c r="EW85">
        <v>100</v>
      </c>
      <c r="EX85">
        <v>0.56599999999999995</v>
      </c>
      <c r="EY85">
        <v>-9.2999999999999999E-2</v>
      </c>
      <c r="EZ85">
        <v>2</v>
      </c>
      <c r="FA85">
        <v>374.24099999999999</v>
      </c>
      <c r="FB85">
        <v>650.721</v>
      </c>
      <c r="FC85">
        <v>25.000399999999999</v>
      </c>
      <c r="FD85">
        <v>30.235900000000001</v>
      </c>
      <c r="FE85">
        <v>30.000299999999999</v>
      </c>
      <c r="FF85">
        <v>30.283000000000001</v>
      </c>
      <c r="FG85">
        <v>30.295100000000001</v>
      </c>
      <c r="FH85">
        <v>35.364899999999999</v>
      </c>
      <c r="FI85">
        <v>35.4587</v>
      </c>
      <c r="FJ85">
        <v>55.5989</v>
      </c>
      <c r="FK85">
        <v>25</v>
      </c>
      <c r="FL85">
        <v>800</v>
      </c>
      <c r="FM85">
        <v>15.5069</v>
      </c>
      <c r="FN85">
        <v>101.367</v>
      </c>
      <c r="FO85">
        <v>100.55800000000001</v>
      </c>
    </row>
    <row r="86" spans="1:171" x14ac:dyDescent="0.2">
      <c r="A86">
        <v>70</v>
      </c>
      <c r="B86">
        <v>1535039277.8</v>
      </c>
      <c r="C86">
        <v>9396.5</v>
      </c>
      <c r="D86" t="s">
        <v>631</v>
      </c>
      <c r="E86" t="s">
        <v>632</v>
      </c>
      <c r="F86" t="s">
        <v>588</v>
      </c>
      <c r="G86">
        <v>1535039269.84516</v>
      </c>
      <c r="H86">
        <f t="shared" si="86"/>
        <v>5.6948296312728242E-3</v>
      </c>
      <c r="I86">
        <f t="shared" si="87"/>
        <v>36.824467839340393</v>
      </c>
      <c r="J86">
        <f t="shared" si="88"/>
        <v>936.8154741731413</v>
      </c>
      <c r="K86">
        <f t="shared" si="89"/>
        <v>780.21929617130536</v>
      </c>
      <c r="L86">
        <f t="shared" si="90"/>
        <v>77.851213736548573</v>
      </c>
      <c r="M86">
        <f t="shared" si="91"/>
        <v>93.476567510509611</v>
      </c>
      <c r="N86">
        <f t="shared" si="92"/>
        <v>0.46792575123449093</v>
      </c>
      <c r="O86">
        <f t="shared" si="93"/>
        <v>2.2571404198357623</v>
      </c>
      <c r="P86">
        <f t="shared" si="94"/>
        <v>0.41996563955125515</v>
      </c>
      <c r="Q86">
        <f t="shared" si="95"/>
        <v>0.26637673163960007</v>
      </c>
      <c r="R86">
        <f t="shared" si="96"/>
        <v>280.85802139842065</v>
      </c>
      <c r="S86">
        <f t="shared" si="97"/>
        <v>28.078338899610038</v>
      </c>
      <c r="T86">
        <f t="shared" si="98"/>
        <v>27.8233161290323</v>
      </c>
      <c r="U86">
        <f t="shared" si="99"/>
        <v>3.7559277730544358</v>
      </c>
      <c r="V86">
        <f t="shared" si="100"/>
        <v>64.972218498778915</v>
      </c>
      <c r="W86">
        <f t="shared" si="101"/>
        <v>2.4449144805523439</v>
      </c>
      <c r="X86">
        <f t="shared" si="102"/>
        <v>3.7630152348858048</v>
      </c>
      <c r="Y86">
        <f t="shared" si="103"/>
        <v>1.3110132925020919</v>
      </c>
      <c r="Z86">
        <f t="shared" si="104"/>
        <v>-251.14198673913154</v>
      </c>
      <c r="AA86">
        <f t="shared" si="105"/>
        <v>3.9304886243481141</v>
      </c>
      <c r="AB86">
        <f t="shared" si="106"/>
        <v>0.37896892750850708</v>
      </c>
      <c r="AC86">
        <f t="shared" si="107"/>
        <v>34.025492211145703</v>
      </c>
      <c r="AD86">
        <v>-4.1376254316365199E-2</v>
      </c>
      <c r="AE86">
        <v>4.64484702290799E-2</v>
      </c>
      <c r="AF86">
        <v>3.4679947538504301</v>
      </c>
      <c r="AG86">
        <v>13</v>
      </c>
      <c r="AH86">
        <v>3</v>
      </c>
      <c r="AI86">
        <f t="shared" si="108"/>
        <v>1.0004944555832029</v>
      </c>
      <c r="AJ86">
        <f t="shared" si="109"/>
        <v>4.9445558320293514E-2</v>
      </c>
      <c r="AK86">
        <f t="shared" si="110"/>
        <v>52609.085080322438</v>
      </c>
      <c r="AL86">
        <v>0</v>
      </c>
      <c r="AM86">
        <v>0</v>
      </c>
      <c r="AN86">
        <v>0</v>
      </c>
      <c r="AO86">
        <f t="shared" si="111"/>
        <v>0</v>
      </c>
      <c r="AP86" t="e">
        <f t="shared" si="112"/>
        <v>#DIV/0!</v>
      </c>
      <c r="AQ86">
        <v>-1</v>
      </c>
      <c r="AR86" t="s">
        <v>633</v>
      </c>
      <c r="AS86">
        <v>876.03658823529395</v>
      </c>
      <c r="AT86">
        <v>1301.98</v>
      </c>
      <c r="AU86">
        <f t="shared" si="113"/>
        <v>0.32715050289920433</v>
      </c>
      <c r="AV86">
        <v>0.5</v>
      </c>
      <c r="AW86">
        <f t="shared" si="114"/>
        <v>1433.0786801366667</v>
      </c>
      <c r="AX86">
        <f t="shared" si="115"/>
        <v>36.824467839340393</v>
      </c>
      <c r="AY86">
        <f t="shared" si="116"/>
        <v>234.41620545041926</v>
      </c>
      <c r="AZ86">
        <f t="shared" si="117"/>
        <v>0.5615754466274443</v>
      </c>
      <c r="BA86">
        <f t="shared" si="118"/>
        <v>2.6393852873265292E-2</v>
      </c>
      <c r="BB86">
        <f t="shared" si="119"/>
        <v>-1</v>
      </c>
      <c r="BC86" t="s">
        <v>634</v>
      </c>
      <c r="BD86">
        <v>570.82000000000005</v>
      </c>
      <c r="BE86">
        <f t="shared" si="120"/>
        <v>731.16</v>
      </c>
      <c r="BF86">
        <f t="shared" si="121"/>
        <v>0.58255841644059592</v>
      </c>
      <c r="BG86">
        <f t="shared" si="122"/>
        <v>2.2808941522721695</v>
      </c>
      <c r="BH86">
        <f t="shared" si="123"/>
        <v>0.32715050289920433</v>
      </c>
      <c r="BI86" t="e">
        <f t="shared" si="124"/>
        <v>#DIV/0!</v>
      </c>
      <c r="BJ86">
        <v>2361</v>
      </c>
      <c r="BK86">
        <v>300</v>
      </c>
      <c r="BL86">
        <v>300</v>
      </c>
      <c r="BM86">
        <v>300</v>
      </c>
      <c r="BN86">
        <v>10530.4</v>
      </c>
      <c r="BO86">
        <v>1199.56</v>
      </c>
      <c r="BP86">
        <v>-7.2908799999999996E-3</v>
      </c>
      <c r="BQ86">
        <v>1.81128</v>
      </c>
      <c r="BR86">
        <f t="shared" si="125"/>
        <v>1699.9925806451599</v>
      </c>
      <c r="BS86">
        <f t="shared" si="126"/>
        <v>1433.0786801366667</v>
      </c>
      <c r="BT86">
        <f t="shared" si="127"/>
        <v>0.84299113799238024</v>
      </c>
      <c r="BU86">
        <f t="shared" si="128"/>
        <v>0.19598227598476059</v>
      </c>
      <c r="BV86">
        <v>6</v>
      </c>
      <c r="BW86">
        <v>0.5</v>
      </c>
      <c r="BX86" t="s">
        <v>282</v>
      </c>
      <c r="BY86">
        <v>1535039269.84516</v>
      </c>
      <c r="BZ86">
        <v>936.81551612903195</v>
      </c>
      <c r="CA86">
        <v>1000.0290322580601</v>
      </c>
      <c r="CB86">
        <v>24.502758064516101</v>
      </c>
      <c r="CC86">
        <v>16.1738322580645</v>
      </c>
      <c r="CD86">
        <v>399.98983870967697</v>
      </c>
      <c r="CE86">
        <v>99.681177419354796</v>
      </c>
      <c r="CF86">
        <v>0.100017583870968</v>
      </c>
      <c r="CG86">
        <v>27.855616129032299</v>
      </c>
      <c r="CH86">
        <v>27.8233161290323</v>
      </c>
      <c r="CI86">
        <v>999.9</v>
      </c>
      <c r="CJ86">
        <v>10009.9990322581</v>
      </c>
      <c r="CK86">
        <v>0</v>
      </c>
      <c r="CL86">
        <v>7.2530299999999999</v>
      </c>
      <c r="CM86">
        <v>1699.9925806451599</v>
      </c>
      <c r="CN86">
        <v>0.90000177419354799</v>
      </c>
      <c r="CO86">
        <v>9.9998438709677395E-2</v>
      </c>
      <c r="CP86">
        <v>0</v>
      </c>
      <c r="CQ86">
        <v>876.33358064516096</v>
      </c>
      <c r="CR86">
        <v>5.0001699999999998</v>
      </c>
      <c r="CS86">
        <v>12642.9709677419</v>
      </c>
      <c r="CT86">
        <v>14573.9516129032</v>
      </c>
      <c r="CU86">
        <v>46.777999999999999</v>
      </c>
      <c r="CV86">
        <v>47.570193548387103</v>
      </c>
      <c r="CW86">
        <v>47.558193548387102</v>
      </c>
      <c r="CX86">
        <v>48.118838709677398</v>
      </c>
      <c r="CY86">
        <v>48.564193548387102</v>
      </c>
      <c r="CZ86">
        <v>1525.49548387097</v>
      </c>
      <c r="DA86">
        <v>169.49709677419401</v>
      </c>
      <c r="DB86">
        <v>0</v>
      </c>
      <c r="DC86">
        <v>118.09999990463299</v>
      </c>
      <c r="DD86">
        <v>876.03658823529395</v>
      </c>
      <c r="DE86">
        <v>-5.3968137275081602</v>
      </c>
      <c r="DF86">
        <v>-99.877450984881605</v>
      </c>
      <c r="DG86">
        <v>12637.582352941199</v>
      </c>
      <c r="DH86">
        <v>10</v>
      </c>
      <c r="DI86">
        <v>1535039238.8</v>
      </c>
      <c r="DJ86" t="s">
        <v>635</v>
      </c>
      <c r="DK86">
        <v>63</v>
      </c>
      <c r="DL86">
        <v>0.39700000000000002</v>
      </c>
      <c r="DM86">
        <v>-0.09</v>
      </c>
      <c r="DN86">
        <v>1000</v>
      </c>
      <c r="DO86">
        <v>16</v>
      </c>
      <c r="DP86">
        <v>7.0000000000000007E-2</v>
      </c>
      <c r="DQ86">
        <v>0.01</v>
      </c>
      <c r="DR86">
        <v>36.8838423130614</v>
      </c>
      <c r="DS86">
        <v>-0.89951377667517396</v>
      </c>
      <c r="DT86">
        <v>0.11903976208709099</v>
      </c>
      <c r="DU86">
        <v>1</v>
      </c>
      <c r="DV86">
        <v>780.12469768451001</v>
      </c>
      <c r="DW86">
        <v>0.77762733707004295</v>
      </c>
      <c r="DX86">
        <v>0.99513309573568198</v>
      </c>
      <c r="DY86">
        <v>1</v>
      </c>
      <c r="DZ86">
        <v>2</v>
      </c>
      <c r="EA86">
        <v>2</v>
      </c>
      <c r="EB86" t="s">
        <v>294</v>
      </c>
      <c r="EC86">
        <v>1.8902699999999999</v>
      </c>
      <c r="ED86">
        <v>1.8879699999999999</v>
      </c>
      <c r="EE86">
        <v>1.8891899999999999</v>
      </c>
      <c r="EF86">
        <v>1.8891899999999999</v>
      </c>
      <c r="EG86">
        <v>1.8924000000000001</v>
      </c>
      <c r="EH86">
        <v>1.8869</v>
      </c>
      <c r="EI86">
        <v>1.8889499999999999</v>
      </c>
      <c r="EJ86">
        <v>1.8911500000000001</v>
      </c>
      <c r="EK86" t="s">
        <v>285</v>
      </c>
      <c r="EL86" t="s">
        <v>19</v>
      </c>
      <c r="EM86" t="s">
        <v>19</v>
      </c>
      <c r="EN86" t="s">
        <v>19</v>
      </c>
      <c r="EO86" t="s">
        <v>286</v>
      </c>
      <c r="EP86" t="s">
        <v>287</v>
      </c>
      <c r="EQ86" t="s">
        <v>288</v>
      </c>
      <c r="ER86" t="s">
        <v>288</v>
      </c>
      <c r="ES86" t="s">
        <v>288</v>
      </c>
      <c r="ET86" t="s">
        <v>288</v>
      </c>
      <c r="EU86">
        <v>0</v>
      </c>
      <c r="EV86">
        <v>100</v>
      </c>
      <c r="EW86">
        <v>100</v>
      </c>
      <c r="EX86">
        <v>0.39700000000000002</v>
      </c>
      <c r="EY86">
        <v>-0.09</v>
      </c>
      <c r="EZ86">
        <v>2</v>
      </c>
      <c r="FA86">
        <v>369.54</v>
      </c>
      <c r="FB86">
        <v>651.76900000000001</v>
      </c>
      <c r="FC86">
        <v>24.9971</v>
      </c>
      <c r="FD86">
        <v>30.269300000000001</v>
      </c>
      <c r="FE86">
        <v>30</v>
      </c>
      <c r="FF86">
        <v>30.314399999999999</v>
      </c>
      <c r="FG86">
        <v>30.3247</v>
      </c>
      <c r="FH86">
        <v>42.478999999999999</v>
      </c>
      <c r="FI86">
        <v>31.7728</v>
      </c>
      <c r="FJ86">
        <v>53.530500000000004</v>
      </c>
      <c r="FK86">
        <v>25</v>
      </c>
      <c r="FL86">
        <v>1000</v>
      </c>
      <c r="FM86">
        <v>16.273800000000001</v>
      </c>
      <c r="FN86">
        <v>101.36499999999999</v>
      </c>
      <c r="FO86">
        <v>100.55500000000001</v>
      </c>
    </row>
    <row r="87" spans="1:171" x14ac:dyDescent="0.2">
      <c r="A87">
        <v>71</v>
      </c>
      <c r="B87">
        <v>1535039648.4000001</v>
      </c>
      <c r="C87">
        <v>9767.1000001430493</v>
      </c>
      <c r="D87" t="s">
        <v>636</v>
      </c>
      <c r="E87" t="s">
        <v>637</v>
      </c>
      <c r="F87" t="s">
        <v>638</v>
      </c>
      <c r="G87">
        <v>1535039640.4000001</v>
      </c>
      <c r="H87">
        <f t="shared" si="86"/>
        <v>7.2160411410771659E-3</v>
      </c>
      <c r="I87">
        <f t="shared" si="87"/>
        <v>31.249168076493564</v>
      </c>
      <c r="J87">
        <f t="shared" si="88"/>
        <v>349.38873849282311</v>
      </c>
      <c r="K87">
        <f t="shared" si="89"/>
        <v>251.99812761257581</v>
      </c>
      <c r="L87">
        <f t="shared" si="90"/>
        <v>25.146817458285891</v>
      </c>
      <c r="M87">
        <f t="shared" si="91"/>
        <v>34.865397263457076</v>
      </c>
      <c r="N87">
        <f t="shared" si="92"/>
        <v>0.62018107513651977</v>
      </c>
      <c r="O87">
        <f t="shared" si="93"/>
        <v>2.2548995359040869</v>
      </c>
      <c r="P87">
        <f t="shared" si="94"/>
        <v>0.53875660289373439</v>
      </c>
      <c r="Q87">
        <f t="shared" si="95"/>
        <v>0.34314379957371854</v>
      </c>
      <c r="R87">
        <f t="shared" si="96"/>
        <v>280.85953638036153</v>
      </c>
      <c r="S87">
        <f t="shared" si="97"/>
        <v>27.507378428952325</v>
      </c>
      <c r="T87">
        <f t="shared" si="98"/>
        <v>27.713025806451601</v>
      </c>
      <c r="U87">
        <f t="shared" si="99"/>
        <v>3.7318149098235383</v>
      </c>
      <c r="V87">
        <f t="shared" si="100"/>
        <v>65.007140622288375</v>
      </c>
      <c r="W87">
        <f t="shared" si="101"/>
        <v>2.4365528632412592</v>
      </c>
      <c r="X87">
        <f t="shared" si="102"/>
        <v>3.7481311128547961</v>
      </c>
      <c r="Y87">
        <f t="shared" si="103"/>
        <v>1.2952620465822791</v>
      </c>
      <c r="Z87">
        <f t="shared" si="104"/>
        <v>-318.22741432150303</v>
      </c>
      <c r="AA87">
        <f t="shared" si="105"/>
        <v>9.0805987914961932</v>
      </c>
      <c r="AB87">
        <f t="shared" si="106"/>
        <v>0.87562274465245848</v>
      </c>
      <c r="AC87">
        <f t="shared" si="107"/>
        <v>-27.411656404992861</v>
      </c>
      <c r="AD87">
        <v>-4.13157800055537E-2</v>
      </c>
      <c r="AE87">
        <v>4.63805825173534E-2</v>
      </c>
      <c r="AF87">
        <v>3.4639841209998998</v>
      </c>
      <c r="AG87">
        <v>14</v>
      </c>
      <c r="AH87">
        <v>4</v>
      </c>
      <c r="AI87">
        <f t="shared" si="108"/>
        <v>1.0005331365251893</v>
      </c>
      <c r="AJ87">
        <f t="shared" si="109"/>
        <v>5.3313652518927057E-2</v>
      </c>
      <c r="AK87">
        <f t="shared" si="110"/>
        <v>52547.380453355065</v>
      </c>
      <c r="AL87">
        <v>0</v>
      </c>
      <c r="AM87">
        <v>0</v>
      </c>
      <c r="AN87">
        <v>0</v>
      </c>
      <c r="AO87">
        <f t="shared" si="111"/>
        <v>0</v>
      </c>
      <c r="AP87" t="e">
        <f t="shared" si="112"/>
        <v>#DIV/0!</v>
      </c>
      <c r="AQ87">
        <v>-1</v>
      </c>
      <c r="AR87" t="s">
        <v>639</v>
      </c>
      <c r="AS87">
        <v>921.45070588235296</v>
      </c>
      <c r="AT87">
        <v>1498.25</v>
      </c>
      <c r="AU87">
        <f t="shared" si="113"/>
        <v>0.38498200842158992</v>
      </c>
      <c r="AV87">
        <v>0.5</v>
      </c>
      <c r="AW87">
        <f t="shared" si="114"/>
        <v>1433.0848446527748</v>
      </c>
      <c r="AX87">
        <f t="shared" si="115"/>
        <v>31.249168076493564</v>
      </c>
      <c r="AY87">
        <f t="shared" si="116"/>
        <v>275.85594086648371</v>
      </c>
      <c r="AZ87">
        <f t="shared" si="117"/>
        <v>0.61369597864174874</v>
      </c>
      <c r="BA87">
        <f t="shared" si="118"/>
        <v>2.250332085837338E-2</v>
      </c>
      <c r="BB87">
        <f t="shared" si="119"/>
        <v>-1</v>
      </c>
      <c r="BC87" t="s">
        <v>640</v>
      </c>
      <c r="BD87">
        <v>578.78</v>
      </c>
      <c r="BE87">
        <f t="shared" si="120"/>
        <v>919.47</v>
      </c>
      <c r="BF87">
        <f t="shared" si="121"/>
        <v>0.62731714369979119</v>
      </c>
      <c r="BG87">
        <f t="shared" si="122"/>
        <v>2.5886347143992539</v>
      </c>
      <c r="BH87">
        <f t="shared" si="123"/>
        <v>0.38498200842158986</v>
      </c>
      <c r="BI87" t="e">
        <f t="shared" si="124"/>
        <v>#DIV/0!</v>
      </c>
      <c r="BJ87">
        <v>2363</v>
      </c>
      <c r="BK87">
        <v>300</v>
      </c>
      <c r="BL87">
        <v>300</v>
      </c>
      <c r="BM87">
        <v>300</v>
      </c>
      <c r="BN87">
        <v>10564.6</v>
      </c>
      <c r="BO87">
        <v>1367.73</v>
      </c>
      <c r="BP87">
        <v>-7.3155E-3</v>
      </c>
      <c r="BQ87">
        <v>10.938800000000001</v>
      </c>
      <c r="BR87">
        <f t="shared" si="125"/>
        <v>1699.9996774193501</v>
      </c>
      <c r="BS87">
        <f t="shared" si="126"/>
        <v>1433.0848446527748</v>
      </c>
      <c r="BT87">
        <f t="shared" si="127"/>
        <v>0.84299124505025791</v>
      </c>
      <c r="BU87">
        <f t="shared" si="128"/>
        <v>0.19598249010051572</v>
      </c>
      <c r="BV87">
        <v>6</v>
      </c>
      <c r="BW87">
        <v>0.5</v>
      </c>
      <c r="BX87" t="s">
        <v>282</v>
      </c>
      <c r="BY87">
        <v>1535039640.4000001</v>
      </c>
      <c r="BZ87">
        <v>349.38877419354799</v>
      </c>
      <c r="CA87">
        <v>400.01541935483903</v>
      </c>
      <c r="CB87">
        <v>24.416877419354801</v>
      </c>
      <c r="CC87">
        <v>13.863693548387101</v>
      </c>
      <c r="CD87">
        <v>400.03109677419297</v>
      </c>
      <c r="CE87">
        <v>99.689719354838701</v>
      </c>
      <c r="CF87">
        <v>9.99802612903226E-2</v>
      </c>
      <c r="CG87">
        <v>27.787722580645202</v>
      </c>
      <c r="CH87">
        <v>27.713025806451601</v>
      </c>
      <c r="CI87">
        <v>999.9</v>
      </c>
      <c r="CJ87">
        <v>9994.5122580645093</v>
      </c>
      <c r="CK87">
        <v>0</v>
      </c>
      <c r="CL87">
        <v>7.5534809677419403</v>
      </c>
      <c r="CM87">
        <v>1699.9996774193501</v>
      </c>
      <c r="CN87">
        <v>0.89999722580645203</v>
      </c>
      <c r="CO87">
        <v>0.100002580645161</v>
      </c>
      <c r="CP87">
        <v>0</v>
      </c>
      <c r="CQ87">
        <v>921.69432258064501</v>
      </c>
      <c r="CR87">
        <v>5.0001699999999998</v>
      </c>
      <c r="CS87">
        <v>13283.754838709699</v>
      </c>
      <c r="CT87">
        <v>14573.990322580599</v>
      </c>
      <c r="CU87">
        <v>46.610741935483901</v>
      </c>
      <c r="CV87">
        <v>47.451225806451603</v>
      </c>
      <c r="CW87">
        <v>47.418999999999997</v>
      </c>
      <c r="CX87">
        <v>47.983741935483899</v>
      </c>
      <c r="CY87">
        <v>48.4091290322581</v>
      </c>
      <c r="CZ87">
        <v>1525.49580645161</v>
      </c>
      <c r="DA87">
        <v>169.50387096774199</v>
      </c>
      <c r="DB87">
        <v>0</v>
      </c>
      <c r="DC87">
        <v>370</v>
      </c>
      <c r="DD87">
        <v>921.45070588235296</v>
      </c>
      <c r="DE87">
        <v>-4.7061274367892203</v>
      </c>
      <c r="DF87">
        <v>115.784313368871</v>
      </c>
      <c r="DG87">
        <v>13285.2117647059</v>
      </c>
      <c r="DH87">
        <v>10</v>
      </c>
      <c r="DI87">
        <v>1535039614.4000001</v>
      </c>
      <c r="DJ87" t="s">
        <v>641</v>
      </c>
      <c r="DK87">
        <v>64</v>
      </c>
      <c r="DL87">
        <v>0.69799999999999995</v>
      </c>
      <c r="DM87">
        <v>-0.10199999999999999</v>
      </c>
      <c r="DN87">
        <v>400</v>
      </c>
      <c r="DO87">
        <v>14</v>
      </c>
      <c r="DP87">
        <v>0.02</v>
      </c>
      <c r="DQ87">
        <v>0.01</v>
      </c>
      <c r="DR87">
        <v>31.2686602418677</v>
      </c>
      <c r="DS87">
        <v>-4.3662171939033302E-2</v>
      </c>
      <c r="DT87">
        <v>2.8773124685814801E-2</v>
      </c>
      <c r="DU87">
        <v>1</v>
      </c>
      <c r="DV87">
        <v>251.42020586792799</v>
      </c>
      <c r="DW87">
        <v>6.4096528399072703</v>
      </c>
      <c r="DX87">
        <v>0.95229400700846101</v>
      </c>
      <c r="DY87">
        <v>1</v>
      </c>
      <c r="DZ87">
        <v>2</v>
      </c>
      <c r="EA87">
        <v>2</v>
      </c>
      <c r="EB87" t="s">
        <v>294</v>
      </c>
      <c r="EC87">
        <v>1.8902600000000001</v>
      </c>
      <c r="ED87">
        <v>1.8879699999999999</v>
      </c>
      <c r="EE87">
        <v>1.8891800000000001</v>
      </c>
      <c r="EF87">
        <v>1.8891100000000001</v>
      </c>
      <c r="EG87">
        <v>1.89238</v>
      </c>
      <c r="EH87">
        <v>1.8868799999999999</v>
      </c>
      <c r="EI87">
        <v>1.88889</v>
      </c>
      <c r="EJ87">
        <v>1.89107</v>
      </c>
      <c r="EK87" t="s">
        <v>285</v>
      </c>
      <c r="EL87" t="s">
        <v>19</v>
      </c>
      <c r="EM87" t="s">
        <v>19</v>
      </c>
      <c r="EN87" t="s">
        <v>19</v>
      </c>
      <c r="EO87" t="s">
        <v>286</v>
      </c>
      <c r="EP87" t="s">
        <v>287</v>
      </c>
      <c r="EQ87" t="s">
        <v>288</v>
      </c>
      <c r="ER87" t="s">
        <v>288</v>
      </c>
      <c r="ES87" t="s">
        <v>288</v>
      </c>
      <c r="ET87" t="s">
        <v>288</v>
      </c>
      <c r="EU87">
        <v>0</v>
      </c>
      <c r="EV87">
        <v>100</v>
      </c>
      <c r="EW87">
        <v>100</v>
      </c>
      <c r="EX87">
        <v>0.69799999999999995</v>
      </c>
      <c r="EY87">
        <v>-0.10199999999999999</v>
      </c>
      <c r="EZ87">
        <v>2</v>
      </c>
      <c r="FA87">
        <v>368.00900000000001</v>
      </c>
      <c r="FB87">
        <v>647.00800000000004</v>
      </c>
      <c r="FC87">
        <v>24.997699999999998</v>
      </c>
      <c r="FD87">
        <v>30.238499999999998</v>
      </c>
      <c r="FE87">
        <v>29.9998</v>
      </c>
      <c r="FF87">
        <v>30.303899999999999</v>
      </c>
      <c r="FG87">
        <v>30.3142</v>
      </c>
      <c r="FH87">
        <v>20.0899</v>
      </c>
      <c r="FI87">
        <v>43.225099999999998</v>
      </c>
      <c r="FJ87">
        <v>57.244599999999998</v>
      </c>
      <c r="FK87">
        <v>25</v>
      </c>
      <c r="FL87">
        <v>400</v>
      </c>
      <c r="FM87">
        <v>13.922599999999999</v>
      </c>
      <c r="FN87">
        <v>101.378</v>
      </c>
      <c r="FO87">
        <v>100.566</v>
      </c>
    </row>
    <row r="88" spans="1:171" x14ac:dyDescent="0.2">
      <c r="A88">
        <v>72</v>
      </c>
      <c r="B88">
        <v>1535039768.9000001</v>
      </c>
      <c r="C88">
        <v>9887.6000001430493</v>
      </c>
      <c r="D88" t="s">
        <v>642</v>
      </c>
      <c r="E88" t="s">
        <v>643</v>
      </c>
      <c r="F88" t="s">
        <v>638</v>
      </c>
      <c r="G88">
        <v>1535039760.9000001</v>
      </c>
      <c r="H88">
        <f t="shared" si="86"/>
        <v>7.018595761888219E-3</v>
      </c>
      <c r="I88">
        <f t="shared" si="87"/>
        <v>23.61036421585311</v>
      </c>
      <c r="J88">
        <f t="shared" si="88"/>
        <v>261.89465042943499</v>
      </c>
      <c r="K88">
        <f t="shared" si="89"/>
        <v>185.84896976909243</v>
      </c>
      <c r="L88">
        <f t="shared" si="90"/>
        <v>18.545874513328059</v>
      </c>
      <c r="M88">
        <f t="shared" si="91"/>
        <v>26.13447536787999</v>
      </c>
      <c r="N88">
        <f t="shared" si="92"/>
        <v>0.59581886213996971</v>
      </c>
      <c r="O88">
        <f t="shared" si="93"/>
        <v>2.2545280628127111</v>
      </c>
      <c r="P88">
        <f t="shared" si="94"/>
        <v>0.52023993262745349</v>
      </c>
      <c r="Q88">
        <f t="shared" si="95"/>
        <v>0.33113820186442411</v>
      </c>
      <c r="R88">
        <f t="shared" si="96"/>
        <v>280.85811019310472</v>
      </c>
      <c r="S88">
        <f t="shared" si="97"/>
        <v>27.609067168763705</v>
      </c>
      <c r="T88">
        <f t="shared" si="98"/>
        <v>27.8054225806452</v>
      </c>
      <c r="U88">
        <f t="shared" si="99"/>
        <v>3.7520064778687812</v>
      </c>
      <c r="V88">
        <f t="shared" si="100"/>
        <v>65.161951875001662</v>
      </c>
      <c r="W88">
        <f t="shared" si="101"/>
        <v>2.4475510638006828</v>
      </c>
      <c r="X88">
        <f t="shared" si="102"/>
        <v>3.7561045876829335</v>
      </c>
      <c r="Y88">
        <f t="shared" si="103"/>
        <v>1.3044554140680984</v>
      </c>
      <c r="Z88">
        <f t="shared" si="104"/>
        <v>-309.52007309927046</v>
      </c>
      <c r="AA88">
        <f t="shared" si="105"/>
        <v>2.2729123864479961</v>
      </c>
      <c r="AB88">
        <f t="shared" si="106"/>
        <v>0.21934904008782319</v>
      </c>
      <c r="AC88">
        <f t="shared" si="107"/>
        <v>-26.169701479629925</v>
      </c>
      <c r="AD88">
        <v>-4.1305760416037902E-2</v>
      </c>
      <c r="AE88">
        <v>4.6369334650357599E-2</v>
      </c>
      <c r="AF88">
        <v>3.46331942988793</v>
      </c>
      <c r="AG88">
        <v>18</v>
      </c>
      <c r="AH88">
        <v>5</v>
      </c>
      <c r="AI88">
        <f t="shared" si="108"/>
        <v>1.0006858082585581</v>
      </c>
      <c r="AJ88">
        <f t="shared" si="109"/>
        <v>6.8580825855812932E-2</v>
      </c>
      <c r="AK88">
        <f t="shared" si="110"/>
        <v>52528.806190007395</v>
      </c>
      <c r="AL88">
        <v>0</v>
      </c>
      <c r="AM88">
        <v>0</v>
      </c>
      <c r="AN88">
        <v>0</v>
      </c>
      <c r="AO88">
        <f t="shared" si="111"/>
        <v>0</v>
      </c>
      <c r="AP88" t="e">
        <f t="shared" si="112"/>
        <v>#DIV/0!</v>
      </c>
      <c r="AQ88">
        <v>-1</v>
      </c>
      <c r="AR88" t="s">
        <v>644</v>
      </c>
      <c r="AS88">
        <v>866.72188235294095</v>
      </c>
      <c r="AT88">
        <v>1357</v>
      </c>
      <c r="AU88">
        <f t="shared" si="113"/>
        <v>0.36129559148641055</v>
      </c>
      <c r="AV88">
        <v>0.5</v>
      </c>
      <c r="AW88">
        <f t="shared" si="114"/>
        <v>1433.0748294886937</v>
      </c>
      <c r="AX88">
        <f t="shared" si="115"/>
        <v>23.61036421585311</v>
      </c>
      <c r="AY88">
        <f t="shared" si="116"/>
        <v>258.88180908220227</v>
      </c>
      <c r="AZ88">
        <f t="shared" si="117"/>
        <v>0.5752100221075902</v>
      </c>
      <c r="BA88">
        <f t="shared" si="118"/>
        <v>1.7173118744004342E-2</v>
      </c>
      <c r="BB88">
        <f t="shared" si="119"/>
        <v>-1</v>
      </c>
      <c r="BC88" t="s">
        <v>645</v>
      </c>
      <c r="BD88">
        <v>576.44000000000005</v>
      </c>
      <c r="BE88">
        <f t="shared" si="120"/>
        <v>780.56</v>
      </c>
      <c r="BF88">
        <f t="shared" si="121"/>
        <v>0.62811073799203021</v>
      </c>
      <c r="BG88">
        <f t="shared" si="122"/>
        <v>2.3541045035042671</v>
      </c>
      <c r="BH88">
        <f t="shared" si="123"/>
        <v>0.36129559148641049</v>
      </c>
      <c r="BI88" t="e">
        <f t="shared" si="124"/>
        <v>#DIV/0!</v>
      </c>
      <c r="BJ88">
        <v>2365</v>
      </c>
      <c r="BK88">
        <v>300</v>
      </c>
      <c r="BL88">
        <v>300</v>
      </c>
      <c r="BM88">
        <v>300</v>
      </c>
      <c r="BN88">
        <v>10563.4</v>
      </c>
      <c r="BO88">
        <v>1250.7</v>
      </c>
      <c r="BP88">
        <v>-7.3145500000000004E-3</v>
      </c>
      <c r="BQ88">
        <v>14.14</v>
      </c>
      <c r="BR88">
        <f t="shared" si="125"/>
        <v>1699.9874193548401</v>
      </c>
      <c r="BS88">
        <f t="shared" si="126"/>
        <v>1433.0748294886937</v>
      </c>
      <c r="BT88">
        <f t="shared" si="127"/>
        <v>0.84299143227339768</v>
      </c>
      <c r="BU88">
        <f t="shared" si="128"/>
        <v>0.1959828645467955</v>
      </c>
      <c r="BV88">
        <v>6</v>
      </c>
      <c r="BW88">
        <v>0.5</v>
      </c>
      <c r="BX88" t="s">
        <v>282</v>
      </c>
      <c r="BY88">
        <v>1535039760.9000001</v>
      </c>
      <c r="BZ88">
        <v>261.89467741935499</v>
      </c>
      <c r="CA88">
        <v>300.04135483870999</v>
      </c>
      <c r="CB88">
        <v>24.5270096774194</v>
      </c>
      <c r="CC88">
        <v>14.265032258064499</v>
      </c>
      <c r="CD88">
        <v>400.01883870967703</v>
      </c>
      <c r="CE88">
        <v>99.690054838709699</v>
      </c>
      <c r="CF88">
        <v>9.9976477419354906E-2</v>
      </c>
      <c r="CG88">
        <v>27.824122580645199</v>
      </c>
      <c r="CH88">
        <v>27.8054225806452</v>
      </c>
      <c r="CI88">
        <v>999.9</v>
      </c>
      <c r="CJ88">
        <v>9992.0548387096806</v>
      </c>
      <c r="CK88">
        <v>0</v>
      </c>
      <c r="CL88">
        <v>7.9465390322580598</v>
      </c>
      <c r="CM88">
        <v>1699.9874193548401</v>
      </c>
      <c r="CN88">
        <v>0.89999174193548404</v>
      </c>
      <c r="CO88">
        <v>0.10000820000000001</v>
      </c>
      <c r="CP88">
        <v>0</v>
      </c>
      <c r="CQ88">
        <v>867.20190322580595</v>
      </c>
      <c r="CR88">
        <v>5.0001699999999998</v>
      </c>
      <c r="CS88">
        <v>12429.087096774199</v>
      </c>
      <c r="CT88">
        <v>14573.8838709677</v>
      </c>
      <c r="CU88">
        <v>46.620741935483899</v>
      </c>
      <c r="CV88">
        <v>47.378935483870997</v>
      </c>
      <c r="CW88">
        <v>47.390999999999998</v>
      </c>
      <c r="CX88">
        <v>47.901064516128997</v>
      </c>
      <c r="CY88">
        <v>48.3708064516129</v>
      </c>
      <c r="CZ88">
        <v>1525.4738709677399</v>
      </c>
      <c r="DA88">
        <v>169.513225806452</v>
      </c>
      <c r="DB88">
        <v>0</v>
      </c>
      <c r="DC88">
        <v>120</v>
      </c>
      <c r="DD88">
        <v>866.72188235294095</v>
      </c>
      <c r="DE88">
        <v>-8.1517156839755902</v>
      </c>
      <c r="DF88">
        <v>-488.03921400868501</v>
      </c>
      <c r="DG88">
        <v>12414.6</v>
      </c>
      <c r="DH88">
        <v>10</v>
      </c>
      <c r="DI88">
        <v>1535039737.4000001</v>
      </c>
      <c r="DJ88" t="s">
        <v>646</v>
      </c>
      <c r="DK88">
        <v>65</v>
      </c>
      <c r="DL88">
        <v>0.66300000000000003</v>
      </c>
      <c r="DM88">
        <v>-9.8000000000000004E-2</v>
      </c>
      <c r="DN88">
        <v>300</v>
      </c>
      <c r="DO88">
        <v>14</v>
      </c>
      <c r="DP88">
        <v>0.04</v>
      </c>
      <c r="DQ88">
        <v>0.01</v>
      </c>
      <c r="DR88">
        <v>23.6327896126006</v>
      </c>
      <c r="DS88">
        <v>-0.111740535684444</v>
      </c>
      <c r="DT88">
        <v>5.4297326859804401E-2</v>
      </c>
      <c r="DU88">
        <v>1</v>
      </c>
      <c r="DV88">
        <v>185.17521309679199</v>
      </c>
      <c r="DW88">
        <v>7.6900796137353398</v>
      </c>
      <c r="DX88">
        <v>1.13459582707538</v>
      </c>
      <c r="DY88">
        <v>0</v>
      </c>
      <c r="DZ88">
        <v>1</v>
      </c>
      <c r="EA88">
        <v>2</v>
      </c>
      <c r="EB88" t="s">
        <v>284</v>
      </c>
      <c r="EC88">
        <v>1.8902600000000001</v>
      </c>
      <c r="ED88">
        <v>1.8879600000000001</v>
      </c>
      <c r="EE88">
        <v>1.88916</v>
      </c>
      <c r="EF88">
        <v>1.88913</v>
      </c>
      <c r="EG88">
        <v>1.89239</v>
      </c>
      <c r="EH88">
        <v>1.8868799999999999</v>
      </c>
      <c r="EI88">
        <v>1.8889</v>
      </c>
      <c r="EJ88">
        <v>1.8911</v>
      </c>
      <c r="EK88" t="s">
        <v>285</v>
      </c>
      <c r="EL88" t="s">
        <v>19</v>
      </c>
      <c r="EM88" t="s">
        <v>19</v>
      </c>
      <c r="EN88" t="s">
        <v>19</v>
      </c>
      <c r="EO88" t="s">
        <v>286</v>
      </c>
      <c r="EP88" t="s">
        <v>287</v>
      </c>
      <c r="EQ88" t="s">
        <v>288</v>
      </c>
      <c r="ER88" t="s">
        <v>288</v>
      </c>
      <c r="ES88" t="s">
        <v>288</v>
      </c>
      <c r="ET88" t="s">
        <v>288</v>
      </c>
      <c r="EU88">
        <v>0</v>
      </c>
      <c r="EV88">
        <v>100</v>
      </c>
      <c r="EW88">
        <v>100</v>
      </c>
      <c r="EX88">
        <v>0.66300000000000003</v>
      </c>
      <c r="EY88">
        <v>-9.8000000000000004E-2</v>
      </c>
      <c r="EZ88">
        <v>2</v>
      </c>
      <c r="FA88">
        <v>363.88400000000001</v>
      </c>
      <c r="FB88">
        <v>647.01900000000001</v>
      </c>
      <c r="FC88">
        <v>25.0017</v>
      </c>
      <c r="FD88">
        <v>30.201899999999998</v>
      </c>
      <c r="FE88">
        <v>30.0001</v>
      </c>
      <c r="FF88">
        <v>30.278500000000001</v>
      </c>
      <c r="FG88">
        <v>30.290600000000001</v>
      </c>
      <c r="FH88">
        <v>15.9756</v>
      </c>
      <c r="FI88">
        <v>40.692900000000002</v>
      </c>
      <c r="FJ88">
        <v>53.327300000000001</v>
      </c>
      <c r="FK88">
        <v>25</v>
      </c>
      <c r="FL88">
        <v>300</v>
      </c>
      <c r="FM88">
        <v>14.176299999999999</v>
      </c>
      <c r="FN88">
        <v>101.38800000000001</v>
      </c>
      <c r="FO88">
        <v>100.57599999999999</v>
      </c>
    </row>
    <row r="89" spans="1:171" x14ac:dyDescent="0.2">
      <c r="A89">
        <v>73</v>
      </c>
      <c r="B89">
        <v>1535039834.4000001</v>
      </c>
      <c r="C89">
        <v>9953.1000001430493</v>
      </c>
      <c r="D89" t="s">
        <v>647</v>
      </c>
      <c r="E89" t="s">
        <v>648</v>
      </c>
      <c r="F89" t="s">
        <v>638</v>
      </c>
      <c r="G89">
        <v>1535039826.4000001</v>
      </c>
      <c r="H89">
        <f t="shared" si="86"/>
        <v>7.005637466177164E-3</v>
      </c>
      <c r="I89">
        <f t="shared" si="87"/>
        <v>19.355507707222497</v>
      </c>
      <c r="J89">
        <f t="shared" si="88"/>
        <v>218.68301015781236</v>
      </c>
      <c r="K89">
        <f t="shared" si="89"/>
        <v>155.69465813882812</v>
      </c>
      <c r="L89">
        <f t="shared" si="90"/>
        <v>15.536996647185546</v>
      </c>
      <c r="M89">
        <f t="shared" si="91"/>
        <v>21.822696014328052</v>
      </c>
      <c r="N89">
        <f t="shared" si="92"/>
        <v>0.58966935855704294</v>
      </c>
      <c r="O89">
        <f t="shared" si="93"/>
        <v>2.2554111660296323</v>
      </c>
      <c r="P89">
        <f t="shared" si="94"/>
        <v>0.51556422183390926</v>
      </c>
      <c r="Q89">
        <f t="shared" si="95"/>
        <v>0.32810645388457138</v>
      </c>
      <c r="R89">
        <f t="shared" si="96"/>
        <v>280.86132213641929</v>
      </c>
      <c r="S89">
        <f t="shared" si="97"/>
        <v>27.598557987441463</v>
      </c>
      <c r="T89">
        <f t="shared" si="98"/>
        <v>27.792680645161301</v>
      </c>
      <c r="U89">
        <f t="shared" si="99"/>
        <v>3.7492163147718731</v>
      </c>
      <c r="V89">
        <f t="shared" si="100"/>
        <v>64.890554491267864</v>
      </c>
      <c r="W89">
        <f t="shared" si="101"/>
        <v>2.4352389099060767</v>
      </c>
      <c r="X89">
        <f t="shared" si="102"/>
        <v>3.7528403463308053</v>
      </c>
      <c r="Y89">
        <f t="shared" si="103"/>
        <v>1.3139774048657964</v>
      </c>
      <c r="Z89">
        <f t="shared" si="104"/>
        <v>-308.94861225841294</v>
      </c>
      <c r="AA89">
        <f t="shared" si="105"/>
        <v>2.0121800593471462</v>
      </c>
      <c r="AB89">
        <f t="shared" si="106"/>
        <v>0.19408409833985671</v>
      </c>
      <c r="AC89">
        <f t="shared" si="107"/>
        <v>-25.881025964306673</v>
      </c>
      <c r="AD89">
        <v>-4.1329582451314802E-2</v>
      </c>
      <c r="AE89">
        <v>4.6396076971880897E-2</v>
      </c>
      <c r="AF89">
        <v>3.46489967244568</v>
      </c>
      <c r="AG89">
        <v>20</v>
      </c>
      <c r="AH89">
        <v>5</v>
      </c>
      <c r="AI89">
        <f t="shared" si="108"/>
        <v>1.0007616073968426</v>
      </c>
      <c r="AJ89">
        <f t="shared" si="109"/>
        <v>7.6160739684261181E-2</v>
      </c>
      <c r="AK89">
        <f t="shared" si="110"/>
        <v>52560.498311630894</v>
      </c>
      <c r="AL89">
        <v>0</v>
      </c>
      <c r="AM89">
        <v>0</v>
      </c>
      <c r="AN89">
        <v>0</v>
      </c>
      <c r="AO89">
        <f t="shared" si="111"/>
        <v>0</v>
      </c>
      <c r="AP89" t="e">
        <f t="shared" si="112"/>
        <v>#DIV/0!</v>
      </c>
      <c r="AQ89">
        <v>-1</v>
      </c>
      <c r="AR89" t="s">
        <v>649</v>
      </c>
      <c r="AS89">
        <v>850.20135294117597</v>
      </c>
      <c r="AT89">
        <v>1292.68</v>
      </c>
      <c r="AU89">
        <f t="shared" si="113"/>
        <v>0.34229557745058647</v>
      </c>
      <c r="AV89">
        <v>0.5</v>
      </c>
      <c r="AW89">
        <f t="shared" si="114"/>
        <v>1433.0899349753104</v>
      </c>
      <c r="AX89">
        <f t="shared" si="115"/>
        <v>19.355507707222497</v>
      </c>
      <c r="AY89">
        <f t="shared" si="116"/>
        <v>245.27017341549865</v>
      </c>
      <c r="AZ89">
        <f t="shared" si="117"/>
        <v>0.55517220038988768</v>
      </c>
      <c r="BA89">
        <f t="shared" si="118"/>
        <v>1.4203929014108376E-2</v>
      </c>
      <c r="BB89">
        <f t="shared" si="119"/>
        <v>-1</v>
      </c>
      <c r="BC89" t="s">
        <v>650</v>
      </c>
      <c r="BD89">
        <v>575.02</v>
      </c>
      <c r="BE89">
        <f t="shared" si="120"/>
        <v>717.66000000000008</v>
      </c>
      <c r="BF89">
        <f t="shared" si="121"/>
        <v>0.61655748830758861</v>
      </c>
      <c r="BG89">
        <f t="shared" si="122"/>
        <v>2.2480609370108868</v>
      </c>
      <c r="BH89">
        <f t="shared" si="123"/>
        <v>0.34229557745058642</v>
      </c>
      <c r="BI89" t="e">
        <f t="shared" si="124"/>
        <v>#DIV/0!</v>
      </c>
      <c r="BJ89">
        <v>2367</v>
      </c>
      <c r="BK89">
        <v>300</v>
      </c>
      <c r="BL89">
        <v>300</v>
      </c>
      <c r="BM89">
        <v>300</v>
      </c>
      <c r="BN89">
        <v>10563.2</v>
      </c>
      <c r="BO89">
        <v>1200.1099999999999</v>
      </c>
      <c r="BP89">
        <v>-7.3142099999999998E-3</v>
      </c>
      <c r="BQ89">
        <v>14.555999999999999</v>
      </c>
      <c r="BR89">
        <f t="shared" si="125"/>
        <v>1700.0051612903201</v>
      </c>
      <c r="BS89">
        <f t="shared" si="126"/>
        <v>1433.0899349753104</v>
      </c>
      <c r="BT89">
        <f t="shared" si="127"/>
        <v>0.84299152003019895</v>
      </c>
      <c r="BU89">
        <f t="shared" si="128"/>
        <v>0.19598304006039791</v>
      </c>
      <c r="BV89">
        <v>6</v>
      </c>
      <c r="BW89">
        <v>0.5</v>
      </c>
      <c r="BX89" t="s">
        <v>282</v>
      </c>
      <c r="BY89">
        <v>1535039826.4000001</v>
      </c>
      <c r="BZ89">
        <v>218.683032258065</v>
      </c>
      <c r="CA89">
        <v>249.99112903225799</v>
      </c>
      <c r="CB89">
        <v>24.403280645161299</v>
      </c>
      <c r="CC89">
        <v>14.1596193548387</v>
      </c>
      <c r="CD89">
        <v>400.01393548387102</v>
      </c>
      <c r="CE89">
        <v>99.691454838709703</v>
      </c>
      <c r="CF89">
        <v>0.100001290322581</v>
      </c>
      <c r="CG89">
        <v>27.809229032258099</v>
      </c>
      <c r="CH89">
        <v>27.792680645161301</v>
      </c>
      <c r="CI89">
        <v>999.9</v>
      </c>
      <c r="CJ89">
        <v>9997.6770967741904</v>
      </c>
      <c r="CK89">
        <v>0</v>
      </c>
      <c r="CL89">
        <v>7.7160535483870998</v>
      </c>
      <c r="CM89">
        <v>1700.0051612903201</v>
      </c>
      <c r="CN89">
        <v>0.89998900000000004</v>
      </c>
      <c r="CO89">
        <v>0.100011</v>
      </c>
      <c r="CP89">
        <v>0</v>
      </c>
      <c r="CQ89">
        <v>850.76558064516098</v>
      </c>
      <c r="CR89">
        <v>5.0001699999999998</v>
      </c>
      <c r="CS89">
        <v>12169.819354838701</v>
      </c>
      <c r="CT89">
        <v>14574.012903225799</v>
      </c>
      <c r="CU89">
        <v>46.645000000000003</v>
      </c>
      <c r="CV89">
        <v>47.399000000000001</v>
      </c>
      <c r="CW89">
        <v>47.412999999999997</v>
      </c>
      <c r="CX89">
        <v>47.927096774193501</v>
      </c>
      <c r="CY89">
        <v>48.412999999999997</v>
      </c>
      <c r="CZ89">
        <v>1525.4851612903201</v>
      </c>
      <c r="DA89">
        <v>169.52</v>
      </c>
      <c r="DB89">
        <v>0</v>
      </c>
      <c r="DC89">
        <v>64.799999952316298</v>
      </c>
      <c r="DD89">
        <v>850.20135294117597</v>
      </c>
      <c r="DE89">
        <v>-10.7696078781258</v>
      </c>
      <c r="DF89">
        <v>-266.59313766221101</v>
      </c>
      <c r="DG89">
        <v>12167.3235294118</v>
      </c>
      <c r="DH89">
        <v>10</v>
      </c>
      <c r="DI89">
        <v>1535039737.4000001</v>
      </c>
      <c r="DJ89" t="s">
        <v>646</v>
      </c>
      <c r="DK89">
        <v>65</v>
      </c>
      <c r="DL89">
        <v>0.66300000000000003</v>
      </c>
      <c r="DM89">
        <v>-9.8000000000000004E-2</v>
      </c>
      <c r="DN89">
        <v>300</v>
      </c>
      <c r="DO89">
        <v>14</v>
      </c>
      <c r="DP89">
        <v>0.04</v>
      </c>
      <c r="DQ89">
        <v>0.01</v>
      </c>
      <c r="DR89">
        <v>19.277401306862298</v>
      </c>
      <c r="DS89">
        <v>0.96253141771833395</v>
      </c>
      <c r="DT89">
        <v>0.129593590155822</v>
      </c>
      <c r="DU89">
        <v>1</v>
      </c>
      <c r="DV89">
        <v>155.939111950598</v>
      </c>
      <c r="DW89">
        <v>-2.9759438826772602</v>
      </c>
      <c r="DX89">
        <v>0.404124823950408</v>
      </c>
      <c r="DY89">
        <v>1</v>
      </c>
      <c r="DZ89">
        <v>2</v>
      </c>
      <c r="EA89">
        <v>2</v>
      </c>
      <c r="EB89" t="s">
        <v>294</v>
      </c>
      <c r="EC89">
        <v>1.8902600000000001</v>
      </c>
      <c r="ED89">
        <v>1.8879699999999999</v>
      </c>
      <c r="EE89">
        <v>1.88914</v>
      </c>
      <c r="EF89">
        <v>1.8891800000000001</v>
      </c>
      <c r="EG89">
        <v>1.89239</v>
      </c>
      <c r="EH89">
        <v>1.8869</v>
      </c>
      <c r="EI89">
        <v>1.88889</v>
      </c>
      <c r="EJ89">
        <v>1.8911199999999999</v>
      </c>
      <c r="EK89" t="s">
        <v>285</v>
      </c>
      <c r="EL89" t="s">
        <v>19</v>
      </c>
      <c r="EM89" t="s">
        <v>19</v>
      </c>
      <c r="EN89" t="s">
        <v>19</v>
      </c>
      <c r="EO89" t="s">
        <v>286</v>
      </c>
      <c r="EP89" t="s">
        <v>287</v>
      </c>
      <c r="EQ89" t="s">
        <v>288</v>
      </c>
      <c r="ER89" t="s">
        <v>288</v>
      </c>
      <c r="ES89" t="s">
        <v>288</v>
      </c>
      <c r="ET89" t="s">
        <v>288</v>
      </c>
      <c r="EU89">
        <v>0</v>
      </c>
      <c r="EV89">
        <v>100</v>
      </c>
      <c r="EW89">
        <v>100</v>
      </c>
      <c r="EX89">
        <v>0.66300000000000003</v>
      </c>
      <c r="EY89">
        <v>-9.8000000000000004E-2</v>
      </c>
      <c r="EZ89">
        <v>2</v>
      </c>
      <c r="FA89">
        <v>362.23700000000002</v>
      </c>
      <c r="FB89">
        <v>646.80200000000002</v>
      </c>
      <c r="FC89">
        <v>24.998100000000001</v>
      </c>
      <c r="FD89">
        <v>30.197800000000001</v>
      </c>
      <c r="FE89">
        <v>30</v>
      </c>
      <c r="FF89">
        <v>30.2684</v>
      </c>
      <c r="FG89">
        <v>30.285399999999999</v>
      </c>
      <c r="FH89">
        <v>13.864699999999999</v>
      </c>
      <c r="FI89">
        <v>39.441299999999998</v>
      </c>
      <c r="FJ89">
        <v>50.247500000000002</v>
      </c>
      <c r="FK89">
        <v>25</v>
      </c>
      <c r="FL89">
        <v>250</v>
      </c>
      <c r="FM89">
        <v>14.229699999999999</v>
      </c>
      <c r="FN89">
        <v>101.386</v>
      </c>
      <c r="FO89">
        <v>100.57299999999999</v>
      </c>
    </row>
    <row r="90" spans="1:171" x14ac:dyDescent="0.2">
      <c r="A90">
        <v>74</v>
      </c>
      <c r="B90">
        <v>1535039938.4000001</v>
      </c>
      <c r="C90">
        <v>10057.1000001431</v>
      </c>
      <c r="D90" t="s">
        <v>651</v>
      </c>
      <c r="E90" t="s">
        <v>652</v>
      </c>
      <c r="F90" t="s">
        <v>638</v>
      </c>
      <c r="G90">
        <v>1535039930.4000001</v>
      </c>
      <c r="H90">
        <f t="shared" si="86"/>
        <v>6.9551142590521045E-3</v>
      </c>
      <c r="I90">
        <f t="shared" si="87"/>
        <v>12.482377188516596</v>
      </c>
      <c r="J90">
        <f t="shared" si="88"/>
        <v>154.72408252345855</v>
      </c>
      <c r="K90">
        <f t="shared" si="89"/>
        <v>113.94125342694839</v>
      </c>
      <c r="L90">
        <f t="shared" si="90"/>
        <v>11.370444461895561</v>
      </c>
      <c r="M90">
        <f t="shared" si="91"/>
        <v>15.440251307913389</v>
      </c>
      <c r="N90">
        <f t="shared" si="92"/>
        <v>0.59142357500462239</v>
      </c>
      <c r="O90">
        <f t="shared" si="93"/>
        <v>2.2555683180151815</v>
      </c>
      <c r="P90">
        <f t="shared" si="94"/>
        <v>0.51691104972242141</v>
      </c>
      <c r="Q90">
        <f t="shared" si="95"/>
        <v>0.32897855642279439</v>
      </c>
      <c r="R90">
        <f t="shared" si="96"/>
        <v>280.85958228426841</v>
      </c>
      <c r="S90">
        <f t="shared" si="97"/>
        <v>27.637208329308955</v>
      </c>
      <c r="T90">
        <f t="shared" si="98"/>
        <v>27.835309677419399</v>
      </c>
      <c r="U90">
        <f t="shared" si="99"/>
        <v>3.758558109484424</v>
      </c>
      <c r="V90">
        <f t="shared" si="100"/>
        <v>65.404192800890499</v>
      </c>
      <c r="W90">
        <f t="shared" si="101"/>
        <v>2.4576598931653981</v>
      </c>
      <c r="X90">
        <f t="shared" si="102"/>
        <v>3.7576488416380793</v>
      </c>
      <c r="Y90">
        <f t="shared" si="103"/>
        <v>1.3008982163190259</v>
      </c>
      <c r="Z90">
        <f t="shared" si="104"/>
        <v>-306.72053882419783</v>
      </c>
      <c r="AA90">
        <f t="shared" si="105"/>
        <v>-0.50406072878889319</v>
      </c>
      <c r="AB90">
        <f t="shared" si="106"/>
        <v>-4.8631261551471024E-2</v>
      </c>
      <c r="AC90">
        <f t="shared" si="107"/>
        <v>-26.413648530269775</v>
      </c>
      <c r="AD90">
        <v>-4.1333822573996898E-2</v>
      </c>
      <c r="AE90">
        <v>4.6400836881046598E-2</v>
      </c>
      <c r="AF90">
        <v>3.4651809093927901</v>
      </c>
      <c r="AG90">
        <v>21</v>
      </c>
      <c r="AH90">
        <v>5</v>
      </c>
      <c r="AI90">
        <f t="shared" si="108"/>
        <v>1.0007996975977425</v>
      </c>
      <c r="AJ90">
        <f t="shared" si="109"/>
        <v>7.9969759774245475E-2</v>
      </c>
      <c r="AK90">
        <f t="shared" si="110"/>
        <v>52561.852652503556</v>
      </c>
      <c r="AL90">
        <v>0</v>
      </c>
      <c r="AM90">
        <v>0</v>
      </c>
      <c r="AN90">
        <v>0</v>
      </c>
      <c r="AO90">
        <f t="shared" si="111"/>
        <v>0</v>
      </c>
      <c r="AP90" t="e">
        <f t="shared" si="112"/>
        <v>#DIV/0!</v>
      </c>
      <c r="AQ90">
        <v>-1</v>
      </c>
      <c r="AR90" t="s">
        <v>653</v>
      </c>
      <c r="AS90">
        <v>833.03182352941201</v>
      </c>
      <c r="AT90">
        <v>1209.29</v>
      </c>
      <c r="AU90">
        <f t="shared" si="113"/>
        <v>0.31113974023649249</v>
      </c>
      <c r="AV90">
        <v>0.5</v>
      </c>
      <c r="AW90">
        <f t="shared" si="114"/>
        <v>1433.0841382011554</v>
      </c>
      <c r="AX90">
        <f t="shared" si="115"/>
        <v>12.482377188516596</v>
      </c>
      <c r="AY90">
        <f t="shared" si="116"/>
        <v>222.9447132484726</v>
      </c>
      <c r="AZ90">
        <f t="shared" si="117"/>
        <v>0.52897981460195653</v>
      </c>
      <c r="BA90">
        <f t="shared" si="118"/>
        <v>9.4079453042024645E-3</v>
      </c>
      <c r="BB90">
        <f t="shared" si="119"/>
        <v>-1</v>
      </c>
      <c r="BC90" t="s">
        <v>654</v>
      </c>
      <c r="BD90">
        <v>569.6</v>
      </c>
      <c r="BE90">
        <f t="shared" si="120"/>
        <v>639.68999999999994</v>
      </c>
      <c r="BF90">
        <f t="shared" si="121"/>
        <v>0.58818830444525938</v>
      </c>
      <c r="BG90">
        <f t="shared" si="122"/>
        <v>2.1230512640449435</v>
      </c>
      <c r="BH90">
        <f t="shared" si="123"/>
        <v>0.31113974023649243</v>
      </c>
      <c r="BI90" t="e">
        <f t="shared" si="124"/>
        <v>#DIV/0!</v>
      </c>
      <c r="BJ90">
        <v>2369</v>
      </c>
      <c r="BK90">
        <v>300</v>
      </c>
      <c r="BL90">
        <v>300</v>
      </c>
      <c r="BM90">
        <v>300</v>
      </c>
      <c r="BN90">
        <v>10562.7</v>
      </c>
      <c r="BO90">
        <v>1135.1600000000001</v>
      </c>
      <c r="BP90">
        <v>-7.3137499999999999E-3</v>
      </c>
      <c r="BQ90">
        <v>14.373699999999999</v>
      </c>
      <c r="BR90">
        <f t="shared" si="125"/>
        <v>1699.99870967742</v>
      </c>
      <c r="BS90">
        <f t="shared" si="126"/>
        <v>1433.0841382011554</v>
      </c>
      <c r="BT90">
        <f t="shared" si="127"/>
        <v>0.84299130937169209</v>
      </c>
      <c r="BU90">
        <f t="shared" si="128"/>
        <v>0.19598261874338424</v>
      </c>
      <c r="BV90">
        <v>6</v>
      </c>
      <c r="BW90">
        <v>0.5</v>
      </c>
      <c r="BX90" t="s">
        <v>282</v>
      </c>
      <c r="BY90">
        <v>1535039930.4000001</v>
      </c>
      <c r="BZ90">
        <v>154.72409677419401</v>
      </c>
      <c r="CA90">
        <v>175.04709677419399</v>
      </c>
      <c r="CB90">
        <v>24.627783870967701</v>
      </c>
      <c r="CC90">
        <v>14.460277419354799</v>
      </c>
      <c r="CD90">
        <v>399.99587096774201</v>
      </c>
      <c r="CE90">
        <v>99.692154838709698</v>
      </c>
      <c r="CF90">
        <v>0.100011035483871</v>
      </c>
      <c r="CG90">
        <v>27.831164516129</v>
      </c>
      <c r="CH90">
        <v>27.835309677419399</v>
      </c>
      <c r="CI90">
        <v>999.9</v>
      </c>
      <c r="CJ90">
        <v>9998.6325806451605</v>
      </c>
      <c r="CK90">
        <v>0</v>
      </c>
      <c r="CL90">
        <v>7.3463470967741902</v>
      </c>
      <c r="CM90">
        <v>1699.99870967742</v>
      </c>
      <c r="CN90">
        <v>0.89999399999999996</v>
      </c>
      <c r="CO90">
        <v>0.100005877419355</v>
      </c>
      <c r="CP90">
        <v>0</v>
      </c>
      <c r="CQ90">
        <v>833.32719354838696</v>
      </c>
      <c r="CR90">
        <v>5.0001699999999998</v>
      </c>
      <c r="CS90">
        <v>11891.9935483871</v>
      </c>
      <c r="CT90">
        <v>14573.9967741935</v>
      </c>
      <c r="CU90">
        <v>46.656999999999996</v>
      </c>
      <c r="CV90">
        <v>47.338419354838699</v>
      </c>
      <c r="CW90">
        <v>47.390870967741897</v>
      </c>
      <c r="CX90">
        <v>47.883000000000003</v>
      </c>
      <c r="CY90">
        <v>48.417000000000002</v>
      </c>
      <c r="CZ90">
        <v>1525.49129032258</v>
      </c>
      <c r="DA90">
        <v>169.50741935483899</v>
      </c>
      <c r="DB90">
        <v>0</v>
      </c>
      <c r="DC90">
        <v>103.5</v>
      </c>
      <c r="DD90">
        <v>833.03182352941201</v>
      </c>
      <c r="DE90">
        <v>-3.0879902000003101</v>
      </c>
      <c r="DF90">
        <v>-442.37745071885598</v>
      </c>
      <c r="DG90">
        <v>11875.1647058824</v>
      </c>
      <c r="DH90">
        <v>10</v>
      </c>
      <c r="DI90">
        <v>1535039904.9000001</v>
      </c>
      <c r="DJ90" t="s">
        <v>655</v>
      </c>
      <c r="DK90">
        <v>66</v>
      </c>
      <c r="DL90">
        <v>0.66800000000000004</v>
      </c>
      <c r="DM90">
        <v>-9.7000000000000003E-2</v>
      </c>
      <c r="DN90">
        <v>175</v>
      </c>
      <c r="DO90">
        <v>14</v>
      </c>
      <c r="DP90">
        <v>0.06</v>
      </c>
      <c r="DQ90">
        <v>0.01</v>
      </c>
      <c r="DR90">
        <v>12.5178197594689</v>
      </c>
      <c r="DS90">
        <v>-0.37955785918514101</v>
      </c>
      <c r="DT90">
        <v>4.9978485713276101E-2</v>
      </c>
      <c r="DU90">
        <v>1</v>
      </c>
      <c r="DV90">
        <v>113.390010359922</v>
      </c>
      <c r="DW90">
        <v>6.6821511367484003</v>
      </c>
      <c r="DX90">
        <v>0.87394116982049197</v>
      </c>
      <c r="DY90">
        <v>1</v>
      </c>
      <c r="DZ90">
        <v>2</v>
      </c>
      <c r="EA90">
        <v>2</v>
      </c>
      <c r="EB90" t="s">
        <v>294</v>
      </c>
      <c r="EC90">
        <v>1.89025</v>
      </c>
      <c r="ED90">
        <v>1.8879699999999999</v>
      </c>
      <c r="EE90">
        <v>1.8891</v>
      </c>
      <c r="EF90">
        <v>1.8890899999999999</v>
      </c>
      <c r="EG90">
        <v>1.8923399999999999</v>
      </c>
      <c r="EH90">
        <v>1.88687</v>
      </c>
      <c r="EI90">
        <v>1.88889</v>
      </c>
      <c r="EJ90">
        <v>1.8910400000000001</v>
      </c>
      <c r="EK90" t="s">
        <v>285</v>
      </c>
      <c r="EL90" t="s">
        <v>19</v>
      </c>
      <c r="EM90" t="s">
        <v>19</v>
      </c>
      <c r="EN90" t="s">
        <v>19</v>
      </c>
      <c r="EO90" t="s">
        <v>286</v>
      </c>
      <c r="EP90" t="s">
        <v>287</v>
      </c>
      <c r="EQ90" t="s">
        <v>288</v>
      </c>
      <c r="ER90" t="s">
        <v>288</v>
      </c>
      <c r="ES90" t="s">
        <v>288</v>
      </c>
      <c r="ET90" t="s">
        <v>288</v>
      </c>
      <c r="EU90">
        <v>0</v>
      </c>
      <c r="EV90">
        <v>100</v>
      </c>
      <c r="EW90">
        <v>100</v>
      </c>
      <c r="EX90">
        <v>0.66800000000000004</v>
      </c>
      <c r="EY90">
        <v>-9.7000000000000003E-2</v>
      </c>
      <c r="EZ90">
        <v>2</v>
      </c>
      <c r="FA90">
        <v>361.75700000000001</v>
      </c>
      <c r="FB90">
        <v>646.64300000000003</v>
      </c>
      <c r="FC90">
        <v>25.001000000000001</v>
      </c>
      <c r="FD90">
        <v>30.183599999999998</v>
      </c>
      <c r="FE90">
        <v>30</v>
      </c>
      <c r="FF90">
        <v>30.259799999999998</v>
      </c>
      <c r="FG90">
        <v>30.272400000000001</v>
      </c>
      <c r="FH90">
        <v>10.619899999999999</v>
      </c>
      <c r="FI90">
        <v>38.741</v>
      </c>
      <c r="FJ90">
        <v>47.284300000000002</v>
      </c>
      <c r="FK90">
        <v>25</v>
      </c>
      <c r="FL90">
        <v>175</v>
      </c>
      <c r="FM90">
        <v>14.308</v>
      </c>
      <c r="FN90">
        <v>101.39100000000001</v>
      </c>
      <c r="FO90">
        <v>100.57599999999999</v>
      </c>
    </row>
    <row r="91" spans="1:171" x14ac:dyDescent="0.2">
      <c r="A91">
        <v>75</v>
      </c>
      <c r="B91">
        <v>1535040035.9000001</v>
      </c>
      <c r="C91">
        <v>10154.6000001431</v>
      </c>
      <c r="D91" t="s">
        <v>656</v>
      </c>
      <c r="E91" t="s">
        <v>657</v>
      </c>
      <c r="F91" t="s">
        <v>638</v>
      </c>
      <c r="G91">
        <v>1535040027.90323</v>
      </c>
      <c r="H91">
        <f t="shared" si="86"/>
        <v>7.0378601231344895E-3</v>
      </c>
      <c r="I91">
        <f t="shared" si="87"/>
        <v>5.1945127246691358</v>
      </c>
      <c r="J91">
        <f t="shared" si="88"/>
        <v>91.302703753018378</v>
      </c>
      <c r="K91">
        <f t="shared" si="89"/>
        <v>73.947995631813853</v>
      </c>
      <c r="L91">
        <f t="shared" si="90"/>
        <v>7.3795489395700082</v>
      </c>
      <c r="M91">
        <f t="shared" si="91"/>
        <v>9.1114406131461294</v>
      </c>
      <c r="N91">
        <f t="shared" si="92"/>
        <v>0.59915847656564902</v>
      </c>
      <c r="O91">
        <f t="shared" si="93"/>
        <v>2.2564951645442068</v>
      </c>
      <c r="P91">
        <f t="shared" si="94"/>
        <v>0.52284531307084325</v>
      </c>
      <c r="Q91">
        <f t="shared" si="95"/>
        <v>0.33282140719912845</v>
      </c>
      <c r="R91">
        <f t="shared" si="96"/>
        <v>280.8585281905477</v>
      </c>
      <c r="S91">
        <f t="shared" si="97"/>
        <v>27.656759857517187</v>
      </c>
      <c r="T91">
        <f t="shared" si="98"/>
        <v>27.882903225806501</v>
      </c>
      <c r="U91">
        <f t="shared" si="99"/>
        <v>3.7690118253810421</v>
      </c>
      <c r="V91">
        <f t="shared" si="100"/>
        <v>65.491964680365243</v>
      </c>
      <c r="W91">
        <f t="shared" si="101"/>
        <v>2.4676937964123664</v>
      </c>
      <c r="X91">
        <f t="shared" si="102"/>
        <v>3.7679336823318588</v>
      </c>
      <c r="Y91">
        <f t="shared" si="103"/>
        <v>1.3013180289686757</v>
      </c>
      <c r="Z91">
        <f t="shared" si="104"/>
        <v>-310.36963143023098</v>
      </c>
      <c r="AA91">
        <f t="shared" si="105"/>
        <v>-0.59648804617563678</v>
      </c>
      <c r="AB91">
        <f t="shared" si="106"/>
        <v>-5.7552005523389876E-2</v>
      </c>
      <c r="AC91">
        <f t="shared" si="107"/>
        <v>-30.165143291382321</v>
      </c>
      <c r="AD91">
        <v>-4.1358835322662803E-2</v>
      </c>
      <c r="AE91">
        <v>4.6428915882661299E-2</v>
      </c>
      <c r="AF91">
        <v>3.4668397408641001</v>
      </c>
      <c r="AG91">
        <v>19</v>
      </c>
      <c r="AH91">
        <v>5</v>
      </c>
      <c r="AI91">
        <f t="shared" si="108"/>
        <v>1.0007231730419723</v>
      </c>
      <c r="AJ91">
        <f t="shared" si="109"/>
        <v>7.2317304197233589E-2</v>
      </c>
      <c r="AK91">
        <f t="shared" si="110"/>
        <v>52584.20650178635</v>
      </c>
      <c r="AL91">
        <v>0</v>
      </c>
      <c r="AM91">
        <v>0</v>
      </c>
      <c r="AN91">
        <v>0</v>
      </c>
      <c r="AO91">
        <f t="shared" si="111"/>
        <v>0</v>
      </c>
      <c r="AP91" t="e">
        <f t="shared" si="112"/>
        <v>#DIV/0!</v>
      </c>
      <c r="AQ91">
        <v>-1</v>
      </c>
      <c r="AR91" t="s">
        <v>658</v>
      </c>
      <c r="AS91">
        <v>833.16288235294098</v>
      </c>
      <c r="AT91">
        <v>1150.94</v>
      </c>
      <c r="AU91">
        <f t="shared" si="113"/>
        <v>0.27610224481472456</v>
      </c>
      <c r="AV91">
        <v>0.5</v>
      </c>
      <c r="AW91">
        <f t="shared" si="114"/>
        <v>1433.0791930398725</v>
      </c>
      <c r="AX91">
        <f t="shared" si="115"/>
        <v>5.1945127246691358</v>
      </c>
      <c r="AY91">
        <f t="shared" si="116"/>
        <v>197.83819109779139</v>
      </c>
      <c r="AZ91">
        <f t="shared" si="117"/>
        <v>0.5007211496689663</v>
      </c>
      <c r="BA91">
        <f t="shared" si="118"/>
        <v>4.322519477468114E-3</v>
      </c>
      <c r="BB91">
        <f t="shared" si="119"/>
        <v>-1</v>
      </c>
      <c r="BC91" t="s">
        <v>659</v>
      </c>
      <c r="BD91">
        <v>574.64</v>
      </c>
      <c r="BE91">
        <f t="shared" si="120"/>
        <v>576.30000000000007</v>
      </c>
      <c r="BF91">
        <f t="shared" si="121"/>
        <v>0.55140919251615306</v>
      </c>
      <c r="BG91">
        <f t="shared" si="122"/>
        <v>2.0028887651399137</v>
      </c>
      <c r="BH91">
        <f t="shared" si="123"/>
        <v>0.27610224481472456</v>
      </c>
      <c r="BI91" t="e">
        <f t="shared" si="124"/>
        <v>#DIV/0!</v>
      </c>
      <c r="BJ91">
        <v>2371</v>
      </c>
      <c r="BK91">
        <v>300</v>
      </c>
      <c r="BL91">
        <v>300</v>
      </c>
      <c r="BM91">
        <v>300</v>
      </c>
      <c r="BN91">
        <v>10562.4</v>
      </c>
      <c r="BO91">
        <v>1090.52</v>
      </c>
      <c r="BP91">
        <v>-7.3132900000000001E-3</v>
      </c>
      <c r="BQ91">
        <v>12.690899999999999</v>
      </c>
      <c r="BR91">
        <f t="shared" si="125"/>
        <v>1699.9929032258101</v>
      </c>
      <c r="BS91">
        <f t="shared" si="126"/>
        <v>1433.0791930398725</v>
      </c>
      <c r="BT91">
        <f t="shared" si="127"/>
        <v>0.84299127974036991</v>
      </c>
      <c r="BU91">
        <f t="shared" si="128"/>
        <v>0.19598255948074</v>
      </c>
      <c r="BV91">
        <v>6</v>
      </c>
      <c r="BW91">
        <v>0.5</v>
      </c>
      <c r="BX91" t="s">
        <v>282</v>
      </c>
      <c r="BY91">
        <v>1535040027.90323</v>
      </c>
      <c r="BZ91">
        <v>91.302709677419301</v>
      </c>
      <c r="CA91">
        <v>100.052516129032</v>
      </c>
      <c r="CB91">
        <v>24.727935483871001</v>
      </c>
      <c r="CC91">
        <v>14.440051612903201</v>
      </c>
      <c r="CD91">
        <v>400.00893548387103</v>
      </c>
      <c r="CE91">
        <v>99.693770967741898</v>
      </c>
      <c r="CF91">
        <v>9.9994590322580706E-2</v>
      </c>
      <c r="CG91">
        <v>27.878</v>
      </c>
      <c r="CH91">
        <v>27.882903225806501</v>
      </c>
      <c r="CI91">
        <v>999.9</v>
      </c>
      <c r="CJ91">
        <v>10004.520967741901</v>
      </c>
      <c r="CK91">
        <v>0</v>
      </c>
      <c r="CL91">
        <v>7.2530299999999999</v>
      </c>
      <c r="CM91">
        <v>1699.9929032258101</v>
      </c>
      <c r="CN91">
        <v>0.89999558064516205</v>
      </c>
      <c r="CO91">
        <v>0.100004261290323</v>
      </c>
      <c r="CP91">
        <v>0</v>
      </c>
      <c r="CQ91">
        <v>833.38370967741901</v>
      </c>
      <c r="CR91">
        <v>5.0001699999999998</v>
      </c>
      <c r="CS91">
        <v>11902.6129032258</v>
      </c>
      <c r="CT91">
        <v>14573.916129032301</v>
      </c>
      <c r="CU91">
        <v>46.713451612903199</v>
      </c>
      <c r="CV91">
        <v>47.366870967741903</v>
      </c>
      <c r="CW91">
        <v>47.416935483870901</v>
      </c>
      <c r="CX91">
        <v>47.920999999999999</v>
      </c>
      <c r="CY91">
        <v>48.461451612903197</v>
      </c>
      <c r="CZ91">
        <v>1525.48774193548</v>
      </c>
      <c r="DA91">
        <v>169.505161290323</v>
      </c>
      <c r="DB91">
        <v>0</v>
      </c>
      <c r="DC91">
        <v>96.599999904632597</v>
      </c>
      <c r="DD91">
        <v>833.16288235294098</v>
      </c>
      <c r="DE91">
        <v>-3.9539215518419999</v>
      </c>
      <c r="DF91">
        <v>-68.186274249007397</v>
      </c>
      <c r="DG91">
        <v>11898.8764705882</v>
      </c>
      <c r="DH91">
        <v>10</v>
      </c>
      <c r="DI91">
        <v>1535040006.9000001</v>
      </c>
      <c r="DJ91" t="s">
        <v>660</v>
      </c>
      <c r="DK91">
        <v>67</v>
      </c>
      <c r="DL91">
        <v>0.61199999999999999</v>
      </c>
      <c r="DM91">
        <v>-9.8000000000000004E-2</v>
      </c>
      <c r="DN91">
        <v>100</v>
      </c>
      <c r="DO91">
        <v>14</v>
      </c>
      <c r="DP91">
        <v>0.14000000000000001</v>
      </c>
      <c r="DQ91">
        <v>0.01</v>
      </c>
      <c r="DR91">
        <v>5.14670093769569</v>
      </c>
      <c r="DS91">
        <v>0.64879396487188101</v>
      </c>
      <c r="DT91">
        <v>0.20305983814182901</v>
      </c>
      <c r="DU91">
        <v>1</v>
      </c>
      <c r="DV91">
        <v>73.624125847497595</v>
      </c>
      <c r="DW91">
        <v>3.6426764822146702</v>
      </c>
      <c r="DX91">
        <v>0.48481428354123302</v>
      </c>
      <c r="DY91">
        <v>1</v>
      </c>
      <c r="DZ91">
        <v>2</v>
      </c>
      <c r="EA91">
        <v>2</v>
      </c>
      <c r="EB91" t="s">
        <v>294</v>
      </c>
      <c r="EC91">
        <v>1.8902399999999999</v>
      </c>
      <c r="ED91">
        <v>1.8879300000000001</v>
      </c>
      <c r="EE91">
        <v>1.88907</v>
      </c>
      <c r="EF91">
        <v>1.88906</v>
      </c>
      <c r="EG91">
        <v>1.89228</v>
      </c>
      <c r="EH91">
        <v>1.8867799999999999</v>
      </c>
      <c r="EI91">
        <v>1.88889</v>
      </c>
      <c r="EJ91">
        <v>1.8910199999999999</v>
      </c>
      <c r="EK91" t="s">
        <v>285</v>
      </c>
      <c r="EL91" t="s">
        <v>19</v>
      </c>
      <c r="EM91" t="s">
        <v>19</v>
      </c>
      <c r="EN91" t="s">
        <v>19</v>
      </c>
      <c r="EO91" t="s">
        <v>286</v>
      </c>
      <c r="EP91" t="s">
        <v>287</v>
      </c>
      <c r="EQ91" t="s">
        <v>288</v>
      </c>
      <c r="ER91" t="s">
        <v>288</v>
      </c>
      <c r="ES91" t="s">
        <v>288</v>
      </c>
      <c r="ET91" t="s">
        <v>288</v>
      </c>
      <c r="EU91">
        <v>0</v>
      </c>
      <c r="EV91">
        <v>100</v>
      </c>
      <c r="EW91">
        <v>100</v>
      </c>
      <c r="EX91">
        <v>0.61199999999999999</v>
      </c>
      <c r="EY91">
        <v>-9.8000000000000004E-2</v>
      </c>
      <c r="EZ91">
        <v>2</v>
      </c>
      <c r="FA91">
        <v>363.45100000000002</v>
      </c>
      <c r="FB91">
        <v>646.09199999999998</v>
      </c>
      <c r="FC91">
        <v>25.001200000000001</v>
      </c>
      <c r="FD91">
        <v>30.199300000000001</v>
      </c>
      <c r="FE91">
        <v>30.0002</v>
      </c>
      <c r="FF91">
        <v>30.268699999999999</v>
      </c>
      <c r="FG91">
        <v>30.279299999999999</v>
      </c>
      <c r="FH91">
        <v>7.2988099999999996</v>
      </c>
      <c r="FI91">
        <v>38.031799999999997</v>
      </c>
      <c r="FJ91">
        <v>44.732999999999997</v>
      </c>
      <c r="FK91">
        <v>25</v>
      </c>
      <c r="FL91">
        <v>100</v>
      </c>
      <c r="FM91">
        <v>14.2425</v>
      </c>
      <c r="FN91">
        <v>101.387</v>
      </c>
      <c r="FO91">
        <v>100.569</v>
      </c>
    </row>
    <row r="92" spans="1:171" x14ac:dyDescent="0.2">
      <c r="A92">
        <v>76</v>
      </c>
      <c r="B92">
        <v>1535040134.9000001</v>
      </c>
      <c r="C92">
        <v>10253.6000001431</v>
      </c>
      <c r="D92" t="s">
        <v>661</v>
      </c>
      <c r="E92" t="s">
        <v>662</v>
      </c>
      <c r="F92" t="s">
        <v>638</v>
      </c>
      <c r="G92">
        <v>1535040126.9000001</v>
      </c>
      <c r="H92">
        <f t="shared" si="86"/>
        <v>7.0842076258830254E-3</v>
      </c>
      <c r="I92">
        <f t="shared" si="87"/>
        <v>2.9685036543482368E-2</v>
      </c>
      <c r="J92">
        <f t="shared" si="88"/>
        <v>49.462858030736726</v>
      </c>
      <c r="K92">
        <f t="shared" si="89"/>
        <v>48.341184900566127</v>
      </c>
      <c r="L92">
        <f t="shared" si="90"/>
        <v>4.82433748572321</v>
      </c>
      <c r="M92">
        <f t="shared" si="91"/>
        <v>4.9362778475439058</v>
      </c>
      <c r="N92">
        <f t="shared" si="92"/>
        <v>0.60415176252399672</v>
      </c>
      <c r="O92">
        <f t="shared" si="93"/>
        <v>2.2583750537050347</v>
      </c>
      <c r="P92">
        <f t="shared" si="94"/>
        <v>0.52670468044285479</v>
      </c>
      <c r="Q92">
        <f t="shared" si="95"/>
        <v>0.33531792802627108</v>
      </c>
      <c r="R92">
        <f t="shared" si="96"/>
        <v>280.86055479396816</v>
      </c>
      <c r="S92">
        <f t="shared" si="97"/>
        <v>27.670544097857782</v>
      </c>
      <c r="T92">
        <f t="shared" si="98"/>
        <v>27.884064516129001</v>
      </c>
      <c r="U92">
        <f t="shared" si="99"/>
        <v>3.7692672144709967</v>
      </c>
      <c r="V92">
        <f t="shared" si="100"/>
        <v>65.414493008351855</v>
      </c>
      <c r="W92">
        <f t="shared" si="101"/>
        <v>2.4689350532998833</v>
      </c>
      <c r="X92">
        <f t="shared" si="102"/>
        <v>3.7742936461873358</v>
      </c>
      <c r="Y92">
        <f t="shared" si="103"/>
        <v>1.3003321611711134</v>
      </c>
      <c r="Z92">
        <f t="shared" si="104"/>
        <v>-312.41355630144142</v>
      </c>
      <c r="AA92">
        <f t="shared" si="105"/>
        <v>2.7810859550194569</v>
      </c>
      <c r="AB92">
        <f t="shared" si="106"/>
        <v>0.26814923837567117</v>
      </c>
      <c r="AC92">
        <f t="shared" si="107"/>
        <v>-28.503766314078142</v>
      </c>
      <c r="AD92">
        <v>-4.1409596550512399E-2</v>
      </c>
      <c r="AE92">
        <v>4.6485899807850201E-2</v>
      </c>
      <c r="AF92">
        <v>3.4702051306763799</v>
      </c>
      <c r="AG92">
        <v>21</v>
      </c>
      <c r="AH92">
        <v>5</v>
      </c>
      <c r="AI92">
        <f t="shared" si="108"/>
        <v>1.000798492510111</v>
      </c>
      <c r="AJ92">
        <f t="shared" si="109"/>
        <v>7.9849251011099298E-2</v>
      </c>
      <c r="AK92">
        <f t="shared" si="110"/>
        <v>52641.115794044192</v>
      </c>
      <c r="AL92">
        <v>0</v>
      </c>
      <c r="AM92">
        <v>0</v>
      </c>
      <c r="AN92">
        <v>0</v>
      </c>
      <c r="AO92">
        <f t="shared" si="111"/>
        <v>0</v>
      </c>
      <c r="AP92" t="e">
        <f t="shared" si="112"/>
        <v>#DIV/0!</v>
      </c>
      <c r="AQ92">
        <v>-1</v>
      </c>
      <c r="AR92" t="s">
        <v>663</v>
      </c>
      <c r="AS92">
        <v>839.18335294117696</v>
      </c>
      <c r="AT92">
        <v>1112.1600000000001</v>
      </c>
      <c r="AU92">
        <f t="shared" si="113"/>
        <v>0.24544728012050698</v>
      </c>
      <c r="AV92">
        <v>0.5</v>
      </c>
      <c r="AW92">
        <f t="shared" si="114"/>
        <v>1433.0883091688904</v>
      </c>
      <c r="AX92">
        <f t="shared" si="115"/>
        <v>2.9685036543482368E-2</v>
      </c>
      <c r="AY92">
        <f t="shared" si="116"/>
        <v>175.87381382900017</v>
      </c>
      <c r="AZ92">
        <f t="shared" si="117"/>
        <v>0.48498417493885776</v>
      </c>
      <c r="BA92">
        <f t="shared" si="118"/>
        <v>7.1850773602405644E-4</v>
      </c>
      <c r="BB92">
        <f t="shared" si="119"/>
        <v>-1</v>
      </c>
      <c r="BC92" t="s">
        <v>664</v>
      </c>
      <c r="BD92">
        <v>572.78</v>
      </c>
      <c r="BE92">
        <f t="shared" si="120"/>
        <v>539.38000000000011</v>
      </c>
      <c r="BF92">
        <f t="shared" si="121"/>
        <v>0.50609337954470512</v>
      </c>
      <c r="BG92">
        <f t="shared" si="122"/>
        <v>1.9416879080973499</v>
      </c>
      <c r="BH92">
        <f t="shared" si="123"/>
        <v>0.24544728012050704</v>
      </c>
      <c r="BI92" t="e">
        <f t="shared" si="124"/>
        <v>#DIV/0!</v>
      </c>
      <c r="BJ92">
        <v>2373</v>
      </c>
      <c r="BK92">
        <v>300</v>
      </c>
      <c r="BL92">
        <v>300</v>
      </c>
      <c r="BM92">
        <v>300</v>
      </c>
      <c r="BN92">
        <v>10562.1</v>
      </c>
      <c r="BO92">
        <v>1062.71</v>
      </c>
      <c r="BP92">
        <v>-7.3129900000000001E-3</v>
      </c>
      <c r="BQ92">
        <v>10.3674</v>
      </c>
      <c r="BR92">
        <f t="shared" si="125"/>
        <v>1700.0035483871</v>
      </c>
      <c r="BS92">
        <f t="shared" si="126"/>
        <v>1433.0883091688904</v>
      </c>
      <c r="BT92">
        <f t="shared" si="127"/>
        <v>0.84299136347600634</v>
      </c>
      <c r="BU92">
        <f t="shared" si="128"/>
        <v>0.19598272695201266</v>
      </c>
      <c r="BV92">
        <v>6</v>
      </c>
      <c r="BW92">
        <v>0.5</v>
      </c>
      <c r="BX92" t="s">
        <v>282</v>
      </c>
      <c r="BY92">
        <v>1535040126.9000001</v>
      </c>
      <c r="BZ92">
        <v>49.462858064516098</v>
      </c>
      <c r="CA92">
        <v>50.032935483871</v>
      </c>
      <c r="CB92">
        <v>24.739406451612901</v>
      </c>
      <c r="CC92">
        <v>14.3848677419355</v>
      </c>
      <c r="CD92">
        <v>400.01567741935497</v>
      </c>
      <c r="CE92">
        <v>99.697632258064502</v>
      </c>
      <c r="CF92">
        <v>0.100035003225806</v>
      </c>
      <c r="CG92">
        <v>27.906906451612901</v>
      </c>
      <c r="CH92">
        <v>27.884064516129001</v>
      </c>
      <c r="CI92">
        <v>999.9</v>
      </c>
      <c r="CJ92">
        <v>10016.4119354839</v>
      </c>
      <c r="CK92">
        <v>0</v>
      </c>
      <c r="CL92">
        <v>7.3083900000000002</v>
      </c>
      <c r="CM92">
        <v>1700.0035483871</v>
      </c>
      <c r="CN92">
        <v>0.89999287096774205</v>
      </c>
      <c r="CO92">
        <v>0.10000701935483899</v>
      </c>
      <c r="CP92">
        <v>0</v>
      </c>
      <c r="CQ92">
        <v>839.26070967741896</v>
      </c>
      <c r="CR92">
        <v>5.0001699999999998</v>
      </c>
      <c r="CS92">
        <v>12005.8612903226</v>
      </c>
      <c r="CT92">
        <v>14574.0225806452</v>
      </c>
      <c r="CU92">
        <v>46.7518064516129</v>
      </c>
      <c r="CV92">
        <v>47.455290322580602</v>
      </c>
      <c r="CW92">
        <v>47.4533225806451</v>
      </c>
      <c r="CX92">
        <v>47.999935483870999</v>
      </c>
      <c r="CY92">
        <v>48.503806451612903</v>
      </c>
      <c r="CZ92">
        <v>1525.4925806451599</v>
      </c>
      <c r="DA92">
        <v>169.51096774193601</v>
      </c>
      <c r="DB92">
        <v>0</v>
      </c>
      <c r="DC92">
        <v>98.200000047683702</v>
      </c>
      <c r="DD92">
        <v>839.18335294117696</v>
      </c>
      <c r="DE92">
        <v>-0.33284311878342299</v>
      </c>
      <c r="DF92">
        <v>-27.794117457829099</v>
      </c>
      <c r="DG92">
        <v>12004.5117647059</v>
      </c>
      <c r="DH92">
        <v>10</v>
      </c>
      <c r="DI92">
        <v>1535040108.9000001</v>
      </c>
      <c r="DJ92" t="s">
        <v>665</v>
      </c>
      <c r="DK92">
        <v>68</v>
      </c>
      <c r="DL92">
        <v>0.61399999999999999</v>
      </c>
      <c r="DM92">
        <v>-9.9000000000000005E-2</v>
      </c>
      <c r="DN92">
        <v>50</v>
      </c>
      <c r="DO92">
        <v>14</v>
      </c>
      <c r="DP92">
        <v>0.18</v>
      </c>
      <c r="DQ92">
        <v>0.01</v>
      </c>
      <c r="DR92">
        <v>-1.018383869089E-2</v>
      </c>
      <c r="DS92">
        <v>0.288622826246766</v>
      </c>
      <c r="DT92">
        <v>7.2890138249863498E-2</v>
      </c>
      <c r="DU92">
        <v>1</v>
      </c>
      <c r="DV92">
        <v>48.485566173263102</v>
      </c>
      <c r="DW92">
        <v>-1.1957381427099201</v>
      </c>
      <c r="DX92">
        <v>0.32534882724153802</v>
      </c>
      <c r="DY92">
        <v>1</v>
      </c>
      <c r="DZ92">
        <v>2</v>
      </c>
      <c r="EA92">
        <v>2</v>
      </c>
      <c r="EB92" t="s">
        <v>294</v>
      </c>
      <c r="EC92">
        <v>1.8902600000000001</v>
      </c>
      <c r="ED92">
        <v>1.88795</v>
      </c>
      <c r="EE92">
        <v>1.8891100000000001</v>
      </c>
      <c r="EF92">
        <v>1.8890800000000001</v>
      </c>
      <c r="EG92">
        <v>1.89232</v>
      </c>
      <c r="EH92">
        <v>1.88689</v>
      </c>
      <c r="EI92">
        <v>1.88889</v>
      </c>
      <c r="EJ92">
        <v>1.8910400000000001</v>
      </c>
      <c r="EK92" t="s">
        <v>285</v>
      </c>
      <c r="EL92" t="s">
        <v>19</v>
      </c>
      <c r="EM92" t="s">
        <v>19</v>
      </c>
      <c r="EN92" t="s">
        <v>19</v>
      </c>
      <c r="EO92" t="s">
        <v>286</v>
      </c>
      <c r="EP92" t="s">
        <v>287</v>
      </c>
      <c r="EQ92" t="s">
        <v>288</v>
      </c>
      <c r="ER92" t="s">
        <v>288</v>
      </c>
      <c r="ES92" t="s">
        <v>288</v>
      </c>
      <c r="ET92" t="s">
        <v>288</v>
      </c>
      <c r="EU92">
        <v>0</v>
      </c>
      <c r="EV92">
        <v>100</v>
      </c>
      <c r="EW92">
        <v>100</v>
      </c>
      <c r="EX92">
        <v>0.61399999999999999</v>
      </c>
      <c r="EY92">
        <v>-9.9000000000000005E-2</v>
      </c>
      <c r="EZ92">
        <v>2</v>
      </c>
      <c r="FA92">
        <v>361.64400000000001</v>
      </c>
      <c r="FB92">
        <v>645.54300000000001</v>
      </c>
      <c r="FC92">
        <v>25.000499999999999</v>
      </c>
      <c r="FD92">
        <v>30.246200000000002</v>
      </c>
      <c r="FE92">
        <v>30.000299999999999</v>
      </c>
      <c r="FF92">
        <v>30.301300000000001</v>
      </c>
      <c r="FG92">
        <v>30.308900000000001</v>
      </c>
      <c r="FH92">
        <v>5.07301</v>
      </c>
      <c r="FI92">
        <v>37.539700000000003</v>
      </c>
      <c r="FJ92">
        <v>42.031399999999998</v>
      </c>
      <c r="FK92">
        <v>25</v>
      </c>
      <c r="FL92">
        <v>50</v>
      </c>
      <c r="FM92">
        <v>14.1678</v>
      </c>
      <c r="FN92">
        <v>101.376</v>
      </c>
      <c r="FO92">
        <v>100.55500000000001</v>
      </c>
    </row>
    <row r="93" spans="1:171" x14ac:dyDescent="0.2">
      <c r="A93">
        <v>77</v>
      </c>
      <c r="B93">
        <v>1535040245.9000001</v>
      </c>
      <c r="C93">
        <v>10364.6000001431</v>
      </c>
      <c r="D93" t="s">
        <v>666</v>
      </c>
      <c r="E93" t="s">
        <v>667</v>
      </c>
      <c r="F93" t="s">
        <v>638</v>
      </c>
      <c r="G93">
        <v>1535040237.9000001</v>
      </c>
      <c r="H93">
        <f t="shared" si="86"/>
        <v>7.1822149757780618E-3</v>
      </c>
      <c r="I93">
        <f t="shared" si="87"/>
        <v>31.401622053074309</v>
      </c>
      <c r="J93">
        <f t="shared" si="88"/>
        <v>349.19935129541534</v>
      </c>
      <c r="K93">
        <f t="shared" si="89"/>
        <v>252.22312834821486</v>
      </c>
      <c r="L93">
        <f t="shared" si="90"/>
        <v>25.171702460316233</v>
      </c>
      <c r="M93">
        <f t="shared" si="91"/>
        <v>34.849865782365512</v>
      </c>
      <c r="N93">
        <f t="shared" si="92"/>
        <v>0.62609689615991948</v>
      </c>
      <c r="O93">
        <f t="shared" si="93"/>
        <v>2.2570024858836515</v>
      </c>
      <c r="P93">
        <f t="shared" si="94"/>
        <v>0.54328848734024882</v>
      </c>
      <c r="Q93">
        <f t="shared" si="95"/>
        <v>0.34607859332055169</v>
      </c>
      <c r="R93">
        <f t="shared" si="96"/>
        <v>280.85708351802759</v>
      </c>
      <c r="S93">
        <f t="shared" si="97"/>
        <v>27.682667215966774</v>
      </c>
      <c r="T93">
        <f t="shared" si="98"/>
        <v>27.807561290322599</v>
      </c>
      <c r="U93">
        <f t="shared" si="99"/>
        <v>3.7524749789762724</v>
      </c>
      <c r="V93">
        <f t="shared" si="100"/>
        <v>65.385997576322254</v>
      </c>
      <c r="W93">
        <f t="shared" si="101"/>
        <v>2.4742970990373894</v>
      </c>
      <c r="X93">
        <f t="shared" si="102"/>
        <v>3.7841390982056198</v>
      </c>
      <c r="Y93">
        <f t="shared" si="103"/>
        <v>1.278177879938883</v>
      </c>
      <c r="Z93">
        <f t="shared" si="104"/>
        <v>-316.73568043181251</v>
      </c>
      <c r="AA93">
        <f t="shared" si="105"/>
        <v>17.523028138446445</v>
      </c>
      <c r="AB93">
        <f t="shared" si="106"/>
        <v>1.6903102930729728</v>
      </c>
      <c r="AC93">
        <f t="shared" si="107"/>
        <v>-16.665258482265504</v>
      </c>
      <c r="AD93">
        <v>-4.1372530337709802E-2</v>
      </c>
      <c r="AE93">
        <v>4.6444289736800697E-2</v>
      </c>
      <c r="AF93">
        <v>3.4677478396204</v>
      </c>
      <c r="AG93">
        <v>17</v>
      </c>
      <c r="AH93">
        <v>4</v>
      </c>
      <c r="AI93">
        <f t="shared" si="108"/>
        <v>1.0006469515662215</v>
      </c>
      <c r="AJ93">
        <f t="shared" si="109"/>
        <v>6.4695156622152084E-2</v>
      </c>
      <c r="AK93">
        <f t="shared" si="110"/>
        <v>52588.165992007242</v>
      </c>
      <c r="AL93">
        <v>0</v>
      </c>
      <c r="AM93">
        <v>0</v>
      </c>
      <c r="AN93">
        <v>0</v>
      </c>
      <c r="AO93">
        <f t="shared" si="111"/>
        <v>0</v>
      </c>
      <c r="AP93" t="e">
        <f t="shared" si="112"/>
        <v>#DIV/0!</v>
      </c>
      <c r="AQ93">
        <v>-1</v>
      </c>
      <c r="AR93" t="s">
        <v>668</v>
      </c>
      <c r="AS93">
        <v>825.93182352941199</v>
      </c>
      <c r="AT93">
        <v>1316.4</v>
      </c>
      <c r="AU93">
        <f t="shared" si="113"/>
        <v>0.37258293563551204</v>
      </c>
      <c r="AV93">
        <v>0.5</v>
      </c>
      <c r="AW93">
        <f t="shared" si="114"/>
        <v>1433.070873354066</v>
      </c>
      <c r="AX93">
        <f t="shared" si="115"/>
        <v>31.401622053074309</v>
      </c>
      <c r="AY93">
        <f t="shared" si="116"/>
        <v>266.96887648400246</v>
      </c>
      <c r="AZ93">
        <f t="shared" si="117"/>
        <v>0.58053783044667284</v>
      </c>
      <c r="BA93">
        <f t="shared" si="118"/>
        <v>2.2609922967200591E-2</v>
      </c>
      <c r="BB93">
        <f t="shared" si="119"/>
        <v>-1</v>
      </c>
      <c r="BC93" t="s">
        <v>669</v>
      </c>
      <c r="BD93">
        <v>552.17999999999995</v>
      </c>
      <c r="BE93">
        <f t="shared" si="120"/>
        <v>764.22000000000014</v>
      </c>
      <c r="BF93">
        <f t="shared" si="121"/>
        <v>0.64178924455076813</v>
      </c>
      <c r="BG93">
        <f t="shared" si="122"/>
        <v>2.3840052156905363</v>
      </c>
      <c r="BH93">
        <f t="shared" si="123"/>
        <v>0.37258293563551204</v>
      </c>
      <c r="BI93" t="e">
        <f t="shared" si="124"/>
        <v>#DIV/0!</v>
      </c>
      <c r="BJ93">
        <v>2375</v>
      </c>
      <c r="BK93">
        <v>300</v>
      </c>
      <c r="BL93">
        <v>300</v>
      </c>
      <c r="BM93">
        <v>300</v>
      </c>
      <c r="BN93">
        <v>10562.6</v>
      </c>
      <c r="BO93">
        <v>1202.49</v>
      </c>
      <c r="BP93">
        <v>-7.3139299999999997E-3</v>
      </c>
      <c r="BQ93">
        <v>11.9163</v>
      </c>
      <c r="BR93">
        <f t="shared" si="125"/>
        <v>1699.9829032258101</v>
      </c>
      <c r="BS93">
        <f t="shared" si="126"/>
        <v>1433.070873354066</v>
      </c>
      <c r="BT93">
        <f t="shared" si="127"/>
        <v>0.84299134458042846</v>
      </c>
      <c r="BU93">
        <f t="shared" si="128"/>
        <v>0.19598268916085687</v>
      </c>
      <c r="BV93">
        <v>6</v>
      </c>
      <c r="BW93">
        <v>0.5</v>
      </c>
      <c r="BX93" t="s">
        <v>282</v>
      </c>
      <c r="BY93">
        <v>1535040237.9000001</v>
      </c>
      <c r="BZ93">
        <v>349.19938709677399</v>
      </c>
      <c r="CA93">
        <v>400.03209677419397</v>
      </c>
      <c r="CB93">
        <v>24.792719354838699</v>
      </c>
      <c r="CC93">
        <v>14.2937322580645</v>
      </c>
      <c r="CD93">
        <v>400.010290322581</v>
      </c>
      <c r="CE93">
        <v>99.699345161290296</v>
      </c>
      <c r="CF93">
        <v>9.9997687096774202E-2</v>
      </c>
      <c r="CG93">
        <v>27.951570967741901</v>
      </c>
      <c r="CH93">
        <v>27.807561290322599</v>
      </c>
      <c r="CI93">
        <v>999.9</v>
      </c>
      <c r="CJ93">
        <v>10007.274193548399</v>
      </c>
      <c r="CK93">
        <v>0</v>
      </c>
      <c r="CL93">
        <v>7.3637600000000001</v>
      </c>
      <c r="CM93">
        <v>1699.9829032258101</v>
      </c>
      <c r="CN93">
        <v>0.89999448387096803</v>
      </c>
      <c r="CO93">
        <v>0.10000535483870999</v>
      </c>
      <c r="CP93">
        <v>0</v>
      </c>
      <c r="CQ93">
        <v>826.041258064516</v>
      </c>
      <c r="CR93">
        <v>5.0001699999999998</v>
      </c>
      <c r="CS93">
        <v>11803.248387096801</v>
      </c>
      <c r="CT93">
        <v>14573.825806451599</v>
      </c>
      <c r="CU93">
        <v>46.808064516129001</v>
      </c>
      <c r="CV93">
        <v>47.602645161290297</v>
      </c>
      <c r="CW93">
        <v>47.532064516128997</v>
      </c>
      <c r="CX93">
        <v>48.145000000000003</v>
      </c>
      <c r="CY93">
        <v>48.548064516129003</v>
      </c>
      <c r="CZ93">
        <v>1525.4741935483901</v>
      </c>
      <c r="DA93">
        <v>169.50774193548401</v>
      </c>
      <c r="DB93">
        <v>0</v>
      </c>
      <c r="DC93">
        <v>110.200000047684</v>
      </c>
      <c r="DD93">
        <v>825.93182352941199</v>
      </c>
      <c r="DE93">
        <v>-3.4220587978412502</v>
      </c>
      <c r="DF93">
        <v>-44.093137651907</v>
      </c>
      <c r="DG93">
        <v>11801.3823529412</v>
      </c>
      <c r="DH93">
        <v>10</v>
      </c>
      <c r="DI93">
        <v>1535040207.9000001</v>
      </c>
      <c r="DJ93" t="s">
        <v>670</v>
      </c>
      <c r="DK93">
        <v>69</v>
      </c>
      <c r="DL93">
        <v>0.69599999999999995</v>
      </c>
      <c r="DM93">
        <v>-9.9000000000000005E-2</v>
      </c>
      <c r="DN93">
        <v>400</v>
      </c>
      <c r="DO93">
        <v>14</v>
      </c>
      <c r="DP93">
        <v>0.02</v>
      </c>
      <c r="DQ93">
        <v>0.01</v>
      </c>
      <c r="DR93">
        <v>31.462708036898199</v>
      </c>
      <c r="DS93">
        <v>-0.58492744661722296</v>
      </c>
      <c r="DT93">
        <v>7.8229918781695496E-2</v>
      </c>
      <c r="DU93">
        <v>1</v>
      </c>
      <c r="DV93">
        <v>251.78051258691801</v>
      </c>
      <c r="DW93">
        <v>5.3660698376553002</v>
      </c>
      <c r="DX93">
        <v>0.81732944420564102</v>
      </c>
      <c r="DY93">
        <v>1</v>
      </c>
      <c r="DZ93">
        <v>2</v>
      </c>
      <c r="EA93">
        <v>2</v>
      </c>
      <c r="EB93" t="s">
        <v>294</v>
      </c>
      <c r="EC93">
        <v>1.8902600000000001</v>
      </c>
      <c r="ED93">
        <v>1.88794</v>
      </c>
      <c r="EE93">
        <v>1.8891</v>
      </c>
      <c r="EF93">
        <v>1.88906</v>
      </c>
      <c r="EG93">
        <v>1.8923099999999999</v>
      </c>
      <c r="EH93">
        <v>1.8868799999999999</v>
      </c>
      <c r="EI93">
        <v>1.88889</v>
      </c>
      <c r="EJ93">
        <v>1.8910400000000001</v>
      </c>
      <c r="EK93" t="s">
        <v>285</v>
      </c>
      <c r="EL93" t="s">
        <v>19</v>
      </c>
      <c r="EM93" t="s">
        <v>19</v>
      </c>
      <c r="EN93" t="s">
        <v>19</v>
      </c>
      <c r="EO93" t="s">
        <v>286</v>
      </c>
      <c r="EP93" t="s">
        <v>287</v>
      </c>
      <c r="EQ93" t="s">
        <v>288</v>
      </c>
      <c r="ER93" t="s">
        <v>288</v>
      </c>
      <c r="ES93" t="s">
        <v>288</v>
      </c>
      <c r="ET93" t="s">
        <v>288</v>
      </c>
      <c r="EU93">
        <v>0</v>
      </c>
      <c r="EV93">
        <v>100</v>
      </c>
      <c r="EW93">
        <v>100</v>
      </c>
      <c r="EX93">
        <v>0.69599999999999995</v>
      </c>
      <c r="EY93">
        <v>-9.9000000000000005E-2</v>
      </c>
      <c r="EZ93">
        <v>2</v>
      </c>
      <c r="FA93">
        <v>365.51299999999998</v>
      </c>
      <c r="FB93">
        <v>646.16899999999998</v>
      </c>
      <c r="FC93">
        <v>25.001000000000001</v>
      </c>
      <c r="FD93">
        <v>30.323599999999999</v>
      </c>
      <c r="FE93">
        <v>30.000399999999999</v>
      </c>
      <c r="FF93">
        <v>30.354199999999999</v>
      </c>
      <c r="FG93">
        <v>30.364000000000001</v>
      </c>
      <c r="FH93">
        <v>20.104600000000001</v>
      </c>
      <c r="FI93">
        <v>37.723300000000002</v>
      </c>
      <c r="FJ93">
        <v>39.170999999999999</v>
      </c>
      <c r="FK93">
        <v>25</v>
      </c>
      <c r="FL93">
        <v>400</v>
      </c>
      <c r="FM93">
        <v>14.1486</v>
      </c>
      <c r="FN93">
        <v>101.357</v>
      </c>
      <c r="FO93">
        <v>100.53400000000001</v>
      </c>
    </row>
    <row r="94" spans="1:171" x14ac:dyDescent="0.2">
      <c r="A94">
        <v>78</v>
      </c>
      <c r="B94">
        <v>1535040366.4000001</v>
      </c>
      <c r="C94">
        <v>10485.1000001431</v>
      </c>
      <c r="D94" t="s">
        <v>671</v>
      </c>
      <c r="E94" t="s">
        <v>672</v>
      </c>
      <c r="F94" t="s">
        <v>638</v>
      </c>
      <c r="G94">
        <v>1535040358.4000001</v>
      </c>
      <c r="H94">
        <f t="shared" si="86"/>
        <v>7.2703314476959798E-3</v>
      </c>
      <c r="I94">
        <f t="shared" si="87"/>
        <v>39.169704792718527</v>
      </c>
      <c r="J94">
        <f t="shared" si="88"/>
        <v>535.44418117293776</v>
      </c>
      <c r="K94">
        <f t="shared" si="89"/>
        <v>414.54514831799543</v>
      </c>
      <c r="L94">
        <f t="shared" si="90"/>
        <v>41.370931646082653</v>
      </c>
      <c r="M94">
        <f t="shared" si="91"/>
        <v>53.436458512368731</v>
      </c>
      <c r="N94">
        <f t="shared" si="92"/>
        <v>0.63933409261200924</v>
      </c>
      <c r="O94">
        <f t="shared" si="93"/>
        <v>2.2575166555564099</v>
      </c>
      <c r="P94">
        <f t="shared" si="94"/>
        <v>0.55326023597973217</v>
      </c>
      <c r="Q94">
        <f t="shared" si="95"/>
        <v>0.35255098766956644</v>
      </c>
      <c r="R94">
        <f t="shared" si="96"/>
        <v>280.85958785846088</v>
      </c>
      <c r="S94">
        <f t="shared" si="97"/>
        <v>27.690258859966587</v>
      </c>
      <c r="T94">
        <f t="shared" si="98"/>
        <v>27.761325806451602</v>
      </c>
      <c r="U94">
        <f t="shared" si="99"/>
        <v>3.7423581020695993</v>
      </c>
      <c r="V94">
        <f t="shared" si="100"/>
        <v>65.179291390849997</v>
      </c>
      <c r="W94">
        <f t="shared" si="101"/>
        <v>2.4717481734773354</v>
      </c>
      <c r="X94">
        <f t="shared" si="102"/>
        <v>3.7922292813148384</v>
      </c>
      <c r="Y94">
        <f t="shared" si="103"/>
        <v>1.2706099285922638</v>
      </c>
      <c r="Z94">
        <f t="shared" si="104"/>
        <v>-320.6216168433927</v>
      </c>
      <c r="AA94">
        <f t="shared" si="105"/>
        <v>27.611838851361174</v>
      </c>
      <c r="AB94">
        <f t="shared" si="106"/>
        <v>2.6627654463284856</v>
      </c>
      <c r="AC94">
        <f t="shared" si="107"/>
        <v>-9.4874246872421644</v>
      </c>
      <c r="AD94">
        <v>-4.1386413087119503E-2</v>
      </c>
      <c r="AE94">
        <v>4.6459874339208701E-2</v>
      </c>
      <c r="AF94">
        <v>3.46866828065746</v>
      </c>
      <c r="AG94">
        <v>10</v>
      </c>
      <c r="AH94">
        <v>2</v>
      </c>
      <c r="AI94">
        <f t="shared" si="108"/>
        <v>1.0003803824258151</v>
      </c>
      <c r="AJ94">
        <f t="shared" si="109"/>
        <v>3.8038242581506232E-2</v>
      </c>
      <c r="AK94">
        <f t="shared" si="110"/>
        <v>52598.664635050038</v>
      </c>
      <c r="AL94">
        <v>0</v>
      </c>
      <c r="AM94">
        <v>0</v>
      </c>
      <c r="AN94">
        <v>0</v>
      </c>
      <c r="AO94">
        <f t="shared" si="111"/>
        <v>0</v>
      </c>
      <c r="AP94" t="e">
        <f t="shared" si="112"/>
        <v>#DIV/0!</v>
      </c>
      <c r="AQ94">
        <v>-1</v>
      </c>
      <c r="AR94" t="s">
        <v>673</v>
      </c>
      <c r="AS94">
        <v>838.51364705882304</v>
      </c>
      <c r="AT94">
        <v>1354.31</v>
      </c>
      <c r="AU94">
        <f t="shared" si="113"/>
        <v>0.38085545624057782</v>
      </c>
      <c r="AV94">
        <v>0.5</v>
      </c>
      <c r="AW94">
        <f t="shared" si="114"/>
        <v>1433.0851156205208</v>
      </c>
      <c r="AX94">
        <f t="shared" si="115"/>
        <v>39.169704792718527</v>
      </c>
      <c r="AY94">
        <f t="shared" si="116"/>
        <v>272.89914277061735</v>
      </c>
      <c r="AZ94">
        <f t="shared" si="117"/>
        <v>0.59346087675642945</v>
      </c>
      <c r="BA94">
        <f t="shared" si="118"/>
        <v>2.8030229575948938E-2</v>
      </c>
      <c r="BB94">
        <f t="shared" si="119"/>
        <v>-1</v>
      </c>
      <c r="BC94" t="s">
        <v>674</v>
      </c>
      <c r="BD94">
        <v>550.58000000000004</v>
      </c>
      <c r="BE94">
        <f t="shared" si="120"/>
        <v>803.7299999999999</v>
      </c>
      <c r="BF94">
        <f t="shared" si="121"/>
        <v>0.64175326657108356</v>
      </c>
      <c r="BG94">
        <f t="shared" si="122"/>
        <v>2.45978786007483</v>
      </c>
      <c r="BH94">
        <f t="shared" si="123"/>
        <v>0.38085545624057782</v>
      </c>
      <c r="BI94" t="e">
        <f t="shared" si="124"/>
        <v>#DIV/0!</v>
      </c>
      <c r="BJ94">
        <v>2377</v>
      </c>
      <c r="BK94">
        <v>300</v>
      </c>
      <c r="BL94">
        <v>300</v>
      </c>
      <c r="BM94">
        <v>300</v>
      </c>
      <c r="BN94">
        <v>10562.4</v>
      </c>
      <c r="BO94">
        <v>1229.49</v>
      </c>
      <c r="BP94">
        <v>-7.3138700000000001E-3</v>
      </c>
      <c r="BQ94">
        <v>8.7804000000000002</v>
      </c>
      <c r="BR94">
        <f t="shared" si="125"/>
        <v>1700</v>
      </c>
      <c r="BS94">
        <f t="shared" si="126"/>
        <v>1433.0851156205208</v>
      </c>
      <c r="BT94">
        <f t="shared" si="127"/>
        <v>0.84299124448265927</v>
      </c>
      <c r="BU94">
        <f t="shared" si="128"/>
        <v>0.19598248896531847</v>
      </c>
      <c r="BV94">
        <v>6</v>
      </c>
      <c r="BW94">
        <v>0.5</v>
      </c>
      <c r="BX94" t="s">
        <v>282</v>
      </c>
      <c r="BY94">
        <v>1535040358.4000001</v>
      </c>
      <c r="BZ94">
        <v>535.44422580645198</v>
      </c>
      <c r="CA94">
        <v>600.01264516129004</v>
      </c>
      <c r="CB94">
        <v>24.767419354838701</v>
      </c>
      <c r="CC94">
        <v>14.1366774193548</v>
      </c>
      <c r="CD94">
        <v>400.01909677419297</v>
      </c>
      <c r="CE94">
        <v>99.698370967741994</v>
      </c>
      <c r="CF94">
        <v>0.100002777419355</v>
      </c>
      <c r="CG94">
        <v>27.988196774193501</v>
      </c>
      <c r="CH94">
        <v>27.761325806451602</v>
      </c>
      <c r="CI94">
        <v>999.9</v>
      </c>
      <c r="CJ94">
        <v>10010.73</v>
      </c>
      <c r="CK94">
        <v>0</v>
      </c>
      <c r="CL94">
        <v>7.4742667741935502</v>
      </c>
      <c r="CM94">
        <v>1700</v>
      </c>
      <c r="CN94">
        <v>0.89999612903225801</v>
      </c>
      <c r="CO94">
        <v>0.100003661290323</v>
      </c>
      <c r="CP94">
        <v>0</v>
      </c>
      <c r="CQ94">
        <v>838.91667741935498</v>
      </c>
      <c r="CR94">
        <v>5.0001699999999998</v>
      </c>
      <c r="CS94">
        <v>12030.5258064516</v>
      </c>
      <c r="CT94">
        <v>14573.9935483871</v>
      </c>
      <c r="CU94">
        <v>46.917000000000002</v>
      </c>
      <c r="CV94">
        <v>47.737806451612897</v>
      </c>
      <c r="CW94">
        <v>47.645000000000003</v>
      </c>
      <c r="CX94">
        <v>48.287935483870903</v>
      </c>
      <c r="CY94">
        <v>48.693258064516101</v>
      </c>
      <c r="CZ94">
        <v>1525.4961290322599</v>
      </c>
      <c r="DA94">
        <v>169.50387096774199</v>
      </c>
      <c r="DB94">
        <v>0</v>
      </c>
      <c r="DC94">
        <v>119.700000047684</v>
      </c>
      <c r="DD94">
        <v>838.51364705882304</v>
      </c>
      <c r="DE94">
        <v>-9.7017156928975794</v>
      </c>
      <c r="DF94">
        <v>-112.13235260989801</v>
      </c>
      <c r="DG94">
        <v>12025.023529411799</v>
      </c>
      <c r="DH94">
        <v>10</v>
      </c>
      <c r="DI94">
        <v>1535040319.4000001</v>
      </c>
      <c r="DJ94" t="s">
        <v>675</v>
      </c>
      <c r="DK94">
        <v>70</v>
      </c>
      <c r="DL94">
        <v>0.57599999999999996</v>
      </c>
      <c r="DM94">
        <v>-9.7000000000000003E-2</v>
      </c>
      <c r="DN94">
        <v>600</v>
      </c>
      <c r="DO94">
        <v>14</v>
      </c>
      <c r="DP94">
        <v>0.02</v>
      </c>
      <c r="DQ94">
        <v>0.01</v>
      </c>
      <c r="DR94">
        <v>39.250054021525401</v>
      </c>
      <c r="DS94">
        <v>-1.3548499962823599</v>
      </c>
      <c r="DT94">
        <v>0.15863793138589199</v>
      </c>
      <c r="DU94">
        <v>0</v>
      </c>
      <c r="DV94">
        <v>414.10690626084499</v>
      </c>
      <c r="DW94">
        <v>6.0915373898876899</v>
      </c>
      <c r="DX94">
        <v>0.73670261356441302</v>
      </c>
      <c r="DY94">
        <v>1</v>
      </c>
      <c r="DZ94">
        <v>1</v>
      </c>
      <c r="EA94">
        <v>2</v>
      </c>
      <c r="EB94" t="s">
        <v>284</v>
      </c>
      <c r="EC94">
        <v>1.8902099999999999</v>
      </c>
      <c r="ED94">
        <v>1.88791</v>
      </c>
      <c r="EE94">
        <v>1.8890800000000001</v>
      </c>
      <c r="EF94">
        <v>1.8890400000000001</v>
      </c>
      <c r="EG94">
        <v>1.8923000000000001</v>
      </c>
      <c r="EH94">
        <v>1.8868199999999999</v>
      </c>
      <c r="EI94">
        <v>1.88889</v>
      </c>
      <c r="EJ94">
        <v>1.89103</v>
      </c>
      <c r="EK94" t="s">
        <v>285</v>
      </c>
      <c r="EL94" t="s">
        <v>19</v>
      </c>
      <c r="EM94" t="s">
        <v>19</v>
      </c>
      <c r="EN94" t="s">
        <v>19</v>
      </c>
      <c r="EO94" t="s">
        <v>286</v>
      </c>
      <c r="EP94" t="s">
        <v>287</v>
      </c>
      <c r="EQ94" t="s">
        <v>288</v>
      </c>
      <c r="ER94" t="s">
        <v>288</v>
      </c>
      <c r="ES94" t="s">
        <v>288</v>
      </c>
      <c r="ET94" t="s">
        <v>288</v>
      </c>
      <c r="EU94">
        <v>0</v>
      </c>
      <c r="EV94">
        <v>100</v>
      </c>
      <c r="EW94">
        <v>100</v>
      </c>
      <c r="EX94">
        <v>0.57599999999999996</v>
      </c>
      <c r="EY94">
        <v>-9.7000000000000003E-2</v>
      </c>
      <c r="EZ94">
        <v>2</v>
      </c>
      <c r="FA94">
        <v>372.483</v>
      </c>
      <c r="FB94">
        <v>646.24099999999999</v>
      </c>
      <c r="FC94">
        <v>25.000399999999999</v>
      </c>
      <c r="FD94">
        <v>30.422000000000001</v>
      </c>
      <c r="FE94">
        <v>30.000299999999999</v>
      </c>
      <c r="FF94">
        <v>30.434899999999999</v>
      </c>
      <c r="FG94">
        <v>30.442799999999998</v>
      </c>
      <c r="FH94">
        <v>27.933499999999999</v>
      </c>
      <c r="FI94">
        <v>36.616900000000001</v>
      </c>
      <c r="FJ94">
        <v>35.974200000000003</v>
      </c>
      <c r="FK94">
        <v>25</v>
      </c>
      <c r="FL94">
        <v>600</v>
      </c>
      <c r="FM94">
        <v>14.1325</v>
      </c>
      <c r="FN94">
        <v>101.336</v>
      </c>
      <c r="FO94">
        <v>100.511</v>
      </c>
    </row>
    <row r="95" spans="1:171" x14ac:dyDescent="0.2">
      <c r="A95">
        <v>79</v>
      </c>
      <c r="B95">
        <v>1535040486.9000001</v>
      </c>
      <c r="C95">
        <v>10605.6000001431</v>
      </c>
      <c r="D95" t="s">
        <v>676</v>
      </c>
      <c r="E95" t="s">
        <v>677</v>
      </c>
      <c r="F95" t="s">
        <v>638</v>
      </c>
      <c r="G95">
        <v>1535040478.9451599</v>
      </c>
      <c r="H95">
        <f t="shared" si="86"/>
        <v>7.1152633167902175E-3</v>
      </c>
      <c r="I95">
        <f t="shared" si="87"/>
        <v>40.376455925741418</v>
      </c>
      <c r="J95">
        <f t="shared" si="88"/>
        <v>731.65069584065157</v>
      </c>
      <c r="K95">
        <f t="shared" si="89"/>
        <v>601.5739867159258</v>
      </c>
      <c r="L95">
        <f t="shared" si="90"/>
        <v>60.035003070581105</v>
      </c>
      <c r="M95">
        <f t="shared" si="91"/>
        <v>73.016208714703524</v>
      </c>
      <c r="N95">
        <f t="shared" si="92"/>
        <v>0.62774731003092976</v>
      </c>
      <c r="O95">
        <f t="shared" si="93"/>
        <v>2.2560344040481821</v>
      </c>
      <c r="P95">
        <f t="shared" si="94"/>
        <v>0.5445019803039397</v>
      </c>
      <c r="Q95">
        <f t="shared" si="95"/>
        <v>0.34686900189714193</v>
      </c>
      <c r="R95">
        <f t="shared" si="96"/>
        <v>280.85644137527282</v>
      </c>
      <c r="S95">
        <f t="shared" si="97"/>
        <v>27.739825004886374</v>
      </c>
      <c r="T95">
        <f t="shared" si="98"/>
        <v>27.720716129032301</v>
      </c>
      <c r="U95">
        <f t="shared" si="99"/>
        <v>3.7334918593020703</v>
      </c>
      <c r="V95">
        <f t="shared" si="100"/>
        <v>65.137189509036148</v>
      </c>
      <c r="W95">
        <f t="shared" si="101"/>
        <v>2.4699350963129438</v>
      </c>
      <c r="X95">
        <f t="shared" si="102"/>
        <v>3.7918969407949388</v>
      </c>
      <c r="Y95">
        <f t="shared" si="103"/>
        <v>1.2635567629891264</v>
      </c>
      <c r="Z95">
        <f t="shared" si="104"/>
        <v>-313.78311227044861</v>
      </c>
      <c r="AA95">
        <f t="shared" si="105"/>
        <v>32.350122502905364</v>
      </c>
      <c r="AB95">
        <f t="shared" si="106"/>
        <v>3.1210993686845665</v>
      </c>
      <c r="AC95">
        <f t="shared" si="107"/>
        <v>2.5445509764141292</v>
      </c>
      <c r="AD95">
        <v>-4.1346399638104103E-2</v>
      </c>
      <c r="AE95">
        <v>4.6414955737318297E-2</v>
      </c>
      <c r="AF95">
        <v>3.4660150565960199</v>
      </c>
      <c r="AG95">
        <v>8</v>
      </c>
      <c r="AH95">
        <v>2</v>
      </c>
      <c r="AI95">
        <f t="shared" si="108"/>
        <v>1.0003045639711823</v>
      </c>
      <c r="AJ95">
        <f t="shared" si="109"/>
        <v>3.0456397118228118E-2</v>
      </c>
      <c r="AK95">
        <f t="shared" si="110"/>
        <v>52550.119311271497</v>
      </c>
      <c r="AL95">
        <v>0</v>
      </c>
      <c r="AM95">
        <v>0</v>
      </c>
      <c r="AN95">
        <v>0</v>
      </c>
      <c r="AO95">
        <f t="shared" si="111"/>
        <v>0</v>
      </c>
      <c r="AP95" t="e">
        <f t="shared" si="112"/>
        <v>#DIV/0!</v>
      </c>
      <c r="AQ95">
        <v>-1</v>
      </c>
      <c r="AR95" t="s">
        <v>678</v>
      </c>
      <c r="AS95">
        <v>833.94670588235294</v>
      </c>
      <c r="AT95">
        <v>1305.8699999999999</v>
      </c>
      <c r="AU95">
        <f t="shared" si="113"/>
        <v>0.36138612122006553</v>
      </c>
      <c r="AV95">
        <v>0.5</v>
      </c>
      <c r="AW95">
        <f t="shared" si="114"/>
        <v>1433.0690704592344</v>
      </c>
      <c r="AX95">
        <f t="shared" si="115"/>
        <v>40.376455925741418</v>
      </c>
      <c r="AY95">
        <f t="shared" si="116"/>
        <v>258.94563640685374</v>
      </c>
      <c r="AZ95">
        <f t="shared" si="117"/>
        <v>0.58433841040838674</v>
      </c>
      <c r="BA95">
        <f t="shared" si="118"/>
        <v>2.8872618060539205E-2</v>
      </c>
      <c r="BB95">
        <f t="shared" si="119"/>
        <v>-1</v>
      </c>
      <c r="BC95" t="s">
        <v>679</v>
      </c>
      <c r="BD95">
        <v>542.79999999999995</v>
      </c>
      <c r="BE95">
        <f t="shared" si="120"/>
        <v>763.06999999999994</v>
      </c>
      <c r="BF95">
        <f t="shared" si="121"/>
        <v>0.61845347624418068</v>
      </c>
      <c r="BG95">
        <f t="shared" si="122"/>
        <v>2.4058032424465732</v>
      </c>
      <c r="BH95">
        <f t="shared" si="123"/>
        <v>0.36138612122006553</v>
      </c>
      <c r="BI95" t="e">
        <f t="shared" si="124"/>
        <v>#DIV/0!</v>
      </c>
      <c r="BJ95">
        <v>2379</v>
      </c>
      <c r="BK95">
        <v>300</v>
      </c>
      <c r="BL95">
        <v>300</v>
      </c>
      <c r="BM95">
        <v>300</v>
      </c>
      <c r="BN95">
        <v>10562.1</v>
      </c>
      <c r="BO95">
        <v>1193.81</v>
      </c>
      <c r="BP95">
        <v>-7.3134799999999998E-3</v>
      </c>
      <c r="BQ95">
        <v>7.8287399999999998</v>
      </c>
      <c r="BR95">
        <f t="shared" si="125"/>
        <v>1699.98096774194</v>
      </c>
      <c r="BS95">
        <f t="shared" si="126"/>
        <v>1433.0690704592344</v>
      </c>
      <c r="BT95">
        <f t="shared" si="127"/>
        <v>0.84299124381536994</v>
      </c>
      <c r="BU95">
        <f t="shared" si="128"/>
        <v>0.19598248763073992</v>
      </c>
      <c r="BV95">
        <v>6</v>
      </c>
      <c r="BW95">
        <v>0.5</v>
      </c>
      <c r="BX95" t="s">
        <v>282</v>
      </c>
      <c r="BY95">
        <v>1535040478.9451599</v>
      </c>
      <c r="BZ95">
        <v>731.65074193548401</v>
      </c>
      <c r="CA95">
        <v>800.00254838709702</v>
      </c>
      <c r="CB95">
        <v>24.749706451612902</v>
      </c>
      <c r="CC95">
        <v>14.344709677419401</v>
      </c>
      <c r="CD95">
        <v>400.01912903225798</v>
      </c>
      <c r="CE95">
        <v>99.696570967741906</v>
      </c>
      <c r="CF95">
        <v>9.9970100000000006E-2</v>
      </c>
      <c r="CG95">
        <v>27.986693548387102</v>
      </c>
      <c r="CH95">
        <v>27.720716129032301</v>
      </c>
      <c r="CI95">
        <v>999.9</v>
      </c>
      <c r="CJ95">
        <v>10001.2319354839</v>
      </c>
      <c r="CK95">
        <v>0</v>
      </c>
      <c r="CL95">
        <v>7.3943474193548404</v>
      </c>
      <c r="CM95">
        <v>1699.98096774194</v>
      </c>
      <c r="CN95">
        <v>0.89999612903225801</v>
      </c>
      <c r="CO95">
        <v>0.100003661290323</v>
      </c>
      <c r="CP95">
        <v>0</v>
      </c>
      <c r="CQ95">
        <v>834.40870967742001</v>
      </c>
      <c r="CR95">
        <v>5.0001699999999998</v>
      </c>
      <c r="CS95">
        <v>11977.4225806452</v>
      </c>
      <c r="CT95">
        <v>14573.8322580645</v>
      </c>
      <c r="CU95">
        <v>46.965516129032203</v>
      </c>
      <c r="CV95">
        <v>47.816064516129003</v>
      </c>
      <c r="CW95">
        <v>47.729612903225799</v>
      </c>
      <c r="CX95">
        <v>48.360774193548401</v>
      </c>
      <c r="CY95">
        <v>48.733677419354798</v>
      </c>
      <c r="CZ95">
        <v>1525.47903225806</v>
      </c>
      <c r="DA95">
        <v>169.50193548387099</v>
      </c>
      <c r="DB95">
        <v>0</v>
      </c>
      <c r="DC95">
        <v>119.700000047684</v>
      </c>
      <c r="DD95">
        <v>833.94670588235294</v>
      </c>
      <c r="DE95">
        <v>-7.1465685932249601</v>
      </c>
      <c r="DF95">
        <v>-143.18627386588901</v>
      </c>
      <c r="DG95">
        <v>11970.082352941199</v>
      </c>
      <c r="DH95">
        <v>10</v>
      </c>
      <c r="DI95">
        <v>1535040445.4000001</v>
      </c>
      <c r="DJ95" t="s">
        <v>680</v>
      </c>
      <c r="DK95">
        <v>71</v>
      </c>
      <c r="DL95">
        <v>0.57099999999999995</v>
      </c>
      <c r="DM95">
        <v>-9.6000000000000002E-2</v>
      </c>
      <c r="DN95">
        <v>800</v>
      </c>
      <c r="DO95">
        <v>14</v>
      </c>
      <c r="DP95">
        <v>0.02</v>
      </c>
      <c r="DQ95">
        <v>0.01</v>
      </c>
      <c r="DR95">
        <v>40.451057084134703</v>
      </c>
      <c r="DS95">
        <v>-1.0642423236532801</v>
      </c>
      <c r="DT95">
        <v>0.13182977073886901</v>
      </c>
      <c r="DU95">
        <v>0</v>
      </c>
      <c r="DV95">
        <v>601.44204793659105</v>
      </c>
      <c r="DW95">
        <v>1.7118520324050399</v>
      </c>
      <c r="DX95">
        <v>0.36289711146890802</v>
      </c>
      <c r="DY95">
        <v>1</v>
      </c>
      <c r="DZ95">
        <v>1</v>
      </c>
      <c r="EA95">
        <v>2</v>
      </c>
      <c r="EB95" t="s">
        <v>284</v>
      </c>
      <c r="EC95">
        <v>1.89022</v>
      </c>
      <c r="ED95">
        <v>1.8878900000000001</v>
      </c>
      <c r="EE95">
        <v>1.8891</v>
      </c>
      <c r="EF95">
        <v>1.8890400000000001</v>
      </c>
      <c r="EG95">
        <v>1.8923099999999999</v>
      </c>
      <c r="EH95">
        <v>1.8868100000000001</v>
      </c>
      <c r="EI95">
        <v>1.88889</v>
      </c>
      <c r="EJ95">
        <v>1.8910199999999999</v>
      </c>
      <c r="EK95" t="s">
        <v>285</v>
      </c>
      <c r="EL95" t="s">
        <v>19</v>
      </c>
      <c r="EM95" t="s">
        <v>19</v>
      </c>
      <c r="EN95" t="s">
        <v>19</v>
      </c>
      <c r="EO95" t="s">
        <v>286</v>
      </c>
      <c r="EP95" t="s">
        <v>287</v>
      </c>
      <c r="EQ95" t="s">
        <v>288</v>
      </c>
      <c r="ER95" t="s">
        <v>288</v>
      </c>
      <c r="ES95" t="s">
        <v>288</v>
      </c>
      <c r="ET95" t="s">
        <v>288</v>
      </c>
      <c r="EU95">
        <v>0</v>
      </c>
      <c r="EV95">
        <v>100</v>
      </c>
      <c r="EW95">
        <v>100</v>
      </c>
      <c r="EX95">
        <v>0.57099999999999995</v>
      </c>
      <c r="EY95">
        <v>-9.6000000000000002E-2</v>
      </c>
      <c r="EZ95">
        <v>2</v>
      </c>
      <c r="FA95">
        <v>374.31799999999998</v>
      </c>
      <c r="FB95">
        <v>646.70899999999995</v>
      </c>
      <c r="FC95">
        <v>25.0002</v>
      </c>
      <c r="FD95">
        <v>30.514099999999999</v>
      </c>
      <c r="FE95">
        <v>30.000399999999999</v>
      </c>
      <c r="FF95">
        <v>30.5183</v>
      </c>
      <c r="FG95">
        <v>30.524799999999999</v>
      </c>
      <c r="FH95">
        <v>35.366799999999998</v>
      </c>
      <c r="FI95">
        <v>35.118099999999998</v>
      </c>
      <c r="FJ95">
        <v>33.199199999999998</v>
      </c>
      <c r="FK95">
        <v>25</v>
      </c>
      <c r="FL95">
        <v>800</v>
      </c>
      <c r="FM95">
        <v>14.3301</v>
      </c>
      <c r="FN95">
        <v>101.32</v>
      </c>
      <c r="FO95">
        <v>100.49299999999999</v>
      </c>
    </row>
    <row r="96" spans="1:171" x14ac:dyDescent="0.2">
      <c r="A96">
        <v>80</v>
      </c>
      <c r="B96">
        <v>1535040596</v>
      </c>
      <c r="C96">
        <v>10714.7000000477</v>
      </c>
      <c r="D96" t="s">
        <v>681</v>
      </c>
      <c r="E96" t="s">
        <v>682</v>
      </c>
      <c r="F96" t="s">
        <v>638</v>
      </c>
      <c r="G96">
        <v>1535040587.93871</v>
      </c>
      <c r="H96">
        <f t="shared" si="86"/>
        <v>6.8059671286147322E-3</v>
      </c>
      <c r="I96">
        <f t="shared" si="87"/>
        <v>40.604133599973117</v>
      </c>
      <c r="J96">
        <f t="shared" si="88"/>
        <v>929.63979240207004</v>
      </c>
      <c r="K96">
        <f t="shared" si="89"/>
        <v>788.07589062236514</v>
      </c>
      <c r="L96">
        <f t="shared" si="90"/>
        <v>78.649614442698308</v>
      </c>
      <c r="M96">
        <f t="shared" si="91"/>
        <v>92.777627273017245</v>
      </c>
      <c r="N96">
        <f t="shared" si="92"/>
        <v>0.58964433597667021</v>
      </c>
      <c r="O96">
        <f t="shared" si="93"/>
        <v>2.2568484204892396</v>
      </c>
      <c r="P96">
        <f t="shared" si="94"/>
        <v>0.51558594124793544</v>
      </c>
      <c r="Q96">
        <f t="shared" si="95"/>
        <v>0.32811678156300572</v>
      </c>
      <c r="R96">
        <f t="shared" si="96"/>
        <v>280.85712054164952</v>
      </c>
      <c r="S96">
        <f t="shared" si="97"/>
        <v>27.840433721512436</v>
      </c>
      <c r="T96">
        <f t="shared" si="98"/>
        <v>27.742967741935502</v>
      </c>
      <c r="U96">
        <f t="shared" si="99"/>
        <v>3.7383477438291619</v>
      </c>
      <c r="V96">
        <f t="shared" si="100"/>
        <v>64.931009852879512</v>
      </c>
      <c r="W96">
        <f t="shared" si="101"/>
        <v>2.4618715675598377</v>
      </c>
      <c r="X96">
        <f t="shared" si="102"/>
        <v>3.7915189878271405</v>
      </c>
      <c r="Y96">
        <f t="shared" si="103"/>
        <v>1.2764761762693242</v>
      </c>
      <c r="Z96">
        <f t="shared" si="104"/>
        <v>-300.14315037190971</v>
      </c>
      <c r="AA96">
        <f t="shared" si="105"/>
        <v>29.446395753887277</v>
      </c>
      <c r="AB96">
        <f t="shared" si="106"/>
        <v>2.8402175224649193</v>
      </c>
      <c r="AC96">
        <f t="shared" si="107"/>
        <v>13.000583446091998</v>
      </c>
      <c r="AD96">
        <v>-4.1368371083372102E-2</v>
      </c>
      <c r="AE96">
        <v>4.6439620609435898E-2</v>
      </c>
      <c r="AF96">
        <v>3.46747205583402</v>
      </c>
      <c r="AG96">
        <v>6</v>
      </c>
      <c r="AH96">
        <v>2</v>
      </c>
      <c r="AI96">
        <f t="shared" si="108"/>
        <v>1.0002282876407518</v>
      </c>
      <c r="AJ96">
        <f t="shared" si="109"/>
        <v>2.2828764075177865E-2</v>
      </c>
      <c r="AK96">
        <f t="shared" si="110"/>
        <v>52577.263544220907</v>
      </c>
      <c r="AL96">
        <v>0</v>
      </c>
      <c r="AM96">
        <v>0</v>
      </c>
      <c r="AN96">
        <v>0</v>
      </c>
      <c r="AO96">
        <f t="shared" si="111"/>
        <v>0</v>
      </c>
      <c r="AP96" t="e">
        <f t="shared" si="112"/>
        <v>#DIV/0!</v>
      </c>
      <c r="AQ96">
        <v>-1</v>
      </c>
      <c r="AR96" t="s">
        <v>683</v>
      </c>
      <c r="AS96">
        <v>829.13505882352899</v>
      </c>
      <c r="AT96">
        <v>1272.02</v>
      </c>
      <c r="AU96">
        <f t="shared" si="113"/>
        <v>0.34817451075963501</v>
      </c>
      <c r="AV96">
        <v>0.5</v>
      </c>
      <c r="AW96">
        <f t="shared" si="114"/>
        <v>1433.0721110987545</v>
      </c>
      <c r="AX96">
        <f t="shared" si="115"/>
        <v>40.604133599973117</v>
      </c>
      <c r="AY96">
        <f t="shared" si="116"/>
        <v>249.47959058254307</v>
      </c>
      <c r="AZ96">
        <f t="shared" si="117"/>
        <v>0.57429914623983902</v>
      </c>
      <c r="BA96">
        <f t="shared" si="118"/>
        <v>2.9031430643134005E-2</v>
      </c>
      <c r="BB96">
        <f t="shared" si="119"/>
        <v>-1</v>
      </c>
      <c r="BC96" t="s">
        <v>684</v>
      </c>
      <c r="BD96">
        <v>541.5</v>
      </c>
      <c r="BE96">
        <f t="shared" si="120"/>
        <v>730.52</v>
      </c>
      <c r="BF96">
        <f t="shared" si="121"/>
        <v>0.60625984391456911</v>
      </c>
      <c r="BG96">
        <f t="shared" si="122"/>
        <v>2.3490674053554939</v>
      </c>
      <c r="BH96">
        <f t="shared" si="123"/>
        <v>0.34817451075963507</v>
      </c>
      <c r="BI96" t="e">
        <f t="shared" si="124"/>
        <v>#DIV/0!</v>
      </c>
      <c r="BJ96">
        <v>2381</v>
      </c>
      <c r="BK96">
        <v>300</v>
      </c>
      <c r="BL96">
        <v>300</v>
      </c>
      <c r="BM96">
        <v>300</v>
      </c>
      <c r="BN96">
        <v>10561.9</v>
      </c>
      <c r="BO96">
        <v>1166.29</v>
      </c>
      <c r="BP96">
        <v>-7.3133399999999998E-3</v>
      </c>
      <c r="BQ96">
        <v>6.2770999999999999</v>
      </c>
      <c r="BR96">
        <f t="shared" si="125"/>
        <v>1699.98451612903</v>
      </c>
      <c r="BS96">
        <f t="shared" si="126"/>
        <v>1433.0721110987545</v>
      </c>
      <c r="BT96">
        <f t="shared" si="127"/>
        <v>0.84299127286285425</v>
      </c>
      <c r="BU96">
        <f t="shared" si="128"/>
        <v>0.19598254572570867</v>
      </c>
      <c r="BV96">
        <v>6</v>
      </c>
      <c r="BW96">
        <v>0.5</v>
      </c>
      <c r="BX96" t="s">
        <v>282</v>
      </c>
      <c r="BY96">
        <v>1535040587.93871</v>
      </c>
      <c r="BZ96">
        <v>929.63983870967695</v>
      </c>
      <c r="CA96">
        <v>1000.01890322581</v>
      </c>
      <c r="CB96">
        <v>24.668164516129</v>
      </c>
      <c r="CC96">
        <v>14.7139290322581</v>
      </c>
      <c r="CD96">
        <v>400.02206451612898</v>
      </c>
      <c r="CE96">
        <v>99.699564516129001</v>
      </c>
      <c r="CF96">
        <v>9.9979383870967706E-2</v>
      </c>
      <c r="CG96">
        <v>27.984983870967699</v>
      </c>
      <c r="CH96">
        <v>27.742967741935502</v>
      </c>
      <c r="CI96">
        <v>999.9</v>
      </c>
      <c r="CJ96">
        <v>10006.246129032301</v>
      </c>
      <c r="CK96">
        <v>0</v>
      </c>
      <c r="CL96">
        <v>7.5453996774193604</v>
      </c>
      <c r="CM96">
        <v>1699.98451612903</v>
      </c>
      <c r="CN96">
        <v>0.89999448387096803</v>
      </c>
      <c r="CO96">
        <v>0.10000535483870999</v>
      </c>
      <c r="CP96">
        <v>0</v>
      </c>
      <c r="CQ96">
        <v>829.59574193548406</v>
      </c>
      <c r="CR96">
        <v>5.0001699999999998</v>
      </c>
      <c r="CS96">
        <v>11906.677419354801</v>
      </c>
      <c r="CT96">
        <v>14573.8580645161</v>
      </c>
      <c r="CU96">
        <v>46.997838709677403</v>
      </c>
      <c r="CV96">
        <v>47.870935483871001</v>
      </c>
      <c r="CW96">
        <v>47.771935483870998</v>
      </c>
      <c r="CX96">
        <v>48.417064516129003</v>
      </c>
      <c r="CY96">
        <v>48.771935483870998</v>
      </c>
      <c r="CZ96">
        <v>1525.48</v>
      </c>
      <c r="DA96">
        <v>169.50387096774199</v>
      </c>
      <c r="DB96">
        <v>0</v>
      </c>
      <c r="DC96">
        <v>108.40000009536701</v>
      </c>
      <c r="DD96">
        <v>829.13505882352899</v>
      </c>
      <c r="DE96">
        <v>-8.4882353130129093</v>
      </c>
      <c r="DF96">
        <v>-122.27941143552199</v>
      </c>
      <c r="DG96">
        <v>11899.811764705901</v>
      </c>
      <c r="DH96">
        <v>10</v>
      </c>
      <c r="DI96">
        <v>1535040559.4000001</v>
      </c>
      <c r="DJ96" t="s">
        <v>685</v>
      </c>
      <c r="DK96">
        <v>72</v>
      </c>
      <c r="DL96">
        <v>0.41</v>
      </c>
      <c r="DM96">
        <v>-9.5000000000000001E-2</v>
      </c>
      <c r="DN96">
        <v>1000</v>
      </c>
      <c r="DO96">
        <v>14</v>
      </c>
      <c r="DP96">
        <v>0.02</v>
      </c>
      <c r="DQ96">
        <v>0.01</v>
      </c>
      <c r="DR96">
        <v>40.671656015958099</v>
      </c>
      <c r="DS96">
        <v>-0.91396217757319997</v>
      </c>
      <c r="DT96">
        <v>0.116218238079206</v>
      </c>
      <c r="DU96">
        <v>1</v>
      </c>
      <c r="DV96">
        <v>787.78401450991396</v>
      </c>
      <c r="DW96">
        <v>3.2639123992866201</v>
      </c>
      <c r="DX96">
        <v>0.52243006737754805</v>
      </c>
      <c r="DY96">
        <v>1</v>
      </c>
      <c r="DZ96">
        <v>2</v>
      </c>
      <c r="EA96">
        <v>2</v>
      </c>
      <c r="EB96" t="s">
        <v>294</v>
      </c>
      <c r="EC96">
        <v>1.89025</v>
      </c>
      <c r="ED96">
        <v>1.88794</v>
      </c>
      <c r="EE96">
        <v>1.88907</v>
      </c>
      <c r="EF96">
        <v>1.8890400000000001</v>
      </c>
      <c r="EG96">
        <v>1.8923000000000001</v>
      </c>
      <c r="EH96">
        <v>1.88686</v>
      </c>
      <c r="EI96">
        <v>1.88889</v>
      </c>
      <c r="EJ96">
        <v>1.8910400000000001</v>
      </c>
      <c r="EK96" t="s">
        <v>285</v>
      </c>
      <c r="EL96" t="s">
        <v>19</v>
      </c>
      <c r="EM96" t="s">
        <v>19</v>
      </c>
      <c r="EN96" t="s">
        <v>19</v>
      </c>
      <c r="EO96" t="s">
        <v>286</v>
      </c>
      <c r="EP96" t="s">
        <v>287</v>
      </c>
      <c r="EQ96" t="s">
        <v>288</v>
      </c>
      <c r="ER96" t="s">
        <v>288</v>
      </c>
      <c r="ES96" t="s">
        <v>288</v>
      </c>
      <c r="ET96" t="s">
        <v>288</v>
      </c>
      <c r="EU96">
        <v>0</v>
      </c>
      <c r="EV96">
        <v>100</v>
      </c>
      <c r="EW96">
        <v>100</v>
      </c>
      <c r="EX96">
        <v>0.41</v>
      </c>
      <c r="EY96">
        <v>-9.5000000000000001E-2</v>
      </c>
      <c r="EZ96">
        <v>2</v>
      </c>
      <c r="FA96">
        <v>376.89499999999998</v>
      </c>
      <c r="FB96">
        <v>647.65599999999995</v>
      </c>
      <c r="FC96">
        <v>25.000299999999999</v>
      </c>
      <c r="FD96">
        <v>30.583100000000002</v>
      </c>
      <c r="FE96">
        <v>30.000299999999999</v>
      </c>
      <c r="FF96">
        <v>30.5899</v>
      </c>
      <c r="FG96">
        <v>30.596800000000002</v>
      </c>
      <c r="FH96">
        <v>42.4773</v>
      </c>
      <c r="FI96">
        <v>32.813800000000001</v>
      </c>
      <c r="FJ96">
        <v>31.106400000000001</v>
      </c>
      <c r="FK96">
        <v>25</v>
      </c>
      <c r="FL96">
        <v>1000</v>
      </c>
      <c r="FM96">
        <v>14.6715</v>
      </c>
      <c r="FN96">
        <v>101.31</v>
      </c>
      <c r="FO96">
        <v>100.48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334</v>
      </c>
      <c r="B15" t="s">
        <v>335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2018-08-23T13:08:59Z</dcterms:created>
  <dcterms:modified xsi:type="dcterms:W3CDTF">2022-12-06T12:40:00Z</dcterms:modified>
</cp:coreProperties>
</file>