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mple\1_実験・解析関係\2018実験\2018LI6800\180823room\"/>
    </mc:Choice>
  </mc:AlternateContent>
  <xr:revisionPtr revIDLastSave="0" documentId="8_{A084E4E8-36C4-4548-976B-5DEFD61F3DF8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75" i="1" l="1"/>
  <c r="BT75" i="1"/>
  <c r="BR75" i="1"/>
  <c r="BS75" i="1" s="1"/>
  <c r="BI75" i="1"/>
  <c r="BH75" i="1"/>
  <c r="BG75" i="1"/>
  <c r="BF75" i="1"/>
  <c r="BE75" i="1"/>
  <c r="AZ75" i="1" s="1"/>
  <c r="BB75" i="1"/>
  <c r="AU75" i="1"/>
  <c r="AO75" i="1"/>
  <c r="AP75" i="1" s="1"/>
  <c r="AK75" i="1"/>
  <c r="AI75" i="1" s="1"/>
  <c r="J75" i="1" s="1"/>
  <c r="X75" i="1"/>
  <c r="W75" i="1"/>
  <c r="O75" i="1"/>
  <c r="BU74" i="1"/>
  <c r="BT74" i="1"/>
  <c r="BR74" i="1"/>
  <c r="BI74" i="1"/>
  <c r="BH74" i="1"/>
  <c r="BG74" i="1"/>
  <c r="BF74" i="1"/>
  <c r="BE74" i="1"/>
  <c r="AZ74" i="1" s="1"/>
  <c r="BB74" i="1"/>
  <c r="AU74" i="1"/>
  <c r="AO74" i="1"/>
  <c r="AP74" i="1" s="1"/>
  <c r="AK74" i="1"/>
  <c r="AI74" i="1" s="1"/>
  <c r="H74" i="1" s="1"/>
  <c r="Z74" i="1" s="1"/>
  <c r="X74" i="1"/>
  <c r="W74" i="1"/>
  <c r="O74" i="1"/>
  <c r="BU73" i="1"/>
  <c r="BT73" i="1"/>
  <c r="BR73" i="1"/>
  <c r="BS73" i="1" s="1"/>
  <c r="BI73" i="1"/>
  <c r="BH73" i="1"/>
  <c r="BG73" i="1"/>
  <c r="BF73" i="1"/>
  <c r="BE73" i="1"/>
  <c r="AZ73" i="1" s="1"/>
  <c r="BB73" i="1"/>
  <c r="AU73" i="1"/>
  <c r="AO73" i="1"/>
  <c r="AP73" i="1" s="1"/>
  <c r="AK73" i="1"/>
  <c r="AI73" i="1"/>
  <c r="J73" i="1" s="1"/>
  <c r="X73" i="1"/>
  <c r="W73" i="1"/>
  <c r="O73" i="1"/>
  <c r="BU72" i="1"/>
  <c r="BT72" i="1"/>
  <c r="BR72" i="1"/>
  <c r="BI72" i="1"/>
  <c r="BH72" i="1"/>
  <c r="BG72" i="1"/>
  <c r="BF72" i="1"/>
  <c r="BE72" i="1"/>
  <c r="AZ72" i="1" s="1"/>
  <c r="BB72" i="1"/>
  <c r="AU72" i="1"/>
  <c r="AO72" i="1"/>
  <c r="AP72" i="1" s="1"/>
  <c r="AK72" i="1"/>
  <c r="AI72" i="1" s="1"/>
  <c r="X72" i="1"/>
  <c r="W72" i="1"/>
  <c r="V72" i="1" s="1"/>
  <c r="O72" i="1"/>
  <c r="BU71" i="1"/>
  <c r="BT71" i="1"/>
  <c r="BS71" i="1" s="1"/>
  <c r="BR71" i="1"/>
  <c r="BI71" i="1"/>
  <c r="BH71" i="1"/>
  <c r="BG71" i="1"/>
  <c r="BF71" i="1"/>
  <c r="BE71" i="1"/>
  <c r="AZ71" i="1" s="1"/>
  <c r="BB71" i="1"/>
  <c r="AU71" i="1"/>
  <c r="AO71" i="1"/>
  <c r="AP71" i="1" s="1"/>
  <c r="AK71" i="1"/>
  <c r="AI71" i="1"/>
  <c r="X71" i="1"/>
  <c r="W71" i="1"/>
  <c r="V71" i="1" s="1"/>
  <c r="O71" i="1"/>
  <c r="BU70" i="1"/>
  <c r="BT70" i="1"/>
  <c r="BR70" i="1"/>
  <c r="BS70" i="1" s="1"/>
  <c r="BI70" i="1"/>
  <c r="BH70" i="1"/>
  <c r="BG70" i="1"/>
  <c r="BF70" i="1"/>
  <c r="BE70" i="1"/>
  <c r="BB70" i="1"/>
  <c r="AZ70" i="1"/>
  <c r="AU70" i="1"/>
  <c r="AO70" i="1"/>
  <c r="AP70" i="1" s="1"/>
  <c r="AK70" i="1"/>
  <c r="AI70" i="1" s="1"/>
  <c r="M70" i="1" s="1"/>
  <c r="X70" i="1"/>
  <c r="W70" i="1"/>
  <c r="O70" i="1"/>
  <c r="BU69" i="1"/>
  <c r="BT69" i="1"/>
  <c r="BR69" i="1"/>
  <c r="BI69" i="1"/>
  <c r="BH69" i="1"/>
  <c r="BG69" i="1"/>
  <c r="BF69" i="1"/>
  <c r="BE69" i="1"/>
  <c r="AZ69" i="1" s="1"/>
  <c r="BB69" i="1"/>
  <c r="AU69" i="1"/>
  <c r="AO69" i="1"/>
  <c r="AP69" i="1" s="1"/>
  <c r="AK69" i="1"/>
  <c r="AI69" i="1" s="1"/>
  <c r="AJ69" i="1" s="1"/>
  <c r="X69" i="1"/>
  <c r="W69" i="1"/>
  <c r="O69" i="1"/>
  <c r="BU68" i="1"/>
  <c r="BT68" i="1"/>
  <c r="BR68" i="1"/>
  <c r="BI68" i="1"/>
  <c r="BH68" i="1"/>
  <c r="BG68" i="1"/>
  <c r="BF68" i="1"/>
  <c r="BE68" i="1"/>
  <c r="AZ68" i="1" s="1"/>
  <c r="BB68" i="1"/>
  <c r="AU68" i="1"/>
  <c r="AO68" i="1"/>
  <c r="AP68" i="1" s="1"/>
  <c r="AK68" i="1"/>
  <c r="AI68" i="1"/>
  <c r="X68" i="1"/>
  <c r="W68" i="1"/>
  <c r="O68" i="1"/>
  <c r="BU67" i="1"/>
  <c r="BT67" i="1"/>
  <c r="BR67" i="1"/>
  <c r="BS67" i="1" s="1"/>
  <c r="AW67" i="1" s="1"/>
  <c r="BI67" i="1"/>
  <c r="BH67" i="1"/>
  <c r="BG67" i="1"/>
  <c r="BF67" i="1"/>
  <c r="BE67" i="1"/>
  <c r="BB67" i="1"/>
  <c r="AZ67" i="1"/>
  <c r="AU67" i="1"/>
  <c r="AO67" i="1"/>
  <c r="AP67" i="1" s="1"/>
  <c r="AK67" i="1"/>
  <c r="AI67" i="1" s="1"/>
  <c r="M67" i="1" s="1"/>
  <c r="X67" i="1"/>
  <c r="W67" i="1"/>
  <c r="O67" i="1"/>
  <c r="BU66" i="1"/>
  <c r="BT66" i="1"/>
  <c r="BS66" i="1"/>
  <c r="BR66" i="1"/>
  <c r="BI66" i="1"/>
  <c r="BH66" i="1"/>
  <c r="BG66" i="1"/>
  <c r="BF66" i="1"/>
  <c r="BE66" i="1"/>
  <c r="AZ66" i="1" s="1"/>
  <c r="BB66" i="1"/>
  <c r="AU66" i="1"/>
  <c r="AO66" i="1"/>
  <c r="AP66" i="1" s="1"/>
  <c r="AK66" i="1"/>
  <c r="AI66" i="1" s="1"/>
  <c r="X66" i="1"/>
  <c r="W66" i="1"/>
  <c r="O66" i="1"/>
  <c r="BU65" i="1"/>
  <c r="BT65" i="1"/>
  <c r="BS65" i="1"/>
  <c r="BR65" i="1"/>
  <c r="BI65" i="1"/>
  <c r="BH65" i="1"/>
  <c r="BG65" i="1"/>
  <c r="BF65" i="1"/>
  <c r="BE65" i="1"/>
  <c r="AZ65" i="1" s="1"/>
  <c r="BB65" i="1"/>
  <c r="AU65" i="1"/>
  <c r="AO65" i="1"/>
  <c r="AP65" i="1" s="1"/>
  <c r="AK65" i="1"/>
  <c r="AI65" i="1" s="1"/>
  <c r="X65" i="1"/>
  <c r="W65" i="1"/>
  <c r="V65" i="1" s="1"/>
  <c r="O65" i="1"/>
  <c r="BU64" i="1"/>
  <c r="BT64" i="1"/>
  <c r="BR64" i="1"/>
  <c r="BI64" i="1"/>
  <c r="BH64" i="1"/>
  <c r="BG64" i="1"/>
  <c r="BF64" i="1"/>
  <c r="BE64" i="1"/>
  <c r="AZ64" i="1" s="1"/>
  <c r="BB64" i="1"/>
  <c r="AU64" i="1"/>
  <c r="AO64" i="1"/>
  <c r="AP64" i="1" s="1"/>
  <c r="AK64" i="1"/>
  <c r="AI64" i="1" s="1"/>
  <c r="I64" i="1" s="1"/>
  <c r="AX64" i="1" s="1"/>
  <c r="X64" i="1"/>
  <c r="W64" i="1"/>
  <c r="V64" i="1" s="1"/>
  <c r="O64" i="1"/>
  <c r="BU63" i="1"/>
  <c r="BT63" i="1"/>
  <c r="BR63" i="1"/>
  <c r="BI63" i="1"/>
  <c r="BH63" i="1"/>
  <c r="BG63" i="1"/>
  <c r="BF63" i="1"/>
  <c r="BE63" i="1"/>
  <c r="AZ63" i="1" s="1"/>
  <c r="BB63" i="1"/>
  <c r="AU63" i="1"/>
  <c r="AO63" i="1"/>
  <c r="AP63" i="1" s="1"/>
  <c r="AK63" i="1"/>
  <c r="AI63" i="1" s="1"/>
  <c r="I63" i="1" s="1"/>
  <c r="AX63" i="1" s="1"/>
  <c r="X63" i="1"/>
  <c r="W63" i="1"/>
  <c r="V63" i="1" s="1"/>
  <c r="O63" i="1"/>
  <c r="BU62" i="1"/>
  <c r="BT62" i="1"/>
  <c r="BR62" i="1"/>
  <c r="BI62" i="1"/>
  <c r="BH62" i="1"/>
  <c r="BG62" i="1"/>
  <c r="BF62" i="1"/>
  <c r="BE62" i="1"/>
  <c r="AZ62" i="1" s="1"/>
  <c r="BB62" i="1"/>
  <c r="AU62" i="1"/>
  <c r="AO62" i="1"/>
  <c r="AP62" i="1" s="1"/>
  <c r="AK62" i="1"/>
  <c r="AI62" i="1" s="1"/>
  <c r="X62" i="1"/>
  <c r="V62" i="1" s="1"/>
  <c r="W62" i="1"/>
  <c r="O62" i="1"/>
  <c r="BU61" i="1"/>
  <c r="BT61" i="1"/>
  <c r="BS61" i="1"/>
  <c r="BR61" i="1"/>
  <c r="BI61" i="1"/>
  <c r="BH61" i="1"/>
  <c r="BG61" i="1"/>
  <c r="BF61" i="1"/>
  <c r="BE61" i="1"/>
  <c r="AZ61" i="1" s="1"/>
  <c r="BB61" i="1"/>
  <c r="AU61" i="1"/>
  <c r="AO61" i="1"/>
  <c r="AP61" i="1" s="1"/>
  <c r="AK61" i="1"/>
  <c r="AI61" i="1" s="1"/>
  <c r="M61" i="1" s="1"/>
  <c r="X61" i="1"/>
  <c r="W61" i="1"/>
  <c r="O61" i="1"/>
  <c r="BU60" i="1"/>
  <c r="BT60" i="1"/>
  <c r="BR60" i="1"/>
  <c r="BI60" i="1"/>
  <c r="BH60" i="1"/>
  <c r="BG60" i="1"/>
  <c r="BF60" i="1"/>
  <c r="BE60" i="1"/>
  <c r="AZ60" i="1" s="1"/>
  <c r="BB60" i="1"/>
  <c r="AU60" i="1"/>
  <c r="AP60" i="1"/>
  <c r="AO60" i="1"/>
  <c r="AK60" i="1"/>
  <c r="AI60" i="1" s="1"/>
  <c r="J60" i="1" s="1"/>
  <c r="X60" i="1"/>
  <c r="W60" i="1"/>
  <c r="O60" i="1"/>
  <c r="BU59" i="1"/>
  <c r="BT59" i="1"/>
  <c r="BR59" i="1"/>
  <c r="BI59" i="1"/>
  <c r="BH59" i="1"/>
  <c r="BG59" i="1"/>
  <c r="BF59" i="1"/>
  <c r="BE59" i="1"/>
  <c r="AZ59" i="1" s="1"/>
  <c r="BB59" i="1"/>
  <c r="AU59" i="1"/>
  <c r="AO59" i="1"/>
  <c r="AP59" i="1" s="1"/>
  <c r="AK59" i="1"/>
  <c r="AI59" i="1" s="1"/>
  <c r="X59" i="1"/>
  <c r="W59" i="1"/>
  <c r="O59" i="1"/>
  <c r="BU58" i="1"/>
  <c r="BT58" i="1"/>
  <c r="BR58" i="1"/>
  <c r="BS58" i="1" s="1"/>
  <c r="BI58" i="1"/>
  <c r="BH58" i="1"/>
  <c r="BG58" i="1"/>
  <c r="BF58" i="1"/>
  <c r="BE58" i="1"/>
  <c r="AZ58" i="1" s="1"/>
  <c r="BB58" i="1"/>
  <c r="AU58" i="1"/>
  <c r="AP58" i="1"/>
  <c r="AO58" i="1"/>
  <c r="AK58" i="1"/>
  <c r="AI58" i="1" s="1"/>
  <c r="H58" i="1" s="1"/>
  <c r="X58" i="1"/>
  <c r="W58" i="1"/>
  <c r="O58" i="1"/>
  <c r="J58" i="1"/>
  <c r="BU57" i="1"/>
  <c r="BT57" i="1"/>
  <c r="BR57" i="1"/>
  <c r="BI57" i="1"/>
  <c r="BH57" i="1"/>
  <c r="BG57" i="1"/>
  <c r="BF57" i="1"/>
  <c r="BE57" i="1"/>
  <c r="AZ57" i="1" s="1"/>
  <c r="BB57" i="1"/>
  <c r="AU57" i="1"/>
  <c r="AO57" i="1"/>
  <c r="AP57" i="1" s="1"/>
  <c r="AK57" i="1"/>
  <c r="AI57" i="1" s="1"/>
  <c r="J57" i="1" s="1"/>
  <c r="X57" i="1"/>
  <c r="W57" i="1"/>
  <c r="V57" i="1" s="1"/>
  <c r="O57" i="1"/>
  <c r="BU56" i="1"/>
  <c r="BT56" i="1"/>
  <c r="BR56" i="1"/>
  <c r="BI56" i="1"/>
  <c r="BH56" i="1"/>
  <c r="BG56" i="1"/>
  <c r="BF56" i="1"/>
  <c r="BE56" i="1"/>
  <c r="BB56" i="1"/>
  <c r="AZ56" i="1"/>
  <c r="AU56" i="1"/>
  <c r="AO56" i="1"/>
  <c r="AP56" i="1" s="1"/>
  <c r="AK56" i="1"/>
  <c r="AI56" i="1" s="1"/>
  <c r="AJ56" i="1" s="1"/>
  <c r="X56" i="1"/>
  <c r="W56" i="1"/>
  <c r="V56" i="1" s="1"/>
  <c r="O56" i="1"/>
  <c r="BU55" i="1"/>
  <c r="BT55" i="1"/>
  <c r="BR55" i="1"/>
  <c r="BI55" i="1"/>
  <c r="BH55" i="1"/>
  <c r="BG55" i="1"/>
  <c r="BF55" i="1"/>
  <c r="BE55" i="1"/>
  <c r="AZ55" i="1" s="1"/>
  <c r="BB55" i="1"/>
  <c r="AU55" i="1"/>
  <c r="AO55" i="1"/>
  <c r="AP55" i="1" s="1"/>
  <c r="AK55" i="1"/>
  <c r="AI55" i="1"/>
  <c r="X55" i="1"/>
  <c r="W55" i="1"/>
  <c r="O55" i="1"/>
  <c r="BU54" i="1"/>
  <c r="BT54" i="1"/>
  <c r="BR54" i="1"/>
  <c r="BI54" i="1"/>
  <c r="BH54" i="1"/>
  <c r="BG54" i="1"/>
  <c r="BF54" i="1"/>
  <c r="BE54" i="1"/>
  <c r="AZ54" i="1" s="1"/>
  <c r="BB54" i="1"/>
  <c r="AU54" i="1"/>
  <c r="AO54" i="1"/>
  <c r="AP54" i="1" s="1"/>
  <c r="AK54" i="1"/>
  <c r="AI54" i="1" s="1"/>
  <c r="X54" i="1"/>
  <c r="W54" i="1"/>
  <c r="O54" i="1"/>
  <c r="BU53" i="1"/>
  <c r="BT53" i="1"/>
  <c r="BR53" i="1"/>
  <c r="BI53" i="1"/>
  <c r="BH53" i="1"/>
  <c r="BG53" i="1"/>
  <c r="BF53" i="1"/>
  <c r="BE53" i="1"/>
  <c r="AZ53" i="1" s="1"/>
  <c r="BB53" i="1"/>
  <c r="AU53" i="1"/>
  <c r="AO53" i="1"/>
  <c r="AP53" i="1" s="1"/>
  <c r="AK53" i="1"/>
  <c r="AI53" i="1" s="1"/>
  <c r="AJ53" i="1" s="1"/>
  <c r="X53" i="1"/>
  <c r="W53" i="1"/>
  <c r="O53" i="1"/>
  <c r="BU52" i="1"/>
  <c r="BT52" i="1"/>
  <c r="BR52" i="1"/>
  <c r="BI52" i="1"/>
  <c r="BH52" i="1"/>
  <c r="BG52" i="1"/>
  <c r="BF52" i="1"/>
  <c r="BE52" i="1"/>
  <c r="AZ52" i="1" s="1"/>
  <c r="BB52" i="1"/>
  <c r="AU52" i="1"/>
  <c r="AO52" i="1"/>
  <c r="AP52" i="1" s="1"/>
  <c r="AK52" i="1"/>
  <c r="AI52" i="1" s="1"/>
  <c r="M52" i="1" s="1"/>
  <c r="X52" i="1"/>
  <c r="W52" i="1"/>
  <c r="O52" i="1"/>
  <c r="BU51" i="1"/>
  <c r="BT51" i="1"/>
  <c r="BR51" i="1"/>
  <c r="BS51" i="1" s="1"/>
  <c r="AW51" i="1" s="1"/>
  <c r="AY51" i="1" s="1"/>
  <c r="BI51" i="1"/>
  <c r="BH51" i="1"/>
  <c r="BG51" i="1"/>
  <c r="BF51" i="1"/>
  <c r="BE51" i="1"/>
  <c r="BB51" i="1"/>
  <c r="AZ51" i="1"/>
  <c r="AU51" i="1"/>
  <c r="AO51" i="1"/>
  <c r="AP51" i="1" s="1"/>
  <c r="AK51" i="1"/>
  <c r="AI51" i="1"/>
  <c r="M51" i="1" s="1"/>
  <c r="X51" i="1"/>
  <c r="W51" i="1"/>
  <c r="V51" i="1" s="1"/>
  <c r="O51" i="1"/>
  <c r="BU50" i="1"/>
  <c r="BT50" i="1"/>
  <c r="BR50" i="1"/>
  <c r="BI50" i="1"/>
  <c r="BH50" i="1"/>
  <c r="BG50" i="1"/>
  <c r="BF50" i="1"/>
  <c r="BE50" i="1"/>
  <c r="AZ50" i="1" s="1"/>
  <c r="BB50" i="1"/>
  <c r="AU50" i="1"/>
  <c r="AO50" i="1"/>
  <c r="AP50" i="1" s="1"/>
  <c r="AK50" i="1"/>
  <c r="AI50" i="1" s="1"/>
  <c r="H50" i="1" s="1"/>
  <c r="X50" i="1"/>
  <c r="V50" i="1" s="1"/>
  <c r="W50" i="1"/>
  <c r="O50" i="1"/>
  <c r="BU49" i="1"/>
  <c r="BT49" i="1"/>
  <c r="BR49" i="1"/>
  <c r="BS49" i="1" s="1"/>
  <c r="R49" i="1" s="1"/>
  <c r="BI49" i="1"/>
  <c r="BH49" i="1"/>
  <c r="BG49" i="1"/>
  <c r="BF49" i="1"/>
  <c r="BE49" i="1"/>
  <c r="AZ49" i="1" s="1"/>
  <c r="BB49" i="1"/>
  <c r="AU49" i="1"/>
  <c r="AO49" i="1"/>
  <c r="AP49" i="1" s="1"/>
  <c r="AK49" i="1"/>
  <c r="AI49" i="1" s="1"/>
  <c r="J49" i="1" s="1"/>
  <c r="X49" i="1"/>
  <c r="W49" i="1"/>
  <c r="O49" i="1"/>
  <c r="BU48" i="1"/>
  <c r="BT48" i="1"/>
  <c r="BR48" i="1"/>
  <c r="BS48" i="1" s="1"/>
  <c r="BI48" i="1"/>
  <c r="BH48" i="1"/>
  <c r="BG48" i="1"/>
  <c r="BF48" i="1"/>
  <c r="BE48" i="1"/>
  <c r="BB48" i="1"/>
  <c r="AZ48" i="1"/>
  <c r="AU48" i="1"/>
  <c r="AO48" i="1"/>
  <c r="AP48" i="1" s="1"/>
  <c r="AK48" i="1"/>
  <c r="AI48" i="1" s="1"/>
  <c r="AJ48" i="1" s="1"/>
  <c r="X48" i="1"/>
  <c r="W48" i="1"/>
  <c r="V48" i="1" s="1"/>
  <c r="O48" i="1"/>
  <c r="BU47" i="1"/>
  <c r="BT47" i="1"/>
  <c r="BR47" i="1"/>
  <c r="BI47" i="1"/>
  <c r="BH47" i="1"/>
  <c r="BG47" i="1"/>
  <c r="BF47" i="1"/>
  <c r="BE47" i="1"/>
  <c r="AZ47" i="1" s="1"/>
  <c r="BB47" i="1"/>
  <c r="AU47" i="1"/>
  <c r="AO47" i="1"/>
  <c r="AP47" i="1" s="1"/>
  <c r="AK47" i="1"/>
  <c r="AI47" i="1" s="1"/>
  <c r="I47" i="1" s="1"/>
  <c r="AX47" i="1" s="1"/>
  <c r="X47" i="1"/>
  <c r="W47" i="1"/>
  <c r="V47" i="1" s="1"/>
  <c r="O47" i="1"/>
  <c r="BU46" i="1"/>
  <c r="BT46" i="1"/>
  <c r="BR46" i="1"/>
  <c r="BI46" i="1"/>
  <c r="BH46" i="1"/>
  <c r="BG46" i="1"/>
  <c r="BF46" i="1"/>
  <c r="BE46" i="1"/>
  <c r="AZ46" i="1" s="1"/>
  <c r="BB46" i="1"/>
  <c r="AU46" i="1"/>
  <c r="AP46" i="1"/>
  <c r="AO46" i="1"/>
  <c r="AK46" i="1"/>
  <c r="AI46" i="1" s="1"/>
  <c r="M46" i="1" s="1"/>
  <c r="X46" i="1"/>
  <c r="W46" i="1"/>
  <c r="O46" i="1"/>
  <c r="BU45" i="1"/>
  <c r="BT45" i="1"/>
  <c r="BR45" i="1"/>
  <c r="BI45" i="1"/>
  <c r="BH45" i="1"/>
  <c r="BG45" i="1"/>
  <c r="BF45" i="1"/>
  <c r="BE45" i="1"/>
  <c r="AZ45" i="1" s="1"/>
  <c r="BB45" i="1"/>
  <c r="AU45" i="1"/>
  <c r="AP45" i="1"/>
  <c r="AO45" i="1"/>
  <c r="AK45" i="1"/>
  <c r="AI45" i="1" s="1"/>
  <c r="M45" i="1" s="1"/>
  <c r="X45" i="1"/>
  <c r="W45" i="1"/>
  <c r="O45" i="1"/>
  <c r="J45" i="1"/>
  <c r="I45" i="1"/>
  <c r="AX45" i="1" s="1"/>
  <c r="BU44" i="1"/>
  <c r="BT44" i="1"/>
  <c r="BR44" i="1"/>
  <c r="BS44" i="1" s="1"/>
  <c r="BI44" i="1"/>
  <c r="BH44" i="1"/>
  <c r="BG44" i="1"/>
  <c r="BF44" i="1"/>
  <c r="BE44" i="1"/>
  <c r="AZ44" i="1" s="1"/>
  <c r="BB44" i="1"/>
  <c r="AU44" i="1"/>
  <c r="AO44" i="1"/>
  <c r="AP44" i="1" s="1"/>
  <c r="AK44" i="1"/>
  <c r="AI44" i="1" s="1"/>
  <c r="X44" i="1"/>
  <c r="V44" i="1" s="1"/>
  <c r="W44" i="1"/>
  <c r="O44" i="1"/>
  <c r="BU43" i="1"/>
  <c r="BT43" i="1"/>
  <c r="BR43" i="1"/>
  <c r="BI43" i="1"/>
  <c r="BH43" i="1"/>
  <c r="BG43" i="1"/>
  <c r="BF43" i="1"/>
  <c r="BE43" i="1"/>
  <c r="AZ43" i="1" s="1"/>
  <c r="BB43" i="1"/>
  <c r="AU43" i="1"/>
  <c r="AO43" i="1"/>
  <c r="AP43" i="1" s="1"/>
  <c r="AK43" i="1"/>
  <c r="AI43" i="1"/>
  <c r="M43" i="1" s="1"/>
  <c r="X43" i="1"/>
  <c r="V43" i="1" s="1"/>
  <c r="W43" i="1"/>
  <c r="O43" i="1"/>
  <c r="BU42" i="1"/>
  <c r="BT42" i="1"/>
  <c r="BR42" i="1"/>
  <c r="BI42" i="1"/>
  <c r="BH42" i="1"/>
  <c r="BG42" i="1"/>
  <c r="BF42" i="1"/>
  <c r="BE42" i="1"/>
  <c r="AZ42" i="1" s="1"/>
  <c r="BB42" i="1"/>
  <c r="AU42" i="1"/>
  <c r="AO42" i="1"/>
  <c r="AP42" i="1" s="1"/>
  <c r="AK42" i="1"/>
  <c r="AI42" i="1" s="1"/>
  <c r="H42" i="1" s="1"/>
  <c r="X42" i="1"/>
  <c r="W42" i="1"/>
  <c r="O42" i="1"/>
  <c r="BU41" i="1"/>
  <c r="BT41" i="1"/>
  <c r="BR41" i="1"/>
  <c r="BI41" i="1"/>
  <c r="BH41" i="1"/>
  <c r="BG41" i="1"/>
  <c r="BF41" i="1"/>
  <c r="BE41" i="1"/>
  <c r="BB41" i="1"/>
  <c r="AZ41" i="1"/>
  <c r="AU41" i="1"/>
  <c r="AO41" i="1"/>
  <c r="AP41" i="1" s="1"/>
  <c r="AK41" i="1"/>
  <c r="AI41" i="1" s="1"/>
  <c r="X41" i="1"/>
  <c r="W41" i="1"/>
  <c r="V41" i="1" s="1"/>
  <c r="O41" i="1"/>
  <c r="BU40" i="1"/>
  <c r="BT40" i="1"/>
  <c r="BR40" i="1"/>
  <c r="BI40" i="1"/>
  <c r="BH40" i="1"/>
  <c r="BG40" i="1"/>
  <c r="BF40" i="1"/>
  <c r="BE40" i="1"/>
  <c r="AZ40" i="1" s="1"/>
  <c r="BB40" i="1"/>
  <c r="AU40" i="1"/>
  <c r="AO40" i="1"/>
  <c r="AP40" i="1" s="1"/>
  <c r="AK40" i="1"/>
  <c r="AI40" i="1" s="1"/>
  <c r="H40" i="1" s="1"/>
  <c r="X40" i="1"/>
  <c r="W40" i="1"/>
  <c r="O40" i="1"/>
  <c r="BU39" i="1"/>
  <c r="BT39" i="1"/>
  <c r="BR39" i="1"/>
  <c r="BI39" i="1"/>
  <c r="BH39" i="1"/>
  <c r="BG39" i="1"/>
  <c r="BF39" i="1"/>
  <c r="BE39" i="1"/>
  <c r="AZ39" i="1" s="1"/>
  <c r="BB39" i="1"/>
  <c r="AU39" i="1"/>
  <c r="AO39" i="1"/>
  <c r="AP39" i="1" s="1"/>
  <c r="AK39" i="1"/>
  <c r="AI39" i="1" s="1"/>
  <c r="AJ39" i="1" s="1"/>
  <c r="X39" i="1"/>
  <c r="W39" i="1"/>
  <c r="V39" i="1" s="1"/>
  <c r="O39" i="1"/>
  <c r="M39" i="1"/>
  <c r="BU38" i="1"/>
  <c r="BT38" i="1"/>
  <c r="BR38" i="1"/>
  <c r="BI38" i="1"/>
  <c r="BH38" i="1"/>
  <c r="BG38" i="1"/>
  <c r="BF38" i="1"/>
  <c r="BE38" i="1"/>
  <c r="AZ38" i="1" s="1"/>
  <c r="BB38" i="1"/>
  <c r="AU38" i="1"/>
  <c r="AO38" i="1"/>
  <c r="AP38" i="1" s="1"/>
  <c r="AK38" i="1"/>
  <c r="AI38" i="1" s="1"/>
  <c r="X38" i="1"/>
  <c r="W38" i="1"/>
  <c r="V38" i="1" s="1"/>
  <c r="O38" i="1"/>
  <c r="BU37" i="1"/>
  <c r="BT37" i="1"/>
  <c r="BS37" i="1" s="1"/>
  <c r="AW37" i="1" s="1"/>
  <c r="BR37" i="1"/>
  <c r="BI37" i="1"/>
  <c r="BH37" i="1"/>
  <c r="BG37" i="1"/>
  <c r="BF37" i="1"/>
  <c r="BE37" i="1"/>
  <c r="AZ37" i="1" s="1"/>
  <c r="BB37" i="1"/>
  <c r="AU37" i="1"/>
  <c r="AY37" i="1" s="1"/>
  <c r="AO37" i="1"/>
  <c r="AP37" i="1" s="1"/>
  <c r="AK37" i="1"/>
  <c r="AI37" i="1" s="1"/>
  <c r="I37" i="1" s="1"/>
  <c r="AX37" i="1" s="1"/>
  <c r="BA37" i="1" s="1"/>
  <c r="X37" i="1"/>
  <c r="W37" i="1"/>
  <c r="R37" i="1"/>
  <c r="O37" i="1"/>
  <c r="J37" i="1"/>
  <c r="BU36" i="1"/>
  <c r="BT36" i="1"/>
  <c r="BR36" i="1"/>
  <c r="BS36" i="1" s="1"/>
  <c r="BI36" i="1"/>
  <c r="BH36" i="1"/>
  <c r="BG36" i="1"/>
  <c r="BF36" i="1"/>
  <c r="BE36" i="1"/>
  <c r="AZ36" i="1" s="1"/>
  <c r="BB36" i="1"/>
  <c r="AU36" i="1"/>
  <c r="AO36" i="1"/>
  <c r="AP36" i="1" s="1"/>
  <c r="AK36" i="1"/>
  <c r="AI36" i="1" s="1"/>
  <c r="M36" i="1" s="1"/>
  <c r="X36" i="1"/>
  <c r="W36" i="1"/>
  <c r="V36" i="1"/>
  <c r="O36" i="1"/>
  <c r="BU35" i="1"/>
  <c r="BT35" i="1"/>
  <c r="BS35" i="1"/>
  <c r="BR35" i="1"/>
  <c r="BI35" i="1"/>
  <c r="BH35" i="1"/>
  <c r="BG35" i="1"/>
  <c r="BF35" i="1"/>
  <c r="BE35" i="1"/>
  <c r="BB35" i="1"/>
  <c r="AZ35" i="1"/>
  <c r="AU35" i="1"/>
  <c r="AO35" i="1"/>
  <c r="AP35" i="1" s="1"/>
  <c r="AK35" i="1"/>
  <c r="AI35" i="1" s="1"/>
  <c r="H35" i="1" s="1"/>
  <c r="Z35" i="1" s="1"/>
  <c r="AJ35" i="1"/>
  <c r="X35" i="1"/>
  <c r="W35" i="1"/>
  <c r="O35" i="1"/>
  <c r="BU34" i="1"/>
  <c r="BT34" i="1"/>
  <c r="BR34" i="1"/>
  <c r="BI34" i="1"/>
  <c r="BH34" i="1"/>
  <c r="BG34" i="1"/>
  <c r="BF34" i="1"/>
  <c r="BE34" i="1"/>
  <c r="AZ34" i="1" s="1"/>
  <c r="BB34" i="1"/>
  <c r="AU34" i="1"/>
  <c r="AO34" i="1"/>
  <c r="AP34" i="1" s="1"/>
  <c r="AK34" i="1"/>
  <c r="AI34" i="1" s="1"/>
  <c r="X34" i="1"/>
  <c r="W34" i="1"/>
  <c r="O34" i="1"/>
  <c r="BU33" i="1"/>
  <c r="BT33" i="1"/>
  <c r="BR33" i="1"/>
  <c r="BI33" i="1"/>
  <c r="BH33" i="1"/>
  <c r="BG33" i="1"/>
  <c r="BF33" i="1"/>
  <c r="BE33" i="1"/>
  <c r="AZ33" i="1" s="1"/>
  <c r="BB33" i="1"/>
  <c r="AU33" i="1"/>
  <c r="AO33" i="1"/>
  <c r="AP33" i="1" s="1"/>
  <c r="AK33" i="1"/>
  <c r="AI33" i="1" s="1"/>
  <c r="X33" i="1"/>
  <c r="V33" i="1" s="1"/>
  <c r="W33" i="1"/>
  <c r="O33" i="1"/>
  <c r="BU32" i="1"/>
  <c r="BT32" i="1"/>
  <c r="BR32" i="1"/>
  <c r="BI32" i="1"/>
  <c r="BH32" i="1"/>
  <c r="BG32" i="1"/>
  <c r="BF32" i="1"/>
  <c r="BE32" i="1"/>
  <c r="AZ32" i="1" s="1"/>
  <c r="BB32" i="1"/>
  <c r="AU32" i="1"/>
  <c r="AO32" i="1"/>
  <c r="AP32" i="1" s="1"/>
  <c r="AK32" i="1"/>
  <c r="AI32" i="1" s="1"/>
  <c r="J32" i="1" s="1"/>
  <c r="X32" i="1"/>
  <c r="W32" i="1"/>
  <c r="O32" i="1"/>
  <c r="BU31" i="1"/>
  <c r="BT31" i="1"/>
  <c r="BR31" i="1"/>
  <c r="BI31" i="1"/>
  <c r="BH31" i="1"/>
  <c r="BG31" i="1"/>
  <c r="BF31" i="1"/>
  <c r="BE31" i="1"/>
  <c r="BB31" i="1"/>
  <c r="AZ31" i="1"/>
  <c r="AU31" i="1"/>
  <c r="AO31" i="1"/>
  <c r="AP31" i="1" s="1"/>
  <c r="AK31" i="1"/>
  <c r="AI31" i="1" s="1"/>
  <c r="M31" i="1" s="1"/>
  <c r="X31" i="1"/>
  <c r="W31" i="1"/>
  <c r="O31" i="1"/>
  <c r="BU30" i="1"/>
  <c r="BT30" i="1"/>
  <c r="BR30" i="1"/>
  <c r="BI30" i="1"/>
  <c r="BH30" i="1"/>
  <c r="BG30" i="1"/>
  <c r="BF30" i="1"/>
  <c r="BE30" i="1"/>
  <c r="AZ30" i="1" s="1"/>
  <c r="BB30" i="1"/>
  <c r="AU30" i="1"/>
  <c r="AO30" i="1"/>
  <c r="AP30" i="1" s="1"/>
  <c r="AK30" i="1"/>
  <c r="AI30" i="1" s="1"/>
  <c r="X30" i="1"/>
  <c r="V30" i="1" s="1"/>
  <c r="W30" i="1"/>
  <c r="O30" i="1"/>
  <c r="BU29" i="1"/>
  <c r="BT29" i="1"/>
  <c r="BR29" i="1"/>
  <c r="BI29" i="1"/>
  <c r="BH29" i="1"/>
  <c r="BG29" i="1"/>
  <c r="BF29" i="1"/>
  <c r="BE29" i="1"/>
  <c r="AZ29" i="1" s="1"/>
  <c r="BB29" i="1"/>
  <c r="AU29" i="1"/>
  <c r="AO29" i="1"/>
  <c r="AP29" i="1" s="1"/>
  <c r="AK29" i="1"/>
  <c r="AI29" i="1" s="1"/>
  <c r="J29" i="1" s="1"/>
  <c r="X29" i="1"/>
  <c r="W29" i="1"/>
  <c r="O29" i="1"/>
  <c r="BU28" i="1"/>
  <c r="BT28" i="1"/>
  <c r="BR28" i="1"/>
  <c r="BS28" i="1" s="1"/>
  <c r="BI28" i="1"/>
  <c r="BH28" i="1"/>
  <c r="BG28" i="1"/>
  <c r="BF28" i="1"/>
  <c r="BE28" i="1"/>
  <c r="AZ28" i="1" s="1"/>
  <c r="BB28" i="1"/>
  <c r="AU28" i="1"/>
  <c r="AO28" i="1"/>
  <c r="AP28" i="1" s="1"/>
  <c r="AK28" i="1"/>
  <c r="AI28" i="1"/>
  <c r="X28" i="1"/>
  <c r="W28" i="1"/>
  <c r="O28" i="1"/>
  <c r="BU27" i="1"/>
  <c r="BT27" i="1"/>
  <c r="BR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I27" i="1" s="1"/>
  <c r="AX27" i="1" s="1"/>
  <c r="AJ27" i="1"/>
  <c r="X27" i="1"/>
  <c r="W27" i="1"/>
  <c r="O27" i="1"/>
  <c r="BU26" i="1"/>
  <c r="BT26" i="1"/>
  <c r="BR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O26" i="1"/>
  <c r="BU25" i="1"/>
  <c r="BT25" i="1"/>
  <c r="BR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H25" i="1" s="1"/>
  <c r="X25" i="1"/>
  <c r="W25" i="1"/>
  <c r="O25" i="1"/>
  <c r="BU24" i="1"/>
  <c r="BT24" i="1"/>
  <c r="BR24" i="1"/>
  <c r="BS24" i="1" s="1"/>
  <c r="AW24" i="1" s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H24" i="1" s="1"/>
  <c r="X24" i="1"/>
  <c r="W24" i="1"/>
  <c r="O24" i="1"/>
  <c r="BU23" i="1"/>
  <c r="BT23" i="1"/>
  <c r="BR23" i="1"/>
  <c r="BS23" i="1" s="1"/>
  <c r="AW23" i="1" s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O23" i="1"/>
  <c r="BU22" i="1"/>
  <c r="BT22" i="1"/>
  <c r="BR22" i="1"/>
  <c r="BS22" i="1" s="1"/>
  <c r="AW22" i="1" s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BU21" i="1"/>
  <c r="BT21" i="1"/>
  <c r="BR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V21" i="1" s="1"/>
  <c r="W21" i="1"/>
  <c r="O21" i="1"/>
  <c r="BU20" i="1"/>
  <c r="BT20" i="1"/>
  <c r="BS20" i="1" s="1"/>
  <c r="BR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J20" i="1" s="1"/>
  <c r="X20" i="1"/>
  <c r="W20" i="1"/>
  <c r="V20" i="1" s="1"/>
  <c r="O20" i="1"/>
  <c r="BU19" i="1"/>
  <c r="BT19" i="1"/>
  <c r="BR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M19" i="1" s="1"/>
  <c r="X19" i="1"/>
  <c r="W19" i="1"/>
  <c r="V19" i="1" s="1"/>
  <c r="O19" i="1"/>
  <c r="BU18" i="1"/>
  <c r="BT18" i="1"/>
  <c r="BR18" i="1"/>
  <c r="BS18" i="1" s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W18" i="1"/>
  <c r="O18" i="1"/>
  <c r="BU17" i="1"/>
  <c r="BT17" i="1"/>
  <c r="BR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O17" i="1"/>
  <c r="AJ41" i="1" l="1"/>
  <c r="I41" i="1"/>
  <c r="AX41" i="1" s="1"/>
  <c r="M41" i="1"/>
  <c r="R44" i="1"/>
  <c r="AW44" i="1"/>
  <c r="R58" i="1"/>
  <c r="AW58" i="1"/>
  <c r="AY58" i="1" s="1"/>
  <c r="R75" i="1"/>
  <c r="AW75" i="1"/>
  <c r="BS21" i="1"/>
  <c r="AW21" i="1" s="1"/>
  <c r="V26" i="1"/>
  <c r="BS30" i="1"/>
  <c r="BS32" i="1"/>
  <c r="V40" i="1"/>
  <c r="AW49" i="1"/>
  <c r="AY49" i="1" s="1"/>
  <c r="V58" i="1"/>
  <c r="V28" i="1"/>
  <c r="V73" i="1"/>
  <c r="BS41" i="1"/>
  <c r="BS42" i="1"/>
  <c r="AW42" i="1" s="1"/>
  <c r="BS52" i="1"/>
  <c r="AW52" i="1" s="1"/>
  <c r="BS54" i="1"/>
  <c r="R54" i="1" s="1"/>
  <c r="V59" i="1"/>
  <c r="R23" i="1"/>
  <c r="BS27" i="1"/>
  <c r="I35" i="1"/>
  <c r="AX35" i="1" s="1"/>
  <c r="BS56" i="1"/>
  <c r="BS57" i="1"/>
  <c r="V67" i="1"/>
  <c r="BS74" i="1"/>
  <c r="BS17" i="1"/>
  <c r="V23" i="1"/>
  <c r="M24" i="1"/>
  <c r="I32" i="1"/>
  <c r="AX32" i="1" s="1"/>
  <c r="V34" i="1"/>
  <c r="BS38" i="1"/>
  <c r="AW38" i="1" s="1"/>
  <c r="AY38" i="1" s="1"/>
  <c r="V49" i="1"/>
  <c r="V22" i="1"/>
  <c r="V31" i="1"/>
  <c r="V35" i="1"/>
  <c r="H45" i="1"/>
  <c r="Z45" i="1" s="1"/>
  <c r="BS45" i="1"/>
  <c r="V32" i="1"/>
  <c r="V55" i="1"/>
  <c r="BS59" i="1"/>
  <c r="BS62" i="1"/>
  <c r="V68" i="1"/>
  <c r="V69" i="1"/>
  <c r="V70" i="1"/>
  <c r="AJ62" i="1"/>
  <c r="I62" i="1"/>
  <c r="AX62" i="1" s="1"/>
  <c r="R28" i="1"/>
  <c r="AW28" i="1"/>
  <c r="AY28" i="1" s="1"/>
  <c r="M33" i="1"/>
  <c r="AJ33" i="1"/>
  <c r="I44" i="1"/>
  <c r="AX44" i="1" s="1"/>
  <c r="BA44" i="1" s="1"/>
  <c r="M44" i="1"/>
  <c r="J44" i="1"/>
  <c r="I17" i="1"/>
  <c r="AX17" i="1" s="1"/>
  <c r="BA17" i="1" s="1"/>
  <c r="AJ17" i="1"/>
  <c r="J17" i="1"/>
  <c r="R36" i="1"/>
  <c r="AW36" i="1"/>
  <c r="AY36" i="1" s="1"/>
  <c r="I34" i="1"/>
  <c r="AX34" i="1" s="1"/>
  <c r="BA34" i="1" s="1"/>
  <c r="J34" i="1"/>
  <c r="AW32" i="1"/>
  <c r="BA32" i="1" s="1"/>
  <c r="R32" i="1"/>
  <c r="S32" i="1" s="1"/>
  <c r="T32" i="1" s="1"/>
  <c r="AA32" i="1" s="1"/>
  <c r="I26" i="1"/>
  <c r="AX26" i="1" s="1"/>
  <c r="J26" i="1"/>
  <c r="I42" i="1"/>
  <c r="AX42" i="1" s="1"/>
  <c r="AJ47" i="1"/>
  <c r="AJ59" i="1"/>
  <c r="I59" i="1"/>
  <c r="AX59" i="1" s="1"/>
  <c r="I60" i="1"/>
  <c r="AX60" i="1" s="1"/>
  <c r="AJ60" i="1"/>
  <c r="M60" i="1"/>
  <c r="H64" i="1"/>
  <c r="Z64" i="1" s="1"/>
  <c r="AY23" i="1"/>
  <c r="V24" i="1"/>
  <c r="R24" i="1"/>
  <c r="V29" i="1"/>
  <c r="BS33" i="1"/>
  <c r="V37" i="1"/>
  <c r="V46" i="1"/>
  <c r="V52" i="1"/>
  <c r="R65" i="1"/>
  <c r="AW65" i="1"/>
  <c r="AY65" i="1" s="1"/>
  <c r="H75" i="1"/>
  <c r="Z75" i="1" s="1"/>
  <c r="I66" i="1"/>
  <c r="AX66" i="1" s="1"/>
  <c r="H66" i="1"/>
  <c r="Z66" i="1" s="1"/>
  <c r="R73" i="1"/>
  <c r="AW73" i="1"/>
  <c r="AY73" i="1" s="1"/>
  <c r="I68" i="1"/>
  <c r="AX68" i="1" s="1"/>
  <c r="M68" i="1"/>
  <c r="J68" i="1"/>
  <c r="AJ68" i="1"/>
  <c r="M75" i="1"/>
  <c r="AJ75" i="1"/>
  <c r="I75" i="1"/>
  <c r="AX75" i="1" s="1"/>
  <c r="BA75" i="1" s="1"/>
  <c r="V17" i="1"/>
  <c r="AJ24" i="1"/>
  <c r="V25" i="1"/>
  <c r="BS26" i="1"/>
  <c r="AW26" i="1" s="1"/>
  <c r="AY26" i="1" s="1"/>
  <c r="BS31" i="1"/>
  <c r="V42" i="1"/>
  <c r="J46" i="1"/>
  <c r="AJ46" i="1"/>
  <c r="I52" i="1"/>
  <c r="AX52" i="1" s="1"/>
  <c r="BA52" i="1" s="1"/>
  <c r="J52" i="1"/>
  <c r="J54" i="1"/>
  <c r="M54" i="1"/>
  <c r="AJ54" i="1"/>
  <c r="H55" i="1"/>
  <c r="Z55" i="1" s="1"/>
  <c r="M55" i="1"/>
  <c r="J55" i="1"/>
  <c r="I55" i="1"/>
  <c r="AX55" i="1" s="1"/>
  <c r="AY67" i="1"/>
  <c r="J70" i="1"/>
  <c r="AJ70" i="1"/>
  <c r="H71" i="1"/>
  <c r="Z71" i="1" s="1"/>
  <c r="J71" i="1"/>
  <c r="I71" i="1"/>
  <c r="AX71" i="1" s="1"/>
  <c r="H39" i="1"/>
  <c r="Z39" i="1" s="1"/>
  <c r="I39" i="1"/>
  <c r="AX39" i="1" s="1"/>
  <c r="BS19" i="1"/>
  <c r="I24" i="1"/>
  <c r="AX24" i="1" s="1"/>
  <c r="BA24" i="1" s="1"/>
  <c r="BS29" i="1"/>
  <c r="AY34" i="1"/>
  <c r="BS43" i="1"/>
  <c r="R34" i="1"/>
  <c r="H47" i="1"/>
  <c r="Z47" i="1" s="1"/>
  <c r="M47" i="1"/>
  <c r="J47" i="1"/>
  <c r="H63" i="1"/>
  <c r="Z63" i="1" s="1"/>
  <c r="J63" i="1"/>
  <c r="V18" i="1"/>
  <c r="J24" i="1"/>
  <c r="H27" i="1"/>
  <c r="Z27" i="1" s="1"/>
  <c r="I29" i="1"/>
  <c r="AX29" i="1" s="1"/>
  <c r="H32" i="1"/>
  <c r="Z32" i="1" s="1"/>
  <c r="BS34" i="1"/>
  <c r="AW34" i="1" s="1"/>
  <c r="J39" i="1"/>
  <c r="AJ58" i="1"/>
  <c r="I58" i="1"/>
  <c r="AX58" i="1" s="1"/>
  <c r="M58" i="1"/>
  <c r="V54" i="1"/>
  <c r="V61" i="1"/>
  <c r="BS50" i="1"/>
  <c r="AY52" i="1"/>
  <c r="R52" i="1"/>
  <c r="BS53" i="1"/>
  <c r="AW53" i="1" s="1"/>
  <c r="AY53" i="1" s="1"/>
  <c r="V60" i="1"/>
  <c r="BS68" i="1"/>
  <c r="R68" i="1" s="1"/>
  <c r="BS40" i="1"/>
  <c r="H53" i="1"/>
  <c r="Z53" i="1" s="1"/>
  <c r="BS60" i="1"/>
  <c r="BS69" i="1"/>
  <c r="AY75" i="1"/>
  <c r="H43" i="1"/>
  <c r="Z43" i="1" s="1"/>
  <c r="BS46" i="1"/>
  <c r="R46" i="1" s="1"/>
  <c r="BS72" i="1"/>
  <c r="AW72" i="1" s="1"/>
  <c r="AY72" i="1" s="1"/>
  <c r="I23" i="1"/>
  <c r="AX23" i="1" s="1"/>
  <c r="BA23" i="1" s="1"/>
  <c r="H23" i="1"/>
  <c r="J23" i="1"/>
  <c r="AJ23" i="1"/>
  <c r="M23" i="1"/>
  <c r="Z50" i="1"/>
  <c r="AY22" i="1"/>
  <c r="H18" i="1"/>
  <c r="AJ18" i="1"/>
  <c r="M18" i="1"/>
  <c r="J18" i="1"/>
  <c r="I18" i="1"/>
  <c r="AX18" i="1" s="1"/>
  <c r="BA26" i="1"/>
  <c r="AY21" i="1"/>
  <c r="S24" i="1"/>
  <c r="T24" i="1" s="1"/>
  <c r="R20" i="1"/>
  <c r="AW20" i="1"/>
  <c r="AY20" i="1" s="1"/>
  <c r="Z40" i="1"/>
  <c r="AW17" i="1"/>
  <c r="AY17" i="1" s="1"/>
  <c r="R17" i="1"/>
  <c r="AW18" i="1"/>
  <c r="AY18" i="1" s="1"/>
  <c r="R18" i="1"/>
  <c r="R38" i="1"/>
  <c r="AJ21" i="1"/>
  <c r="M21" i="1"/>
  <c r="J21" i="1"/>
  <c r="H21" i="1"/>
  <c r="I21" i="1"/>
  <c r="AX21" i="1" s="1"/>
  <c r="BA21" i="1" s="1"/>
  <c r="BA27" i="1"/>
  <c r="J22" i="1"/>
  <c r="M22" i="1"/>
  <c r="I22" i="1"/>
  <c r="AX22" i="1" s="1"/>
  <c r="BA22" i="1" s="1"/>
  <c r="H22" i="1"/>
  <c r="AJ22" i="1"/>
  <c r="Z24" i="1"/>
  <c r="AW19" i="1"/>
  <c r="AY19" i="1" s="1"/>
  <c r="R19" i="1"/>
  <c r="Z25" i="1"/>
  <c r="M17" i="1"/>
  <c r="AJ19" i="1"/>
  <c r="I25" i="1"/>
  <c r="AX25" i="1" s="1"/>
  <c r="AJ25" i="1"/>
  <c r="R26" i="1"/>
  <c r="AY27" i="1"/>
  <c r="J28" i="1"/>
  <c r="I28" i="1"/>
  <c r="AX28" i="1" s="1"/>
  <c r="BA28" i="1" s="1"/>
  <c r="H28" i="1"/>
  <c r="AJ28" i="1"/>
  <c r="Z42" i="1"/>
  <c r="H19" i="1"/>
  <c r="M20" i="1"/>
  <c r="R21" i="1"/>
  <c r="AY24" i="1"/>
  <c r="J25" i="1"/>
  <c r="V27" i="1"/>
  <c r="J31" i="1"/>
  <c r="I31" i="1"/>
  <c r="AX31" i="1" s="1"/>
  <c r="H31" i="1"/>
  <c r="AJ31" i="1"/>
  <c r="AW33" i="1"/>
  <c r="AY33" i="1" s="1"/>
  <c r="R33" i="1"/>
  <c r="M35" i="1"/>
  <c r="J35" i="1"/>
  <c r="H37" i="1"/>
  <c r="S37" i="1" s="1"/>
  <c r="T37" i="1" s="1"/>
  <c r="AJ37" i="1"/>
  <c r="M37" i="1"/>
  <c r="AJ42" i="1"/>
  <c r="M42" i="1"/>
  <c r="J42" i="1"/>
  <c r="S28" i="1"/>
  <c r="T28" i="1" s="1"/>
  <c r="I19" i="1"/>
  <c r="AX19" i="1" s="1"/>
  <c r="H26" i="1"/>
  <c r="AJ26" i="1"/>
  <c r="M26" i="1"/>
  <c r="AW27" i="1"/>
  <c r="R27" i="1"/>
  <c r="M30" i="1"/>
  <c r="J30" i="1"/>
  <c r="I30" i="1"/>
  <c r="AX30" i="1" s="1"/>
  <c r="AW30" i="1"/>
  <c r="AY30" i="1" s="1"/>
  <c r="R30" i="1"/>
  <c r="AW45" i="1"/>
  <c r="BA45" i="1" s="1"/>
  <c r="R45" i="1"/>
  <c r="H17" i="1"/>
  <c r="J19" i="1"/>
  <c r="AJ20" i="1"/>
  <c r="M25" i="1"/>
  <c r="H30" i="1"/>
  <c r="AJ30" i="1"/>
  <c r="J33" i="1"/>
  <c r="I33" i="1"/>
  <c r="AX33" i="1" s="1"/>
  <c r="H33" i="1"/>
  <c r="J36" i="1"/>
  <c r="I36" i="1"/>
  <c r="AX36" i="1" s="1"/>
  <c r="BA36" i="1" s="1"/>
  <c r="H36" i="1"/>
  <c r="S36" i="1" s="1"/>
  <c r="T36" i="1" s="1"/>
  <c r="AJ36" i="1"/>
  <c r="H20" i="1"/>
  <c r="R22" i="1"/>
  <c r="AJ32" i="1"/>
  <c r="M32" i="1"/>
  <c r="I20" i="1"/>
  <c r="AX20" i="1" s="1"/>
  <c r="AW35" i="1"/>
  <c r="BA35" i="1" s="1"/>
  <c r="R35" i="1"/>
  <c r="AJ38" i="1"/>
  <c r="M38" i="1"/>
  <c r="J38" i="1"/>
  <c r="I38" i="1"/>
  <c r="AX38" i="1" s="1"/>
  <c r="AJ50" i="1"/>
  <c r="M50" i="1"/>
  <c r="J50" i="1"/>
  <c r="I50" i="1"/>
  <c r="AX50" i="1" s="1"/>
  <c r="R70" i="1"/>
  <c r="AW70" i="1"/>
  <c r="AY70" i="1" s="1"/>
  <c r="AW50" i="1"/>
  <c r="AY50" i="1" s="1"/>
  <c r="R50" i="1"/>
  <c r="BS25" i="1"/>
  <c r="M27" i="1"/>
  <c r="J27" i="1"/>
  <c r="M28" i="1"/>
  <c r="H29" i="1"/>
  <c r="AJ29" i="1"/>
  <c r="M29" i="1"/>
  <c r="H38" i="1"/>
  <c r="M40" i="1"/>
  <c r="J40" i="1"/>
  <c r="AJ40" i="1"/>
  <c r="I40" i="1"/>
  <c r="AX40" i="1" s="1"/>
  <c r="S58" i="1"/>
  <c r="T58" i="1" s="1"/>
  <c r="Z58" i="1"/>
  <c r="M34" i="1"/>
  <c r="AY44" i="1"/>
  <c r="AJ45" i="1"/>
  <c r="AW46" i="1"/>
  <c r="AY46" i="1" s="1"/>
  <c r="AW69" i="1"/>
  <c r="AY69" i="1" s="1"/>
  <c r="R69" i="1"/>
  <c r="J43" i="1"/>
  <c r="I43" i="1"/>
  <c r="AX43" i="1" s="1"/>
  <c r="AW43" i="1"/>
  <c r="AY43" i="1" s="1"/>
  <c r="R43" i="1"/>
  <c r="H59" i="1"/>
  <c r="M59" i="1"/>
  <c r="AJ34" i="1"/>
  <c r="AY42" i="1"/>
  <c r="AJ43" i="1"/>
  <c r="V53" i="1"/>
  <c r="J59" i="1"/>
  <c r="J65" i="1"/>
  <c r="I65" i="1"/>
  <c r="AX65" i="1" s="1"/>
  <c r="BA65" i="1" s="1"/>
  <c r="H65" i="1"/>
  <c r="AJ65" i="1"/>
  <c r="M65" i="1"/>
  <c r="H34" i="1"/>
  <c r="AW48" i="1"/>
  <c r="AY48" i="1" s="1"/>
  <c r="R48" i="1"/>
  <c r="AW56" i="1"/>
  <c r="AY56" i="1" s="1"/>
  <c r="R56" i="1"/>
  <c r="M72" i="1"/>
  <c r="J72" i="1"/>
  <c r="I72" i="1"/>
  <c r="AX72" i="1" s="1"/>
  <c r="H72" i="1"/>
  <c r="BS39" i="1"/>
  <c r="J41" i="1"/>
  <c r="H41" i="1"/>
  <c r="V45" i="1"/>
  <c r="AY45" i="1"/>
  <c r="AW54" i="1"/>
  <c r="AY54" i="1" s="1"/>
  <c r="J67" i="1"/>
  <c r="I67" i="1"/>
  <c r="AX67" i="1" s="1"/>
  <c r="BA67" i="1" s="1"/>
  <c r="H67" i="1"/>
  <c r="AJ67" i="1"/>
  <c r="AJ72" i="1"/>
  <c r="J51" i="1"/>
  <c r="I51" i="1"/>
  <c r="AX51" i="1" s="1"/>
  <c r="BA51" i="1" s="1"/>
  <c r="H51" i="1"/>
  <c r="AJ51" i="1"/>
  <c r="M53" i="1"/>
  <c r="J53" i="1"/>
  <c r="I53" i="1"/>
  <c r="AX53" i="1" s="1"/>
  <c r="AW59" i="1"/>
  <c r="R59" i="1"/>
  <c r="AW61" i="1"/>
  <c r="AY61" i="1" s="1"/>
  <c r="R61" i="1"/>
  <c r="BS63" i="1"/>
  <c r="M69" i="1"/>
  <c r="J69" i="1"/>
  <c r="I69" i="1"/>
  <c r="AX69" i="1" s="1"/>
  <c r="H69" i="1"/>
  <c r="AW71" i="1"/>
  <c r="AY71" i="1" s="1"/>
  <c r="R71" i="1"/>
  <c r="V74" i="1"/>
  <c r="BS47" i="1"/>
  <c r="M48" i="1"/>
  <c r="J48" i="1"/>
  <c r="I48" i="1"/>
  <c r="AX48" i="1" s="1"/>
  <c r="BA48" i="1" s="1"/>
  <c r="H48" i="1"/>
  <c r="BS55" i="1"/>
  <c r="M56" i="1"/>
  <c r="J56" i="1"/>
  <c r="I56" i="1"/>
  <c r="AX56" i="1" s="1"/>
  <c r="H56" i="1"/>
  <c r="R62" i="1"/>
  <c r="AW62" i="1"/>
  <c r="AY62" i="1" s="1"/>
  <c r="M49" i="1"/>
  <c r="M57" i="1"/>
  <c r="AJ61" i="1"/>
  <c r="J62" i="1"/>
  <c r="H62" i="1"/>
  <c r="BS64" i="1"/>
  <c r="AJ66" i="1"/>
  <c r="M66" i="1"/>
  <c r="J66" i="1"/>
  <c r="AJ74" i="1"/>
  <c r="M74" i="1"/>
  <c r="J74" i="1"/>
  <c r="H46" i="1"/>
  <c r="AJ49" i="1"/>
  <c r="H54" i="1"/>
  <c r="AJ57" i="1"/>
  <c r="H61" i="1"/>
  <c r="I74" i="1"/>
  <c r="AX74" i="1" s="1"/>
  <c r="AJ44" i="1"/>
  <c r="I46" i="1"/>
  <c r="AX46" i="1" s="1"/>
  <c r="H49" i="1"/>
  <c r="R51" i="1"/>
  <c r="AJ52" i="1"/>
  <c r="I54" i="1"/>
  <c r="AX54" i="1" s="1"/>
  <c r="H57" i="1"/>
  <c r="I61" i="1"/>
  <c r="AX61" i="1" s="1"/>
  <c r="M64" i="1"/>
  <c r="J64" i="1"/>
  <c r="AW66" i="1"/>
  <c r="BA66" i="1" s="1"/>
  <c r="R66" i="1"/>
  <c r="H44" i="1"/>
  <c r="I49" i="1"/>
  <c r="AX49" i="1" s="1"/>
  <c r="BA49" i="1" s="1"/>
  <c r="H52" i="1"/>
  <c r="AJ55" i="1"/>
  <c r="I57" i="1"/>
  <c r="AX57" i="1" s="1"/>
  <c r="J61" i="1"/>
  <c r="M62" i="1"/>
  <c r="AJ64" i="1"/>
  <c r="AW74" i="1"/>
  <c r="AY74" i="1" s="1"/>
  <c r="R74" i="1"/>
  <c r="V66" i="1"/>
  <c r="M73" i="1"/>
  <c r="M63" i="1"/>
  <c r="H70" i="1"/>
  <c r="M71" i="1"/>
  <c r="AJ73" i="1"/>
  <c r="S75" i="1"/>
  <c r="T75" i="1" s="1"/>
  <c r="R67" i="1"/>
  <c r="I70" i="1"/>
  <c r="AX70" i="1" s="1"/>
  <c r="BA70" i="1" s="1"/>
  <c r="H73" i="1"/>
  <c r="H60" i="1"/>
  <c r="AJ63" i="1"/>
  <c r="H68" i="1"/>
  <c r="AJ71" i="1"/>
  <c r="I73" i="1"/>
  <c r="AX73" i="1" s="1"/>
  <c r="BA73" i="1" s="1"/>
  <c r="V75" i="1"/>
  <c r="BA58" i="1" l="1"/>
  <c r="R72" i="1"/>
  <c r="BA38" i="1"/>
  <c r="BA33" i="1"/>
  <c r="R42" i="1"/>
  <c r="S42" i="1" s="1"/>
  <c r="T42" i="1" s="1"/>
  <c r="P42" i="1" s="1"/>
  <c r="N42" i="1" s="1"/>
  <c r="Q42" i="1" s="1"/>
  <c r="K42" i="1" s="1"/>
  <c r="L42" i="1" s="1"/>
  <c r="R41" i="1"/>
  <c r="AW41" i="1"/>
  <c r="AY41" i="1" s="1"/>
  <c r="BA57" i="1"/>
  <c r="BA69" i="1"/>
  <c r="R57" i="1"/>
  <c r="AW57" i="1"/>
  <c r="AY57" i="1" s="1"/>
  <c r="S54" i="1"/>
  <c r="T54" i="1" s="1"/>
  <c r="AA54" i="1" s="1"/>
  <c r="AW68" i="1"/>
  <c r="BA46" i="1"/>
  <c r="S46" i="1"/>
  <c r="T46" i="1" s="1"/>
  <c r="P46" i="1" s="1"/>
  <c r="N46" i="1" s="1"/>
  <c r="Q46" i="1" s="1"/>
  <c r="K46" i="1" s="1"/>
  <c r="L46" i="1" s="1"/>
  <c r="BA42" i="1"/>
  <c r="AW29" i="1"/>
  <c r="AY29" i="1" s="1"/>
  <c r="R29" i="1"/>
  <c r="BA30" i="1"/>
  <c r="BA19" i="1"/>
  <c r="AW40" i="1"/>
  <c r="AY40" i="1" s="1"/>
  <c r="R40" i="1"/>
  <c r="S40" i="1" s="1"/>
  <c r="T40" i="1" s="1"/>
  <c r="BA53" i="1"/>
  <c r="BA50" i="1"/>
  <c r="R53" i="1"/>
  <c r="R31" i="1"/>
  <c r="S31" i="1" s="1"/>
  <c r="T31" i="1" s="1"/>
  <c r="AW31" i="1"/>
  <c r="AY31" i="1" s="1"/>
  <c r="BA61" i="1"/>
  <c r="BA56" i="1"/>
  <c r="AW60" i="1"/>
  <c r="R60" i="1"/>
  <c r="S60" i="1" s="1"/>
  <c r="T60" i="1" s="1"/>
  <c r="BA71" i="1"/>
  <c r="AY32" i="1"/>
  <c r="AA36" i="1"/>
  <c r="U36" i="1"/>
  <c r="Y36" i="1" s="1"/>
  <c r="AB36" i="1"/>
  <c r="S71" i="1"/>
  <c r="T71" i="1" s="1"/>
  <c r="Z72" i="1"/>
  <c r="Z73" i="1"/>
  <c r="Z70" i="1"/>
  <c r="S74" i="1"/>
  <c r="T74" i="1" s="1"/>
  <c r="Z57" i="1"/>
  <c r="S57" i="1"/>
  <c r="T57" i="1" s="1"/>
  <c r="P57" i="1" s="1"/>
  <c r="N57" i="1" s="1"/>
  <c r="Q57" i="1" s="1"/>
  <c r="K57" i="1" s="1"/>
  <c r="L57" i="1" s="1"/>
  <c r="Z54" i="1"/>
  <c r="P54" i="1"/>
  <c r="N54" i="1" s="1"/>
  <c r="Q54" i="1" s="1"/>
  <c r="K54" i="1" s="1"/>
  <c r="L54" i="1" s="1"/>
  <c r="Z62" i="1"/>
  <c r="S62" i="1"/>
  <c r="T62" i="1" s="1"/>
  <c r="BA62" i="1"/>
  <c r="Z67" i="1"/>
  <c r="BA72" i="1"/>
  <c r="S73" i="1"/>
  <c r="T73" i="1" s="1"/>
  <c r="P73" i="1" s="1"/>
  <c r="N73" i="1" s="1"/>
  <c r="Q73" i="1" s="1"/>
  <c r="K73" i="1" s="1"/>
  <c r="L73" i="1" s="1"/>
  <c r="U58" i="1"/>
  <c r="Y58" i="1" s="1"/>
  <c r="AB58" i="1"/>
  <c r="AA58" i="1"/>
  <c r="Z38" i="1"/>
  <c r="R25" i="1"/>
  <c r="AW25" i="1"/>
  <c r="AY25" i="1" s="1"/>
  <c r="AY35" i="1"/>
  <c r="S45" i="1"/>
  <c r="T45" i="1" s="1"/>
  <c r="AA28" i="1"/>
  <c r="AB28" i="1"/>
  <c r="U28" i="1"/>
  <c r="Y28" i="1" s="1"/>
  <c r="Z31" i="1"/>
  <c r="Z19" i="1"/>
  <c r="S26" i="1"/>
  <c r="T26" i="1" s="1"/>
  <c r="S20" i="1"/>
  <c r="T20" i="1" s="1"/>
  <c r="BA18" i="1"/>
  <c r="S72" i="1"/>
  <c r="T72" i="1" s="1"/>
  <c r="P72" i="1" s="1"/>
  <c r="N72" i="1" s="1"/>
  <c r="Q72" i="1" s="1"/>
  <c r="K72" i="1" s="1"/>
  <c r="L72" i="1" s="1"/>
  <c r="AW64" i="1"/>
  <c r="R64" i="1"/>
  <c r="S48" i="1"/>
  <c r="T48" i="1" s="1"/>
  <c r="P48" i="1" s="1"/>
  <c r="N48" i="1" s="1"/>
  <c r="Q48" i="1" s="1"/>
  <c r="K48" i="1" s="1"/>
  <c r="L48" i="1" s="1"/>
  <c r="U40" i="1"/>
  <c r="Y40" i="1" s="1"/>
  <c r="AB40" i="1"/>
  <c r="S19" i="1"/>
  <c r="T19" i="1" s="1"/>
  <c r="S18" i="1"/>
  <c r="T18" i="1" s="1"/>
  <c r="BA54" i="1"/>
  <c r="AY66" i="1"/>
  <c r="S61" i="1"/>
  <c r="T61" i="1" s="1"/>
  <c r="P61" i="1" s="1"/>
  <c r="N61" i="1" s="1"/>
  <c r="Q61" i="1" s="1"/>
  <c r="K61" i="1" s="1"/>
  <c r="L61" i="1" s="1"/>
  <c r="S50" i="1"/>
  <c r="T50" i="1" s="1"/>
  <c r="P37" i="1"/>
  <c r="N37" i="1" s="1"/>
  <c r="Q37" i="1" s="1"/>
  <c r="K37" i="1" s="1"/>
  <c r="L37" i="1" s="1"/>
  <c r="Z37" i="1"/>
  <c r="Z22" i="1"/>
  <c r="Z21" i="1"/>
  <c r="U24" i="1"/>
  <c r="Y24" i="1" s="1"/>
  <c r="AB24" i="1"/>
  <c r="Z48" i="1"/>
  <c r="S67" i="1"/>
  <c r="T67" i="1" s="1"/>
  <c r="Z52" i="1"/>
  <c r="S66" i="1"/>
  <c r="T66" i="1" s="1"/>
  <c r="Z46" i="1"/>
  <c r="Z56" i="1"/>
  <c r="Z69" i="1"/>
  <c r="Z51" i="1"/>
  <c r="Z41" i="1"/>
  <c r="Z34" i="1"/>
  <c r="S43" i="1"/>
  <c r="T43" i="1" s="1"/>
  <c r="S69" i="1"/>
  <c r="T69" i="1" s="1"/>
  <c r="P69" i="1" s="1"/>
  <c r="N69" i="1" s="1"/>
  <c r="Q69" i="1" s="1"/>
  <c r="K69" i="1" s="1"/>
  <c r="L69" i="1" s="1"/>
  <c r="Z33" i="1"/>
  <c r="Z17" i="1"/>
  <c r="S27" i="1"/>
  <c r="T27" i="1" s="1"/>
  <c r="S17" i="1"/>
  <c r="T17" i="1" s="1"/>
  <c r="P17" i="1" s="1"/>
  <c r="N17" i="1" s="1"/>
  <c r="Q17" i="1" s="1"/>
  <c r="K17" i="1" s="1"/>
  <c r="L17" i="1" s="1"/>
  <c r="S51" i="1"/>
  <c r="T51" i="1" s="1"/>
  <c r="R47" i="1"/>
  <c r="AW47" i="1"/>
  <c r="S59" i="1"/>
  <c r="T59" i="1" s="1"/>
  <c r="Z29" i="1"/>
  <c r="BA20" i="1"/>
  <c r="U37" i="1"/>
  <c r="Y37" i="1" s="1"/>
  <c r="AB37" i="1"/>
  <c r="AA37" i="1"/>
  <c r="S53" i="1"/>
  <c r="T53" i="1" s="1"/>
  <c r="AA24" i="1"/>
  <c r="Z68" i="1"/>
  <c r="Z44" i="1"/>
  <c r="Z49" i="1"/>
  <c r="S49" i="1"/>
  <c r="T49" i="1" s="1"/>
  <c r="BA74" i="1"/>
  <c r="AY59" i="1"/>
  <c r="BA59" i="1"/>
  <c r="AA40" i="1"/>
  <c r="S56" i="1"/>
  <c r="T56" i="1" s="1"/>
  <c r="P56" i="1" s="1"/>
  <c r="N56" i="1" s="1"/>
  <c r="Q56" i="1" s="1"/>
  <c r="K56" i="1" s="1"/>
  <c r="L56" i="1" s="1"/>
  <c r="BA43" i="1"/>
  <c r="S70" i="1"/>
  <c r="T70" i="1" s="1"/>
  <c r="S22" i="1"/>
  <c r="T22" i="1" s="1"/>
  <c r="P22" i="1" s="1"/>
  <c r="N22" i="1" s="1"/>
  <c r="Q22" i="1" s="1"/>
  <c r="K22" i="1" s="1"/>
  <c r="L22" i="1" s="1"/>
  <c r="Z28" i="1"/>
  <c r="P28" i="1"/>
  <c r="N28" i="1" s="1"/>
  <c r="Q28" i="1" s="1"/>
  <c r="K28" i="1" s="1"/>
  <c r="L28" i="1" s="1"/>
  <c r="P24" i="1"/>
  <c r="N24" i="1" s="1"/>
  <c r="Q24" i="1" s="1"/>
  <c r="K24" i="1" s="1"/>
  <c r="L24" i="1" s="1"/>
  <c r="S34" i="1"/>
  <c r="T34" i="1" s="1"/>
  <c r="P34" i="1" s="1"/>
  <c r="N34" i="1" s="1"/>
  <c r="Q34" i="1" s="1"/>
  <c r="K34" i="1" s="1"/>
  <c r="L34" i="1" s="1"/>
  <c r="Z18" i="1"/>
  <c r="U75" i="1"/>
  <c r="Y75" i="1" s="1"/>
  <c r="AB75" i="1"/>
  <c r="AA75" i="1"/>
  <c r="Z61" i="1"/>
  <c r="S68" i="1"/>
  <c r="T68" i="1" s="1"/>
  <c r="P68" i="1" s="1"/>
  <c r="N68" i="1" s="1"/>
  <c r="Q68" i="1" s="1"/>
  <c r="K68" i="1" s="1"/>
  <c r="L68" i="1" s="1"/>
  <c r="AB54" i="1"/>
  <c r="AC54" i="1" s="1"/>
  <c r="U54" i="1"/>
  <c r="Y54" i="1" s="1"/>
  <c r="P75" i="1"/>
  <c r="N75" i="1" s="1"/>
  <c r="Q75" i="1" s="1"/>
  <c r="K75" i="1" s="1"/>
  <c r="L75" i="1" s="1"/>
  <c r="AW39" i="1"/>
  <c r="R39" i="1"/>
  <c r="Z20" i="1"/>
  <c r="P20" i="1"/>
  <c r="N20" i="1" s="1"/>
  <c r="Q20" i="1" s="1"/>
  <c r="K20" i="1" s="1"/>
  <c r="L20" i="1" s="1"/>
  <c r="Z36" i="1"/>
  <c r="P36" i="1"/>
  <c r="N36" i="1" s="1"/>
  <c r="Q36" i="1" s="1"/>
  <c r="K36" i="1" s="1"/>
  <c r="L36" i="1" s="1"/>
  <c r="S52" i="1"/>
  <c r="T52" i="1" s="1"/>
  <c r="P52" i="1" s="1"/>
  <c r="N52" i="1" s="1"/>
  <c r="Q52" i="1" s="1"/>
  <c r="K52" i="1" s="1"/>
  <c r="L52" i="1" s="1"/>
  <c r="S30" i="1"/>
  <c r="T30" i="1" s="1"/>
  <c r="S33" i="1"/>
  <c r="T33" i="1" s="1"/>
  <c r="U42" i="1"/>
  <c r="Y42" i="1" s="1"/>
  <c r="AA42" i="1"/>
  <c r="AB42" i="1"/>
  <c r="AC42" i="1" s="1"/>
  <c r="S38" i="1"/>
  <c r="T38" i="1" s="1"/>
  <c r="P38" i="1" s="1"/>
  <c r="N38" i="1" s="1"/>
  <c r="Q38" i="1" s="1"/>
  <c r="K38" i="1" s="1"/>
  <c r="L38" i="1" s="1"/>
  <c r="Z23" i="1"/>
  <c r="Z60" i="1"/>
  <c r="AW55" i="1"/>
  <c r="R55" i="1"/>
  <c r="R63" i="1"/>
  <c r="AW63" i="1"/>
  <c r="Z65" i="1"/>
  <c r="S65" i="1"/>
  <c r="T65" i="1" s="1"/>
  <c r="P65" i="1" s="1"/>
  <c r="N65" i="1" s="1"/>
  <c r="Q65" i="1" s="1"/>
  <c r="K65" i="1" s="1"/>
  <c r="L65" i="1" s="1"/>
  <c r="S44" i="1"/>
  <c r="T44" i="1" s="1"/>
  <c r="Z59" i="1"/>
  <c r="P59" i="1"/>
  <c r="N59" i="1" s="1"/>
  <c r="Q59" i="1" s="1"/>
  <c r="K59" i="1" s="1"/>
  <c r="L59" i="1" s="1"/>
  <c r="P58" i="1"/>
  <c r="N58" i="1" s="1"/>
  <c r="Q58" i="1" s="1"/>
  <c r="K58" i="1" s="1"/>
  <c r="L58" i="1" s="1"/>
  <c r="S35" i="1"/>
  <c r="T35" i="1" s="1"/>
  <c r="S41" i="1"/>
  <c r="T41" i="1" s="1"/>
  <c r="U32" i="1"/>
  <c r="Y32" i="1" s="1"/>
  <c r="AB32" i="1"/>
  <c r="AC32" i="1" s="1"/>
  <c r="P32" i="1"/>
  <c r="N32" i="1" s="1"/>
  <c r="Q32" i="1" s="1"/>
  <c r="K32" i="1" s="1"/>
  <c r="L32" i="1" s="1"/>
  <c r="Z30" i="1"/>
  <c r="P30" i="1"/>
  <c r="N30" i="1" s="1"/>
  <c r="Q30" i="1" s="1"/>
  <c r="K30" i="1" s="1"/>
  <c r="L30" i="1" s="1"/>
  <c r="P26" i="1"/>
  <c r="N26" i="1" s="1"/>
  <c r="Q26" i="1" s="1"/>
  <c r="K26" i="1" s="1"/>
  <c r="L26" i="1" s="1"/>
  <c r="Z26" i="1"/>
  <c r="S21" i="1"/>
  <c r="T21" i="1" s="1"/>
  <c r="P21" i="1" s="1"/>
  <c r="N21" i="1" s="1"/>
  <c r="Q21" i="1" s="1"/>
  <c r="K21" i="1" s="1"/>
  <c r="L21" i="1" s="1"/>
  <c r="S23" i="1"/>
  <c r="T23" i="1" s="1"/>
  <c r="P23" i="1" s="1"/>
  <c r="N23" i="1" s="1"/>
  <c r="Q23" i="1" s="1"/>
  <c r="K23" i="1" s="1"/>
  <c r="L23" i="1" s="1"/>
  <c r="P40" i="1"/>
  <c r="N40" i="1" s="1"/>
  <c r="Q40" i="1" s="1"/>
  <c r="K40" i="1" s="1"/>
  <c r="L40" i="1" s="1"/>
  <c r="S29" i="1"/>
  <c r="T29" i="1" s="1"/>
  <c r="P29" i="1" s="1"/>
  <c r="N29" i="1" s="1"/>
  <c r="Q29" i="1" s="1"/>
  <c r="K29" i="1" s="1"/>
  <c r="L29" i="1" s="1"/>
  <c r="U46" i="1" l="1"/>
  <c r="Y46" i="1" s="1"/>
  <c r="AA46" i="1"/>
  <c r="BA25" i="1"/>
  <c r="AB46" i="1"/>
  <c r="AY68" i="1"/>
  <c r="BA68" i="1"/>
  <c r="AC75" i="1"/>
  <c r="BA40" i="1"/>
  <c r="BA29" i="1"/>
  <c r="BA41" i="1"/>
  <c r="P60" i="1"/>
  <c r="N60" i="1" s="1"/>
  <c r="Q60" i="1" s="1"/>
  <c r="K60" i="1" s="1"/>
  <c r="L60" i="1" s="1"/>
  <c r="AA60" i="1"/>
  <c r="U60" i="1"/>
  <c r="Y60" i="1" s="1"/>
  <c r="AB60" i="1"/>
  <c r="AC60" i="1" s="1"/>
  <c r="BA60" i="1"/>
  <c r="AY60" i="1"/>
  <c r="BA31" i="1"/>
  <c r="U18" i="1"/>
  <c r="Y18" i="1" s="1"/>
  <c r="AB18" i="1"/>
  <c r="AC18" i="1" s="1"/>
  <c r="AA18" i="1"/>
  <c r="U35" i="1"/>
  <c r="Y35" i="1" s="1"/>
  <c r="AB35" i="1"/>
  <c r="AA35" i="1"/>
  <c r="P35" i="1"/>
  <c r="N35" i="1" s="1"/>
  <c r="Q35" i="1" s="1"/>
  <c r="K35" i="1" s="1"/>
  <c r="L35" i="1" s="1"/>
  <c r="BA55" i="1"/>
  <c r="AY55" i="1"/>
  <c r="U74" i="1"/>
  <c r="Y74" i="1" s="1"/>
  <c r="AB74" i="1"/>
  <c r="AA74" i="1"/>
  <c r="P74" i="1"/>
  <c r="N74" i="1" s="1"/>
  <c r="Q74" i="1" s="1"/>
  <c r="K74" i="1" s="1"/>
  <c r="L74" i="1" s="1"/>
  <c r="AB33" i="1"/>
  <c r="U33" i="1"/>
  <c r="Y33" i="1" s="1"/>
  <c r="AA33" i="1"/>
  <c r="S39" i="1"/>
  <c r="T39" i="1" s="1"/>
  <c r="U34" i="1"/>
  <c r="Y34" i="1" s="1"/>
  <c r="AA34" i="1"/>
  <c r="AB34" i="1"/>
  <c r="AC34" i="1" s="1"/>
  <c r="AC37" i="1"/>
  <c r="AB59" i="1"/>
  <c r="U59" i="1"/>
  <c r="Y59" i="1" s="1"/>
  <c r="AA59" i="1"/>
  <c r="AB67" i="1"/>
  <c r="U67" i="1"/>
  <c r="Y67" i="1" s="1"/>
  <c r="AA67" i="1"/>
  <c r="U19" i="1"/>
  <c r="Y19" i="1" s="1"/>
  <c r="AB19" i="1"/>
  <c r="AA19" i="1"/>
  <c r="S64" i="1"/>
  <c r="T64" i="1" s="1"/>
  <c r="U26" i="1"/>
  <c r="Y26" i="1" s="1"/>
  <c r="AB26" i="1"/>
  <c r="AA26" i="1"/>
  <c r="AC28" i="1"/>
  <c r="P67" i="1"/>
  <c r="N67" i="1" s="1"/>
  <c r="Q67" i="1" s="1"/>
  <c r="K67" i="1" s="1"/>
  <c r="L67" i="1" s="1"/>
  <c r="U65" i="1"/>
  <c r="Y65" i="1" s="1"/>
  <c r="AB65" i="1"/>
  <c r="AA65" i="1"/>
  <c r="U61" i="1"/>
  <c r="Y61" i="1" s="1"/>
  <c r="AB61" i="1"/>
  <c r="AA61" i="1"/>
  <c r="U38" i="1"/>
  <c r="Y38" i="1" s="1"/>
  <c r="AB38" i="1"/>
  <c r="AA38" i="1"/>
  <c r="U30" i="1"/>
  <c r="Y30" i="1" s="1"/>
  <c r="AB30" i="1"/>
  <c r="AA30" i="1"/>
  <c r="AY39" i="1"/>
  <c r="BA39" i="1"/>
  <c r="U56" i="1"/>
  <c r="Y56" i="1" s="1"/>
  <c r="AB56" i="1"/>
  <c r="AA56" i="1"/>
  <c r="U49" i="1"/>
  <c r="Y49" i="1" s="1"/>
  <c r="AA49" i="1"/>
  <c r="AB49" i="1"/>
  <c r="BA47" i="1"/>
  <c r="AY47" i="1"/>
  <c r="AB51" i="1"/>
  <c r="U51" i="1"/>
  <c r="Y51" i="1" s="1"/>
  <c r="AA51" i="1"/>
  <c r="AY64" i="1"/>
  <c r="BA64" i="1"/>
  <c r="U71" i="1"/>
  <c r="Y71" i="1" s="1"/>
  <c r="AB71" i="1"/>
  <c r="AA71" i="1"/>
  <c r="P71" i="1"/>
  <c r="N71" i="1" s="1"/>
  <c r="Q71" i="1" s="1"/>
  <c r="K71" i="1" s="1"/>
  <c r="L71" i="1" s="1"/>
  <c r="AC36" i="1"/>
  <c r="U41" i="1"/>
  <c r="Y41" i="1" s="1"/>
  <c r="AB41" i="1"/>
  <c r="AA41" i="1"/>
  <c r="S55" i="1"/>
  <c r="T55" i="1" s="1"/>
  <c r="U27" i="1"/>
  <c r="Y27" i="1" s="1"/>
  <c r="AB27" i="1"/>
  <c r="AA27" i="1"/>
  <c r="P27" i="1"/>
  <c r="N27" i="1" s="1"/>
  <c r="Q27" i="1" s="1"/>
  <c r="K27" i="1" s="1"/>
  <c r="L27" i="1" s="1"/>
  <c r="S25" i="1"/>
  <c r="T25" i="1" s="1"/>
  <c r="U70" i="1"/>
  <c r="Y70" i="1" s="1"/>
  <c r="AB70" i="1"/>
  <c r="AC70" i="1" s="1"/>
  <c r="AA70" i="1"/>
  <c r="AB43" i="1"/>
  <c r="U43" i="1"/>
  <c r="Y43" i="1" s="1"/>
  <c r="P43" i="1"/>
  <c r="N43" i="1" s="1"/>
  <c r="Q43" i="1" s="1"/>
  <c r="K43" i="1" s="1"/>
  <c r="L43" i="1" s="1"/>
  <c r="AA43" i="1"/>
  <c r="P49" i="1"/>
  <c r="N49" i="1" s="1"/>
  <c r="Q49" i="1" s="1"/>
  <c r="K49" i="1" s="1"/>
  <c r="L49" i="1" s="1"/>
  <c r="S47" i="1"/>
  <c r="T47" i="1" s="1"/>
  <c r="P33" i="1"/>
  <c r="N33" i="1" s="1"/>
  <c r="Q33" i="1" s="1"/>
  <c r="K33" i="1" s="1"/>
  <c r="L33" i="1" s="1"/>
  <c r="P41" i="1"/>
  <c r="N41" i="1" s="1"/>
  <c r="Q41" i="1" s="1"/>
  <c r="K41" i="1" s="1"/>
  <c r="L41" i="1" s="1"/>
  <c r="AC40" i="1"/>
  <c r="P19" i="1"/>
  <c r="N19" i="1" s="1"/>
  <c r="Q19" i="1" s="1"/>
  <c r="K19" i="1" s="1"/>
  <c r="L19" i="1" s="1"/>
  <c r="U45" i="1"/>
  <c r="Y45" i="1" s="1"/>
  <c r="AB45" i="1"/>
  <c r="AA45" i="1"/>
  <c r="P45" i="1"/>
  <c r="N45" i="1" s="1"/>
  <c r="Q45" i="1" s="1"/>
  <c r="K45" i="1" s="1"/>
  <c r="L45" i="1" s="1"/>
  <c r="AC58" i="1"/>
  <c r="U66" i="1"/>
  <c r="Y66" i="1" s="1"/>
  <c r="AB66" i="1"/>
  <c r="AA66" i="1"/>
  <c r="P66" i="1"/>
  <c r="N66" i="1" s="1"/>
  <c r="Q66" i="1" s="1"/>
  <c r="K66" i="1" s="1"/>
  <c r="L66" i="1" s="1"/>
  <c r="AA20" i="1"/>
  <c r="U20" i="1"/>
  <c r="Y20" i="1" s="1"/>
  <c r="AB20" i="1"/>
  <c r="AC20" i="1" s="1"/>
  <c r="U23" i="1"/>
  <c r="Y23" i="1" s="1"/>
  <c r="AB23" i="1"/>
  <c r="AA23" i="1"/>
  <c r="U52" i="1"/>
  <c r="Y52" i="1" s="1"/>
  <c r="AB52" i="1"/>
  <c r="AA52" i="1"/>
  <c r="U57" i="1"/>
  <c r="Y57" i="1" s="1"/>
  <c r="AA57" i="1"/>
  <c r="AB57" i="1"/>
  <c r="P70" i="1"/>
  <c r="N70" i="1" s="1"/>
  <c r="Q70" i="1" s="1"/>
  <c r="K70" i="1" s="1"/>
  <c r="L70" i="1" s="1"/>
  <c r="U44" i="1"/>
  <c r="Y44" i="1" s="1"/>
  <c r="AB44" i="1"/>
  <c r="AA44" i="1"/>
  <c r="BA63" i="1"/>
  <c r="AY63" i="1"/>
  <c r="AB17" i="1"/>
  <c r="U17" i="1"/>
  <c r="Y17" i="1" s="1"/>
  <c r="AA17" i="1"/>
  <c r="U69" i="1"/>
  <c r="Y69" i="1" s="1"/>
  <c r="AB69" i="1"/>
  <c r="AA69" i="1"/>
  <c r="P51" i="1"/>
  <c r="N51" i="1" s="1"/>
  <c r="Q51" i="1" s="1"/>
  <c r="K51" i="1" s="1"/>
  <c r="L51" i="1" s="1"/>
  <c r="U48" i="1"/>
  <c r="Y48" i="1" s="1"/>
  <c r="AB48" i="1"/>
  <c r="AA48" i="1"/>
  <c r="U72" i="1"/>
  <c r="Y72" i="1" s="1"/>
  <c r="AB72" i="1"/>
  <c r="AA72" i="1"/>
  <c r="AA31" i="1"/>
  <c r="U31" i="1"/>
  <c r="Y31" i="1" s="1"/>
  <c r="AB31" i="1"/>
  <c r="AC31" i="1" s="1"/>
  <c r="U73" i="1"/>
  <c r="Y73" i="1" s="1"/>
  <c r="AB73" i="1"/>
  <c r="AA73" i="1"/>
  <c r="U62" i="1"/>
  <c r="Y62" i="1" s="1"/>
  <c r="AB62" i="1"/>
  <c r="AA62" i="1"/>
  <c r="AC46" i="1"/>
  <c r="P18" i="1"/>
  <c r="N18" i="1" s="1"/>
  <c r="Q18" i="1" s="1"/>
  <c r="K18" i="1" s="1"/>
  <c r="L18" i="1" s="1"/>
  <c r="U29" i="1"/>
  <c r="Y29" i="1" s="1"/>
  <c r="AB29" i="1"/>
  <c r="AC29" i="1" s="1"/>
  <c r="AA29" i="1"/>
  <c r="U21" i="1"/>
  <c r="Y21" i="1" s="1"/>
  <c r="AB21" i="1"/>
  <c r="AA21" i="1"/>
  <c r="S63" i="1"/>
  <c r="T63" i="1" s="1"/>
  <c r="U68" i="1"/>
  <c r="Y68" i="1" s="1"/>
  <c r="AB68" i="1"/>
  <c r="AA68" i="1"/>
  <c r="AB22" i="1"/>
  <c r="AA22" i="1"/>
  <c r="U22" i="1"/>
  <c r="Y22" i="1" s="1"/>
  <c r="P44" i="1"/>
  <c r="N44" i="1" s="1"/>
  <c r="Q44" i="1" s="1"/>
  <c r="K44" i="1" s="1"/>
  <c r="L44" i="1" s="1"/>
  <c r="U53" i="1"/>
  <c r="Y53" i="1" s="1"/>
  <c r="AB53" i="1"/>
  <c r="P53" i="1"/>
  <c r="N53" i="1" s="1"/>
  <c r="Q53" i="1" s="1"/>
  <c r="K53" i="1" s="1"/>
  <c r="L53" i="1" s="1"/>
  <c r="AA53" i="1"/>
  <c r="AC24" i="1"/>
  <c r="U50" i="1"/>
  <c r="Y50" i="1" s="1"/>
  <c r="AB50" i="1"/>
  <c r="AA50" i="1"/>
  <c r="P50" i="1"/>
  <c r="N50" i="1" s="1"/>
  <c r="Q50" i="1" s="1"/>
  <c r="K50" i="1" s="1"/>
  <c r="L50" i="1" s="1"/>
  <c r="P31" i="1"/>
  <c r="N31" i="1" s="1"/>
  <c r="Q31" i="1" s="1"/>
  <c r="K31" i="1" s="1"/>
  <c r="L31" i="1" s="1"/>
  <c r="P62" i="1"/>
  <c r="N62" i="1" s="1"/>
  <c r="Q62" i="1" s="1"/>
  <c r="K62" i="1" s="1"/>
  <c r="L62" i="1" s="1"/>
  <c r="AC52" i="1" l="1"/>
  <c r="AC71" i="1"/>
  <c r="AC49" i="1"/>
  <c r="AC30" i="1"/>
  <c r="AC26" i="1"/>
  <c r="AC17" i="1"/>
  <c r="AC44" i="1"/>
  <c r="AC59" i="1"/>
  <c r="AC38" i="1"/>
  <c r="AC50" i="1"/>
  <c r="AC19" i="1"/>
  <c r="AC62" i="1"/>
  <c r="AC66" i="1"/>
  <c r="AC51" i="1"/>
  <c r="AC61" i="1"/>
  <c r="AC33" i="1"/>
  <c r="AC22" i="1"/>
  <c r="U63" i="1"/>
  <c r="Y63" i="1" s="1"/>
  <c r="AB63" i="1"/>
  <c r="AA63" i="1"/>
  <c r="P63" i="1"/>
  <c r="N63" i="1" s="1"/>
  <c r="Q63" i="1" s="1"/>
  <c r="K63" i="1" s="1"/>
  <c r="L63" i="1" s="1"/>
  <c r="AC27" i="1"/>
  <c r="AC56" i="1"/>
  <c r="AC68" i="1"/>
  <c r="AC72" i="1"/>
  <c r="AC69" i="1"/>
  <c r="AC43" i="1"/>
  <c r="AB25" i="1"/>
  <c r="U25" i="1"/>
  <c r="Y25" i="1" s="1"/>
  <c r="P25" i="1"/>
  <c r="N25" i="1" s="1"/>
  <c r="Q25" i="1" s="1"/>
  <c r="K25" i="1" s="1"/>
  <c r="L25" i="1" s="1"/>
  <c r="AA25" i="1"/>
  <c r="U55" i="1"/>
  <c r="Y55" i="1" s="1"/>
  <c r="AB55" i="1"/>
  <c r="AA55" i="1"/>
  <c r="P55" i="1"/>
  <c r="N55" i="1" s="1"/>
  <c r="Q55" i="1" s="1"/>
  <c r="K55" i="1" s="1"/>
  <c r="L55" i="1" s="1"/>
  <c r="AC65" i="1"/>
  <c r="AC35" i="1"/>
  <c r="AC53" i="1"/>
  <c r="AC21" i="1"/>
  <c r="AC45" i="1"/>
  <c r="U47" i="1"/>
  <c r="Y47" i="1" s="1"/>
  <c r="AA47" i="1"/>
  <c r="AB47" i="1"/>
  <c r="P47" i="1"/>
  <c r="N47" i="1" s="1"/>
  <c r="Q47" i="1" s="1"/>
  <c r="K47" i="1" s="1"/>
  <c r="L47" i="1" s="1"/>
  <c r="U64" i="1"/>
  <c r="Y64" i="1" s="1"/>
  <c r="AB64" i="1"/>
  <c r="AA64" i="1"/>
  <c r="P64" i="1"/>
  <c r="N64" i="1" s="1"/>
  <c r="Q64" i="1" s="1"/>
  <c r="K64" i="1" s="1"/>
  <c r="L64" i="1" s="1"/>
  <c r="AC74" i="1"/>
  <c r="AC73" i="1"/>
  <c r="AC48" i="1"/>
  <c r="AC57" i="1"/>
  <c r="AC23" i="1"/>
  <c r="AC41" i="1"/>
  <c r="AC67" i="1"/>
  <c r="U39" i="1"/>
  <c r="Y39" i="1" s="1"/>
  <c r="AB39" i="1"/>
  <c r="P39" i="1"/>
  <c r="N39" i="1" s="1"/>
  <c r="Q39" i="1" s="1"/>
  <c r="K39" i="1" s="1"/>
  <c r="L39" i="1" s="1"/>
  <c r="AA39" i="1"/>
  <c r="AC64" i="1" l="1"/>
  <c r="AC55" i="1"/>
  <c r="AC25" i="1"/>
  <c r="AC39" i="1"/>
  <c r="AC47" i="1"/>
  <c r="AC63" i="1"/>
</calcChain>
</file>

<file path=xl/sharedStrings.xml><?xml version="1.0" encoding="utf-8"?>
<sst xmlns="http://schemas.openxmlformats.org/spreadsheetml/2006/main" count="1599" uniqueCount="580">
  <si>
    <t>File opened</t>
  </si>
  <si>
    <t>2018-08-23 08:06:19</t>
  </si>
  <si>
    <t>Console s/n</t>
  </si>
  <si>
    <t>68C-901331</t>
  </si>
  <si>
    <t>Console ver</t>
  </si>
  <si>
    <t>Bluestem v.1.3.4</t>
  </si>
  <si>
    <t>Scripts ver</t>
  </si>
  <si>
    <t>2018.05  1.3.4, Mar 2018</t>
  </si>
  <si>
    <t>Head s/n</t>
  </si>
  <si>
    <t>68H-581331</t>
  </si>
  <si>
    <t>Head ver</t>
  </si>
  <si>
    <t>1.3.0</t>
  </si>
  <si>
    <t>Head cal</t>
  </si>
  <si>
    <t>{"co2aspanconc1": "993.2", "co2bzero": "1.08264", "co2azero": "0.892622", "h2oaspan2": "0", "co2aspanconc2": "0", "ssb_ref": "29458.7", "flowmeterzero": "0.998704", "h2oazero": "1.1151", "flowazero": "0.30871", "ssa_ref": "36030.2", "h2oaspan2b": "0.0694204", "co2bspan2b": "0.181167", "tazero": "0.0477905", "tbzero": "0.0939751", "h2obspan2": "0", "h2oaspan1": "1.00733", "h2oaspanconc1": "12.22", "chamberpressurezero": "2.51693", "h2obspanconc1": "12.22", "h2oaspanconc2": "0", "co2bspanconc2": "0", "co2bspanconc1": "993.2", "co2bspan1": "0.98832", "h2obspanconc2": "0", "h2obspan2a": "0.0689104", "h2obspan1": "1.0141", "co2bspan2a": "0.183308", "co2aspan2b": "0.180814", "h2obzero": "1.12239", "flowbzero": "0.37856", "oxygen": "21", "co2aspan2": "0", "co2bspan2": "0", "co2aspan1": "0.988981", "co2aspan2a": "0.182828", "h2obspan2b": "0.069882", "h2oaspan2a": "0.0689156"}</t>
  </si>
  <si>
    <t>Chamber type</t>
  </si>
  <si>
    <t>6800-01A</t>
  </si>
  <si>
    <t>Chamber s/n</t>
  </si>
  <si>
    <t>MPF-651271</t>
  </si>
  <si>
    <t>Chamber rev</t>
  </si>
  <si>
    <t>0</t>
  </si>
  <si>
    <t>Chamber cal</t>
  </si>
  <si>
    <t>Fluorometer</t>
  </si>
  <si>
    <t>Flr. Version</t>
  </si>
  <si>
    <t>08:06:19</t>
  </si>
  <si>
    <t>Stability Definition:	A (GasEx): Slp&lt;1 Std&lt;0.5	Ci (GasEx): Slp&lt;1 Std&lt;1</t>
  </si>
  <si>
    <t>SysConst</t>
  </si>
  <si>
    <t>AvgTime</t>
  </si>
  <si>
    <t>4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</si>
  <si>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</si>
  <si>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</si>
  <si>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</si>
  <si>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</si>
  <si>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</si>
  <si>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</si>
  <si>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</si>
  <si>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</si>
  <si>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</si>
  <si>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</si>
  <si>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</si>
  <si>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</si>
  <si>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</si>
  <si>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</si>
  <si>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</si>
  <si>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</si>
  <si>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</si>
  <si>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</si>
  <si>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</si>
  <si>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</si>
  <si>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</si>
  <si>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</si>
  <si>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</si>
  <si>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</si>
  <si>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</si>
  <si>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</si>
  <si>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</si>
  <si>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</si>
  <si>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</si>
  <si>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</si>
  <si>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</si>
  <si>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</si>
  <si>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</si>
  <si>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</si>
  <si>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</si>
  <si>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</si>
  <si>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</si>
  <si>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</si>
  <si>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</si>
  <si>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</si>
  <si>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</si>
  <si>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</si>
  <si>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2.24232 78.3754 378.983 624.08 863.358 1051.91 1221.59 1366.7</t>
  </si>
  <si>
    <t>Fs_true</t>
  </si>
  <si>
    <t>-0.17808 100.365 402.494 601.042 801.034 1001.05 1201.08 1400.49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</si>
  <si>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</si>
  <si>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</si>
  <si>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</si>
  <si>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</si>
  <si>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</si>
  <si>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</si>
  <si>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</si>
  <si>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</si>
  <si>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</si>
  <si>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</si>
  <si>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</si>
  <si>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</si>
  <si>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</si>
  <si>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</si>
  <si>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</si>
  <si>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</si>
  <si>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</si>
  <si>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</si>
  <si>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</si>
  <si>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</si>
  <si>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</si>
  <si>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</si>
  <si>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</si>
  <si>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</si>
  <si>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</si>
  <si>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</si>
  <si>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</si>
  <si>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</si>
  <si>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</si>
  <si>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</si>
  <si>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</si>
  <si>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</si>
  <si>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</si>
  <si>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</si>
  <si>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</si>
  <si>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</si>
  <si>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</si>
  <si>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</si>
  <si>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</si>
  <si>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</si>
  <si>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</si>
  <si>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</si>
  <si>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</si>
  <si>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</si>
  <si>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</si>
  <si>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</si>
  <si>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</si>
  <si>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</si>
  <si>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</si>
  <si>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</si>
  <si>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</si>
  <si>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</si>
  <si>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</si>
  <si>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</si>
  <si>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</si>
  <si>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</si>
  <si>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</si>
  <si>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</si>
  <si>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</si>
  <si>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</si>
  <si>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</si>
  <si>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</si>
  <si>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</si>
  <si>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</si>
  <si>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</si>
  <si>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</si>
  <si>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</si>
  <si>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</si>
  <si>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</si>
  <si>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</si>
  <si>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</si>
  <si>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</si>
  <si>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</si>
  <si>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</si>
  <si>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</si>
  <si>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</si>
  <si>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</si>
  <si>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</si>
  <si>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</si>
  <si>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</si>
  <si>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</si>
  <si>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</si>
  <si>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</si>
  <si>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</si>
  <si>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</si>
  <si>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</si>
  <si>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</si>
  <si>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</si>
  <si>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</si>
  <si>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</si>
  <si>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</si>
  <si>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</si>
  <si>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</si>
  <si>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</si>
  <si>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</si>
  <si>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</si>
  <si>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</si>
  <si>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</si>
  <si>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</si>
  <si>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</si>
  <si>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</si>
  <si>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</si>
  <si>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</si>
  <si>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</si>
  <si>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</si>
  <si>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</si>
  <si>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</si>
  <si>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</si>
  <si>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</si>
  <si>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</si>
  <si>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</si>
  <si>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</si>
  <si>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</si>
  <si>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</si>
  <si>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</si>
  <si>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</si>
  <si>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</si>
  <si>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</si>
  <si>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</si>
  <si>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</si>
  <si>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</si>
  <si>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</si>
  <si>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</si>
  <si>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</si>
  <si>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</si>
  <si>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</si>
  <si>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</si>
  <si>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</si>
  <si>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</si>
  <si>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</si>
  <si>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</si>
  <si>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</si>
  <si>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</si>
  <si>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</si>
  <si>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</si>
  <si>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</si>
  <si>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Ci:MN</t>
  </si>
  <si>
    <t>Ci:SLP</t>
  </si>
  <si>
    <t>Ci:SD</t>
  </si>
  <si>
    <t>Ci:OK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</si>
  <si>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</si>
  <si>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</si>
  <si>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</si>
  <si>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</si>
  <si>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</si>
  <si>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</si>
  <si>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</si>
  <si>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</si>
  <si>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</si>
  <si>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</si>
  <si>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</si>
  <si>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</si>
  <si>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</si>
  <si>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</si>
  <si>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</si>
  <si>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</si>
  <si>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</si>
  <si>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</si>
  <si>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</si>
  <si>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</si>
  <si>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</si>
  <si>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</si>
  <si>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</si>
  <si>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</si>
  <si>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</si>
  <si>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</si>
  <si>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</si>
  <si>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</si>
  <si>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</si>
  <si>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</si>
  <si>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</si>
  <si>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</si>
  <si>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</si>
  <si>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</si>
  <si>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</si>
  <si>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</si>
  <si>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</si>
  <si>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</si>
  <si>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</si>
  <si>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</si>
  <si>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</si>
  <si>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</si>
  <si>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</si>
  <si>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</si>
  <si>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</si>
  <si>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</si>
  <si>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</si>
  <si>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</si>
  <si>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</si>
  <si>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</si>
  <si>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</si>
  <si>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</si>
  <si>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</si>
  <si>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</si>
  <si>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</si>
  <si>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</si>
  <si>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</si>
  <si>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</si>
  <si>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</si>
  <si>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</si>
  <si>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</si>
  <si>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</si>
  <si>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</si>
  <si>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</si>
  <si>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V</t>
  </si>
  <si>
    <t>20180823 08:08:49</t>
  </si>
  <si>
    <t>08:08:49</t>
  </si>
  <si>
    <t>18311-2</t>
  </si>
  <si>
    <t>MPF-273-20180823-08_08_50</t>
  </si>
  <si>
    <t>DARK-274-20180823-08_08_58</t>
  </si>
  <si>
    <t>0: Broadleaf</t>
  </si>
  <si>
    <t>08:07:56</t>
  </si>
  <si>
    <t>2/2</t>
  </si>
  <si>
    <t>5</t>
  </si>
  <si>
    <t>11111111</t>
  </si>
  <si>
    <t>oooooooo</t>
  </si>
  <si>
    <t>off</t>
  </si>
  <si>
    <t>20180823 08:10:49</t>
  </si>
  <si>
    <t>08:10:49</t>
  </si>
  <si>
    <t>MPF-275-20180823-08_10_51</t>
  </si>
  <si>
    <t>DARK-276-20180823-08_10_58</t>
  </si>
  <si>
    <t>08:09:54</t>
  </si>
  <si>
    <t>1/2</t>
  </si>
  <si>
    <t>20180823 08:12:39</t>
  </si>
  <si>
    <t>08:12:39</t>
  </si>
  <si>
    <t>MPF-277-20180823-08_12_40</t>
  </si>
  <si>
    <t>DARK-278-20180823-08_12_48</t>
  </si>
  <si>
    <t>20180823 08:14:39</t>
  </si>
  <si>
    <t>08:14:39</t>
  </si>
  <si>
    <t>MPF-279-20180823-08_14_41</t>
  </si>
  <si>
    <t>DARK-280-20180823-08_14_48</t>
  </si>
  <si>
    <t>08:13:46</t>
  </si>
  <si>
    <t>20180823 08:16:40</t>
  </si>
  <si>
    <t>08:16:40</t>
  </si>
  <si>
    <t>MPF-281-20180823-08_16_41</t>
  </si>
  <si>
    <t>DARK-282-20180823-08_16_49</t>
  </si>
  <si>
    <t>08:15:48</t>
  </si>
  <si>
    <t>20180823 08:18:10</t>
  </si>
  <si>
    <t>08:18:10</t>
  </si>
  <si>
    <t>MPF-283-20180823-08_18_11</t>
  </si>
  <si>
    <t>DARK-284-20180823-08_18_19</t>
  </si>
  <si>
    <t>08:17:42</t>
  </si>
  <si>
    <t>20180823 08:20:06</t>
  </si>
  <si>
    <t>08:20:06</t>
  </si>
  <si>
    <t>MPF-285-20180823-08_20_07</t>
  </si>
  <si>
    <t>DARK-286-20180823-08_20_15</t>
  </si>
  <si>
    <t>08:19:20</t>
  </si>
  <si>
    <t>20180823 08:21:59</t>
  </si>
  <si>
    <t>08:21:59</t>
  </si>
  <si>
    <t>MPF-287-20180823-08_22_00</t>
  </si>
  <si>
    <t>DARK-288-20180823-08_22_08</t>
  </si>
  <si>
    <t>08:21:14</t>
  </si>
  <si>
    <t>20180823 08:23:54</t>
  </si>
  <si>
    <t>08:23:54</t>
  </si>
  <si>
    <t>MPF-289-20180823-08_23_56</t>
  </si>
  <si>
    <t>DARK-290-20180823-08_24_03</t>
  </si>
  <si>
    <t>08:23:06</t>
  </si>
  <si>
    <t>20180823 08:25:55</t>
  </si>
  <si>
    <t>08:25:55</t>
  </si>
  <si>
    <t>MPF-291-20180823-08_25_56</t>
  </si>
  <si>
    <t>DARK-292-20180823-08_26_04</t>
  </si>
  <si>
    <t>08:25:09</t>
  </si>
  <si>
    <t>08:34:37</t>
  </si>
  <si>
    <t>Stability Definition:	A (GasEx): Slp&lt;1 Std&lt;0.5	Ci (GasEx): Std&lt;1</t>
  </si>
  <si>
    <t>20180823 08:35:30</t>
  </si>
  <si>
    <t>08:35:30</t>
  </si>
  <si>
    <t>18412-2</t>
  </si>
  <si>
    <t>MPF-293-20180823-08_35_32</t>
  </si>
  <si>
    <t>DARK-294-20180823-08_35_39</t>
  </si>
  <si>
    <t>08:36:01</t>
  </si>
  <si>
    <t>20180823 08:37:58</t>
  </si>
  <si>
    <t>08:37:58</t>
  </si>
  <si>
    <t>MPF-295-20180823-08_38_00</t>
  </si>
  <si>
    <t>DARK-296-20180823-08_38_08</t>
  </si>
  <si>
    <t>08:37:06</t>
  </si>
  <si>
    <t>20180823 08:39:09</t>
  </si>
  <si>
    <t>08:39:09</t>
  </si>
  <si>
    <t>MPF-297-20180823-08_39_10</t>
  </si>
  <si>
    <t>DARK-298-20180823-08_39_18</t>
  </si>
  <si>
    <t>20180823 08:41:09</t>
  </si>
  <si>
    <t>08:41:09</t>
  </si>
  <si>
    <t>MPF-299-20180823-08_41_11</t>
  </si>
  <si>
    <t>DARK-300-20180823-08_41_18</t>
  </si>
  <si>
    <t>08:40:39</t>
  </si>
  <si>
    <t>20180823 08:42:46</t>
  </si>
  <si>
    <t>08:42:46</t>
  </si>
  <si>
    <t>MPF-301-20180823-08_42_47</t>
  </si>
  <si>
    <t>DARK-302-20180823-08_42_55</t>
  </si>
  <si>
    <t>08:42:17</t>
  </si>
  <si>
    <t>20180823 08:44:32</t>
  </si>
  <si>
    <t>08:44:32</t>
  </si>
  <si>
    <t>MPF-303-20180823-08_44_34</t>
  </si>
  <si>
    <t>DARK-304-20180823-08_44_42</t>
  </si>
  <si>
    <t>08:44:05</t>
  </si>
  <si>
    <t>20180823 08:46:29</t>
  </si>
  <si>
    <t>08:46:29</t>
  </si>
  <si>
    <t>MPF-305-20180823-08_46_30</t>
  </si>
  <si>
    <t>DARK-306-20180823-08_46_38</t>
  </si>
  <si>
    <t>08:45:53</t>
  </si>
  <si>
    <t>20180823 08:48:14</t>
  </si>
  <si>
    <t>08:48:14</t>
  </si>
  <si>
    <t>MPF-307-20180823-08_48_15</t>
  </si>
  <si>
    <t>DARK-308-20180823-08_48_23</t>
  </si>
  <si>
    <t>08:47:39</t>
  </si>
  <si>
    <t>20180823 08:50:14</t>
  </si>
  <si>
    <t>08:50:14</t>
  </si>
  <si>
    <t>MPF-309-20180823-08_50_16</t>
  </si>
  <si>
    <t>DARK-310-20180823-08_50_24</t>
  </si>
  <si>
    <t>08:49:21</t>
  </si>
  <si>
    <t>20180823 08:52:12</t>
  </si>
  <si>
    <t>08:52:12</t>
  </si>
  <si>
    <t>MPF-311-20180823-08_52_13</t>
  </si>
  <si>
    <t>DARK-312-20180823-08_52_21</t>
  </si>
  <si>
    <t>08:51:25</t>
  </si>
  <si>
    <t>20180823 08:59:24</t>
  </si>
  <si>
    <t>08:59:24</t>
  </si>
  <si>
    <t>18431-1</t>
  </si>
  <si>
    <t>MPF-313-20180823-08_59_26</t>
  </si>
  <si>
    <t>DARK-314-20180823-08_59_34</t>
  </si>
  <si>
    <t>08:58:48</t>
  </si>
  <si>
    <t>20180823 09:00:38</t>
  </si>
  <si>
    <t>09:00:38</t>
  </si>
  <si>
    <t>MPF-315-20180823-09_00_40</t>
  </si>
  <si>
    <t>DARK-316-20180823-09_00_48</t>
  </si>
  <si>
    <t>20180823 09:02:20</t>
  </si>
  <si>
    <t>09:02:20</t>
  </si>
  <si>
    <t>MPF-317-20180823-09_02_22</t>
  </si>
  <si>
    <t>DARK-318-20180823-09_02_30</t>
  </si>
  <si>
    <t>09:01:46</t>
  </si>
  <si>
    <t>20180823 09:03:30</t>
  </si>
  <si>
    <t>09:03:30</t>
  </si>
  <si>
    <t>MPF-319-20180823-09_03_32</t>
  </si>
  <si>
    <t>DARK-320-20180823-09_03_39</t>
  </si>
  <si>
    <t>20180823 09:05:19</t>
  </si>
  <si>
    <t>09:05:19</t>
  </si>
  <si>
    <t>MPF-321-20180823-09_05_20</t>
  </si>
  <si>
    <t>DARK-322-20180823-09_05_28</t>
  </si>
  <si>
    <t>09:04:48</t>
  </si>
  <si>
    <t>20180823 09:07:06</t>
  </si>
  <si>
    <t>09:07:06</t>
  </si>
  <si>
    <t>MPF-323-20180823-09_07_08</t>
  </si>
  <si>
    <t>DARK-324-20180823-09_07_15</t>
  </si>
  <si>
    <t>09:06:40</t>
  </si>
  <si>
    <t>20180823 09:08:59</t>
  </si>
  <si>
    <t>09:08:59</t>
  </si>
  <si>
    <t>MPF-325-20180823-09_09_01</t>
  </si>
  <si>
    <t>DARK-326-20180823-09_09_08</t>
  </si>
  <si>
    <t>09:08:21</t>
  </si>
  <si>
    <t>20180823 09:10:55</t>
  </si>
  <si>
    <t>09:10:55</t>
  </si>
  <si>
    <t>MPF-327-20180823-09_10_57</t>
  </si>
  <si>
    <t>DARK-328-20180823-09_11_04</t>
  </si>
  <si>
    <t>09:10:06</t>
  </si>
  <si>
    <t>20180823 09:12:50</t>
  </si>
  <si>
    <t>09:12:50</t>
  </si>
  <si>
    <t>MPF-329-20180823-09_12_51</t>
  </si>
  <si>
    <t>DARK-330-20180823-09_12_59</t>
  </si>
  <si>
    <t>09:12:06</t>
  </si>
  <si>
    <t>20180823 09:14:46</t>
  </si>
  <si>
    <t>09:14:46</t>
  </si>
  <si>
    <t>MPF-331-20180823-09_14_48</t>
  </si>
  <si>
    <t>DARK-332-20180823-09_14_55</t>
  </si>
  <si>
    <t>09:14:08</t>
  </si>
  <si>
    <t>20180823 09:20:02</t>
  </si>
  <si>
    <t>09:20:02</t>
  </si>
  <si>
    <t>18421-1</t>
  </si>
  <si>
    <t>MPF-333-20180823-09_20_03</t>
  </si>
  <si>
    <t>DARK-334-20180823-09_20_11</t>
  </si>
  <si>
    <t>09:20:42</t>
  </si>
  <si>
    <t>20180823 09:21:56</t>
  </si>
  <si>
    <t>09:21:56</t>
  </si>
  <si>
    <t>MPF-335-20180823-09_21_58</t>
  </si>
  <si>
    <t>DARK-336-20180823-09_22_05</t>
  </si>
  <si>
    <t>20180823 09:23:57</t>
  </si>
  <si>
    <t>09:23:57</t>
  </si>
  <si>
    <t>MPF-337-20180823-09_23_58</t>
  </si>
  <si>
    <t>DARK-338-20180823-09_24_06</t>
  </si>
  <si>
    <t>09:23:23</t>
  </si>
  <si>
    <t>20180823 09:25:06</t>
  </si>
  <si>
    <t>09:25:06</t>
  </si>
  <si>
    <t>MPF-339-20180823-09_25_07</t>
  </si>
  <si>
    <t>DARK-340-20180823-09_25_15</t>
  </si>
  <si>
    <t>20180823 09:26:46</t>
  </si>
  <si>
    <t>09:26:46</t>
  </si>
  <si>
    <t>MPF-341-20180823-09_26_47</t>
  </si>
  <si>
    <t>DARK-342-20180823-09_26_55</t>
  </si>
  <si>
    <t>09:26:16</t>
  </si>
  <si>
    <t>20180823 09:28:32</t>
  </si>
  <si>
    <t>09:28:32</t>
  </si>
  <si>
    <t>MPF-343-20180823-09_28_33</t>
  </si>
  <si>
    <t>DARK-344-20180823-09_28_41</t>
  </si>
  <si>
    <t>09:28:05</t>
  </si>
  <si>
    <t>20180823 09:30:18</t>
  </si>
  <si>
    <t>09:30:18</t>
  </si>
  <si>
    <t>MPF-345-20180823-09_30_20</t>
  </si>
  <si>
    <t>DARK-346-20180823-09_30_27</t>
  </si>
  <si>
    <t>09:29:40</t>
  </si>
  <si>
    <t>20180823 09:32:18</t>
  </si>
  <si>
    <t>09:32:18</t>
  </si>
  <si>
    <t>MPF-347-20180823-09_32_19</t>
  </si>
  <si>
    <t>DARK-348-20180823-09_32_27</t>
  </si>
  <si>
    <t>09:31:24</t>
  </si>
  <si>
    <t>20180823 09:34:11</t>
  </si>
  <si>
    <t>09:34:11</t>
  </si>
  <si>
    <t>MPF-349-20180823-09_34_13</t>
  </si>
  <si>
    <t>DARK-350-20180823-09_34_20</t>
  </si>
  <si>
    <t>09:33:28</t>
  </si>
  <si>
    <t>20180823 09:36:08</t>
  </si>
  <si>
    <t>09:36:08</t>
  </si>
  <si>
    <t>MPF-351-20180823-09_36_09</t>
  </si>
  <si>
    <t>DARK-352-20180823-09_36_17</t>
  </si>
  <si>
    <t>09:35:26</t>
  </si>
  <si>
    <t>20180823 09:45:35</t>
  </si>
  <si>
    <t>09:45:35</t>
  </si>
  <si>
    <t>18321-1</t>
  </si>
  <si>
    <t>MPF-353-20180823-09_45_36</t>
  </si>
  <si>
    <t>DARK-354-20180823-09_45_44</t>
  </si>
  <si>
    <t>09:44:48</t>
  </si>
  <si>
    <t>20180823 09:47:35</t>
  </si>
  <si>
    <t>09:47:35</t>
  </si>
  <si>
    <t>MPF-355-20180823-09_47_37</t>
  </si>
  <si>
    <t>DARK-356-20180823-09_47_44</t>
  </si>
  <si>
    <t>09:46:33</t>
  </si>
  <si>
    <t>20180823 09:49:36</t>
  </si>
  <si>
    <t>09:49:36</t>
  </si>
  <si>
    <t>MPF-357-20180823-09_49_37</t>
  </si>
  <si>
    <t>DARK-358-20180823-09_49_45</t>
  </si>
  <si>
    <t>09:48:33</t>
  </si>
  <si>
    <t>20180823 09:51:36</t>
  </si>
  <si>
    <t>09:51:36</t>
  </si>
  <si>
    <t>MPF-359-20180823-09_51_38</t>
  </si>
  <si>
    <t>DARK-360-20180823-09_51_45</t>
  </si>
  <si>
    <t>09:50:44</t>
  </si>
  <si>
    <t>20180823 09:53:37</t>
  </si>
  <si>
    <t>09:53:37</t>
  </si>
  <si>
    <t>MPF-361-20180823-09_53_38</t>
  </si>
  <si>
    <t>DARK-362-20180823-09_53_46</t>
  </si>
  <si>
    <t>09:52:37</t>
  </si>
  <si>
    <t>20180823 09:55:37</t>
  </si>
  <si>
    <t>09:55:37</t>
  </si>
  <si>
    <t>MPF-363-20180823-09_55_39</t>
  </si>
  <si>
    <t>DARK-364-20180823-09_55_46</t>
  </si>
  <si>
    <t>09:54:35</t>
  </si>
  <si>
    <t>20180823 09:57:38</t>
  </si>
  <si>
    <t>09:57:38</t>
  </si>
  <si>
    <t>MPF-365-20180823-09_57_39</t>
  </si>
  <si>
    <t>DARK-366-20180823-09_57_47</t>
  </si>
  <si>
    <t>09:56:41</t>
  </si>
  <si>
    <t>20180823 09:59:38</t>
  </si>
  <si>
    <t>09:59:38</t>
  </si>
  <si>
    <t>MPF-367-20180823-09_59_40</t>
  </si>
  <si>
    <t>DARK-368-20180823-09_59_47</t>
  </si>
  <si>
    <t>09:58:32</t>
  </si>
  <si>
    <t>20180823 10:01:39</t>
  </si>
  <si>
    <t>10:01:39</t>
  </si>
  <si>
    <t>MPF-369-20180823-10_01_41</t>
  </si>
  <si>
    <t>DARK-370-20180823-10_01_48</t>
  </si>
  <si>
    <t>10:00:30</t>
  </si>
  <si>
    <t>20180823 10:09:36</t>
  </si>
  <si>
    <t>10:09:36</t>
  </si>
  <si>
    <t>MPF-371-20180823-10_09_37</t>
  </si>
  <si>
    <t>DARK-372-20180823-10_09_45</t>
  </si>
  <si>
    <t>10:08:58</t>
  </si>
  <si>
    <t>20180823 10:11:36</t>
  </si>
  <si>
    <t>10:11:36</t>
  </si>
  <si>
    <t>MPF-373-20180823-10_11_38</t>
  </si>
  <si>
    <t>DARK-374-20180823-10_11_45</t>
  </si>
  <si>
    <t>10:11:06</t>
  </si>
  <si>
    <t>20180823 10:12:45</t>
  </si>
  <si>
    <t>10:12:45</t>
  </si>
  <si>
    <t>MPF-375-20180823-10_12_47</t>
  </si>
  <si>
    <t>DARK-376-20180823-10_12_54</t>
  </si>
  <si>
    <t>20180823 10:13:55</t>
  </si>
  <si>
    <t>10:13:55</t>
  </si>
  <si>
    <t>MPF-377-20180823-10_13_57</t>
  </si>
  <si>
    <t>DARK-378-20180823-10_14_05</t>
  </si>
  <si>
    <t>10:14:28</t>
  </si>
  <si>
    <t>20180823 10:15:37</t>
  </si>
  <si>
    <t>10:15:37</t>
  </si>
  <si>
    <t>MPF-379-20180823-10_15_39</t>
  </si>
  <si>
    <t>DARK-380-20180823-10_15_47</t>
  </si>
  <si>
    <t>10:16:10</t>
  </si>
  <si>
    <t>20180823 10:17:15</t>
  </si>
  <si>
    <t>10:17:15</t>
  </si>
  <si>
    <t>MPF-381-20180823-10_17_16</t>
  </si>
  <si>
    <t>DARK-382-20180823-10_17_24</t>
  </si>
  <si>
    <t>10:17:53</t>
  </si>
  <si>
    <t>20180823 10:19:25</t>
  </si>
  <si>
    <t>10:19:25</t>
  </si>
  <si>
    <t>MPF-383-20180823-10_19_27</t>
  </si>
  <si>
    <t>DARK-384-20180823-10_19_35</t>
  </si>
  <si>
    <t>10:20:01</t>
  </si>
  <si>
    <t>20180823 10:21:57</t>
  </si>
  <si>
    <t>10:21:57</t>
  </si>
  <si>
    <t>MPF-385-20180823-10_21_59</t>
  </si>
  <si>
    <t>DARK-386-20180823-10_22_06</t>
  </si>
  <si>
    <t>10:22:33</t>
  </si>
  <si>
    <t>20180823 10:24:35</t>
  </si>
  <si>
    <t>10:24:35</t>
  </si>
  <si>
    <t>MPF-387-20180823-10_24_37</t>
  </si>
  <si>
    <t>DARK-388-20180823-10_24_44</t>
  </si>
  <si>
    <t>10:23:46</t>
  </si>
  <si>
    <t>20180823 10:26:35</t>
  </si>
  <si>
    <t>10:26:35</t>
  </si>
  <si>
    <t>MPF-389-20180823-10_26_37</t>
  </si>
  <si>
    <t>DARK-390-20180823-10_26_45</t>
  </si>
  <si>
    <t>10:27:07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</si>
</sst>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O75"/>
  <sheetViews>
    <sheetView tabSelected="1" zoomScale="85" zoomScaleNormal="85" workbookViewId="0">
      <selection activeCell="A76" sqref="A76:XFD145"/>
    </sheetView>
  </sheetViews>
  <sheetFormatPr defaultRowHeight="13" x14ac:dyDescent="0.2"/>
  <sheetData>
    <row r="2" spans="1:171" x14ac:dyDescent="0.2">
      <c r="A2" t="s">
        <v>25</v>
      </c>
      <c r="B2" t="s">
        <v>26</v>
      </c>
      <c r="C2" t="s">
        <v>28</v>
      </c>
      <c r="D2" t="s">
        <v>30</v>
      </c>
    </row>
    <row r="3" spans="1:171" x14ac:dyDescent="0.2">
      <c r="B3" t="s">
        <v>27</v>
      </c>
      <c r="C3" t="s">
        <v>29</v>
      </c>
      <c r="D3" t="s">
        <v>31</v>
      </c>
    </row>
    <row r="4" spans="1:171" x14ac:dyDescent="0.2">
      <c r="A4" t="s">
        <v>32</v>
      </c>
      <c r="B4" t="s">
        <v>33</v>
      </c>
    </row>
    <row r="5" spans="1:171" x14ac:dyDescent="0.2">
      <c r="B5">
        <v>2</v>
      </c>
    </row>
    <row r="6" spans="1:171" x14ac:dyDescent="0.2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71" x14ac:dyDescent="0.2">
      <c r="B7">
        <v>0</v>
      </c>
      <c r="C7">
        <v>1</v>
      </c>
      <c r="D7">
        <v>0</v>
      </c>
      <c r="E7">
        <v>0</v>
      </c>
    </row>
    <row r="8" spans="1:171" x14ac:dyDescent="0.2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71" x14ac:dyDescent="0.2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1" x14ac:dyDescent="0.2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71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1" x14ac:dyDescent="0.2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71" x14ac:dyDescent="0.2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71" x14ac:dyDescent="0.2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76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77</v>
      </c>
      <c r="AH14" t="s">
        <v>77</v>
      </c>
      <c r="AI14" t="s">
        <v>77</v>
      </c>
      <c r="AJ14" t="s">
        <v>77</v>
      </c>
      <c r="AK14" t="s">
        <v>77</v>
      </c>
      <c r="AL14" t="s">
        <v>78</v>
      </c>
      <c r="AM14" t="s">
        <v>78</v>
      </c>
      <c r="AN14" t="s">
        <v>78</v>
      </c>
      <c r="AO14" t="s">
        <v>78</v>
      </c>
      <c r="AP14" t="s">
        <v>78</v>
      </c>
      <c r="AQ14" t="s">
        <v>78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80</v>
      </c>
      <c r="BS14" t="s">
        <v>80</v>
      </c>
      <c r="BT14" t="s">
        <v>80</v>
      </c>
      <c r="BU14" t="s">
        <v>80</v>
      </c>
      <c r="BV14" t="s">
        <v>32</v>
      </c>
      <c r="BW14" t="s">
        <v>32</v>
      </c>
      <c r="BX14" t="s">
        <v>32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82</v>
      </c>
      <c r="CN14" t="s">
        <v>82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84</v>
      </c>
      <c r="DJ14" t="s">
        <v>84</v>
      </c>
      <c r="DK14" t="s">
        <v>84</v>
      </c>
      <c r="DL14" t="s">
        <v>84</v>
      </c>
      <c r="DM14" t="s">
        <v>84</v>
      </c>
      <c r="DN14" t="s">
        <v>84</v>
      </c>
      <c r="DO14" t="s">
        <v>84</v>
      </c>
      <c r="DP14" t="s">
        <v>84</v>
      </c>
      <c r="DQ14" t="s">
        <v>84</v>
      </c>
      <c r="DR14" t="s">
        <v>85</v>
      </c>
      <c r="DS14" t="s">
        <v>85</v>
      </c>
      <c r="DT14" t="s">
        <v>85</v>
      </c>
      <c r="DU14" t="s">
        <v>85</v>
      </c>
      <c r="DV14" t="s">
        <v>85</v>
      </c>
      <c r="DW14" t="s">
        <v>85</v>
      </c>
      <c r="DX14" t="s">
        <v>85</v>
      </c>
      <c r="DY14" t="s">
        <v>85</v>
      </c>
      <c r="DZ14" t="s">
        <v>85</v>
      </c>
      <c r="EA14" t="s">
        <v>85</v>
      </c>
      <c r="EB14" t="s">
        <v>85</v>
      </c>
      <c r="EC14" t="s">
        <v>86</v>
      </c>
      <c r="ED14" t="s">
        <v>86</v>
      </c>
      <c r="EE14" t="s">
        <v>86</v>
      </c>
      <c r="EF14" t="s">
        <v>86</v>
      </c>
      <c r="EG14" t="s">
        <v>86</v>
      </c>
      <c r="EH14" t="s">
        <v>86</v>
      </c>
      <c r="EI14" t="s">
        <v>86</v>
      </c>
      <c r="EJ14" t="s">
        <v>86</v>
      </c>
      <c r="EK14" t="s">
        <v>86</v>
      </c>
      <c r="EL14" t="s">
        <v>86</v>
      </c>
      <c r="EM14" t="s">
        <v>86</v>
      </c>
      <c r="EN14" t="s">
        <v>86</v>
      </c>
      <c r="EO14" t="s">
        <v>86</v>
      </c>
      <c r="EP14" t="s">
        <v>86</v>
      </c>
      <c r="EQ14" t="s">
        <v>86</v>
      </c>
      <c r="ER14" t="s">
        <v>86</v>
      </c>
      <c r="ES14" t="s">
        <v>86</v>
      </c>
      <c r="ET14" t="s">
        <v>86</v>
      </c>
      <c r="EU14" t="s">
        <v>86</v>
      </c>
      <c r="EV14" t="s">
        <v>87</v>
      </c>
      <c r="EW14" t="s">
        <v>87</v>
      </c>
      <c r="EX14" t="s">
        <v>87</v>
      </c>
      <c r="EY14" t="s">
        <v>87</v>
      </c>
      <c r="EZ14" t="s">
        <v>87</v>
      </c>
      <c r="FA14" t="s">
        <v>87</v>
      </c>
      <c r="FB14" t="s">
        <v>87</v>
      </c>
      <c r="FC14" t="s">
        <v>87</v>
      </c>
      <c r="FD14" t="s">
        <v>87</v>
      </c>
      <c r="FE14" t="s">
        <v>87</v>
      </c>
      <c r="FF14" t="s">
        <v>87</v>
      </c>
      <c r="FG14" t="s">
        <v>87</v>
      </c>
      <c r="FH14" t="s">
        <v>87</v>
      </c>
      <c r="FI14" t="s">
        <v>87</v>
      </c>
      <c r="FJ14" t="s">
        <v>87</v>
      </c>
      <c r="FK14" t="s">
        <v>87</v>
      </c>
      <c r="FL14" t="s">
        <v>87</v>
      </c>
      <c r="FM14" t="s">
        <v>87</v>
      </c>
      <c r="FN14" t="s">
        <v>87</v>
      </c>
      <c r="FO14" t="s">
        <v>87</v>
      </c>
    </row>
    <row r="15" spans="1:171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t="s">
        <v>93</v>
      </c>
      <c r="G15" t="s">
        <v>94</v>
      </c>
      <c r="H15" t="s">
        <v>95</v>
      </c>
      <c r="I15" t="s">
        <v>96</v>
      </c>
      <c r="J15" t="s">
        <v>97</v>
      </c>
      <c r="K15" t="s">
        <v>98</v>
      </c>
      <c r="L15" t="s">
        <v>99</v>
      </c>
      <c r="M15" t="s">
        <v>100</v>
      </c>
      <c r="N15" t="s">
        <v>101</v>
      </c>
      <c r="O15" t="s">
        <v>102</v>
      </c>
      <c r="P15" t="s">
        <v>103</v>
      </c>
      <c r="Q15" t="s">
        <v>104</v>
      </c>
      <c r="R15" t="s">
        <v>105</v>
      </c>
      <c r="S15" t="s">
        <v>106</v>
      </c>
      <c r="T15" t="s">
        <v>107</v>
      </c>
      <c r="U15" t="s">
        <v>108</v>
      </c>
      <c r="V15" t="s">
        <v>109</v>
      </c>
      <c r="W15" t="s">
        <v>110</v>
      </c>
      <c r="X15" t="s">
        <v>111</v>
      </c>
      <c r="Y15" t="s">
        <v>112</v>
      </c>
      <c r="Z15" t="s">
        <v>113</v>
      </c>
      <c r="AA15" t="s">
        <v>114</v>
      </c>
      <c r="AB15" t="s">
        <v>115</v>
      </c>
      <c r="AC15" t="s">
        <v>116</v>
      </c>
      <c r="AD15" t="s">
        <v>117</v>
      </c>
      <c r="AE15" t="s">
        <v>118</v>
      </c>
      <c r="AF15" t="s">
        <v>119</v>
      </c>
      <c r="AG15" t="s">
        <v>77</v>
      </c>
      <c r="AH15" t="s">
        <v>120</v>
      </c>
      <c r="AI15" t="s">
        <v>121</v>
      </c>
      <c r="AJ15" t="s">
        <v>122</v>
      </c>
      <c r="AK15" t="s">
        <v>123</v>
      </c>
      <c r="AL15" t="s">
        <v>124</v>
      </c>
      <c r="AM15" t="s">
        <v>125</v>
      </c>
      <c r="AN15" t="s">
        <v>126</v>
      </c>
      <c r="AO15" t="s">
        <v>127</v>
      </c>
      <c r="AP15" t="s">
        <v>128</v>
      </c>
      <c r="AQ15" t="s">
        <v>129</v>
      </c>
      <c r="AR15" t="s">
        <v>130</v>
      </c>
      <c r="AS15" t="s">
        <v>131</v>
      </c>
      <c r="AT15" t="s">
        <v>132</v>
      </c>
      <c r="AU15" t="s">
        <v>133</v>
      </c>
      <c r="AV15" t="s">
        <v>134</v>
      </c>
      <c r="AW15" t="s">
        <v>135</v>
      </c>
      <c r="AX15" t="s">
        <v>136</v>
      </c>
      <c r="AY15" t="s">
        <v>137</v>
      </c>
      <c r="AZ15" t="s">
        <v>138</v>
      </c>
      <c r="BA15" t="s">
        <v>139</v>
      </c>
      <c r="BB15" t="s">
        <v>140</v>
      </c>
      <c r="BC15" t="s">
        <v>141</v>
      </c>
      <c r="BD15" t="s">
        <v>142</v>
      </c>
      <c r="BE15" t="s">
        <v>143</v>
      </c>
      <c r="BF15" t="s">
        <v>144</v>
      </c>
      <c r="BG15" t="s">
        <v>145</v>
      </c>
      <c r="BH15" t="s">
        <v>146</v>
      </c>
      <c r="BI15" t="s">
        <v>147</v>
      </c>
      <c r="BJ15" t="s">
        <v>148</v>
      </c>
      <c r="BK15" t="s">
        <v>149</v>
      </c>
      <c r="BL15" t="s">
        <v>150</v>
      </c>
      <c r="BM15" t="s">
        <v>151</v>
      </c>
      <c r="BN15" t="s">
        <v>152</v>
      </c>
      <c r="BO15" t="s">
        <v>153</v>
      </c>
      <c r="BP15" t="s">
        <v>154</v>
      </c>
      <c r="BQ15" t="s">
        <v>155</v>
      </c>
      <c r="BR15" t="s">
        <v>156</v>
      </c>
      <c r="BS15" t="s">
        <v>157</v>
      </c>
      <c r="BT15" t="s">
        <v>158</v>
      </c>
      <c r="BU15" t="s">
        <v>159</v>
      </c>
      <c r="BV15" t="s">
        <v>160</v>
      </c>
      <c r="BW15" t="s">
        <v>161</v>
      </c>
      <c r="BX15" t="s">
        <v>162</v>
      </c>
      <c r="BY15" t="s">
        <v>94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89</v>
      </c>
      <c r="DJ15" t="s">
        <v>92</v>
      </c>
      <c r="DK15" t="s">
        <v>198</v>
      </c>
      <c r="DL15" t="s">
        <v>199</v>
      </c>
      <c r="DM15" t="s">
        <v>200</v>
      </c>
      <c r="DN15" t="s">
        <v>201</v>
      </c>
      <c r="DO15" t="s">
        <v>202</v>
      </c>
      <c r="DP15" t="s">
        <v>203</v>
      </c>
      <c r="DQ15" t="s">
        <v>204</v>
      </c>
      <c r="DR15" t="s">
        <v>205</v>
      </c>
      <c r="DS15" t="s">
        <v>206</v>
      </c>
      <c r="DT15" t="s">
        <v>207</v>
      </c>
      <c r="DU15" t="s">
        <v>208</v>
      </c>
      <c r="DV15" t="s">
        <v>209</v>
      </c>
      <c r="DW15" t="s">
        <v>210</v>
      </c>
      <c r="DX15" t="s">
        <v>211</v>
      </c>
      <c r="DY15" t="s">
        <v>212</v>
      </c>
      <c r="DZ15" t="s">
        <v>213</v>
      </c>
      <c r="EA15" t="s">
        <v>214</v>
      </c>
      <c r="EB15" t="s">
        <v>215</v>
      </c>
      <c r="EC15" t="s">
        <v>216</v>
      </c>
      <c r="ED15" t="s">
        <v>217</v>
      </c>
      <c r="EE15" t="s">
        <v>218</v>
      </c>
      <c r="EF15" t="s">
        <v>219</v>
      </c>
      <c r="EG15" t="s">
        <v>220</v>
      </c>
      <c r="EH15" t="s">
        <v>221</v>
      </c>
      <c r="EI15" t="s">
        <v>222</v>
      </c>
      <c r="EJ15" t="s">
        <v>223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</row>
    <row r="16" spans="1:171" x14ac:dyDescent="0.2">
      <c r="B16" t="s">
        <v>255</v>
      </c>
      <c r="C16" t="s">
        <v>255</v>
      </c>
      <c r="G16" t="s">
        <v>255</v>
      </c>
      <c r="H16" t="s">
        <v>256</v>
      </c>
      <c r="I16" t="s">
        <v>257</v>
      </c>
      <c r="J16" t="s">
        <v>258</v>
      </c>
      <c r="K16" t="s">
        <v>258</v>
      </c>
      <c r="L16" t="s">
        <v>168</v>
      </c>
      <c r="M16" t="s">
        <v>168</v>
      </c>
      <c r="N16" t="s">
        <v>256</v>
      </c>
      <c r="O16" t="s">
        <v>256</v>
      </c>
      <c r="P16" t="s">
        <v>256</v>
      </c>
      <c r="Q16" t="s">
        <v>256</v>
      </c>
      <c r="R16" t="s">
        <v>259</v>
      </c>
      <c r="S16" t="s">
        <v>260</v>
      </c>
      <c r="T16" t="s">
        <v>260</v>
      </c>
      <c r="U16" t="s">
        <v>261</v>
      </c>
      <c r="V16" t="s">
        <v>262</v>
      </c>
      <c r="W16" t="s">
        <v>261</v>
      </c>
      <c r="X16" t="s">
        <v>261</v>
      </c>
      <c r="Y16" t="s">
        <v>261</v>
      </c>
      <c r="Z16" t="s">
        <v>259</v>
      </c>
      <c r="AA16" t="s">
        <v>259</v>
      </c>
      <c r="AB16" t="s">
        <v>259</v>
      </c>
      <c r="AC16" t="s">
        <v>259</v>
      </c>
      <c r="AG16" t="s">
        <v>263</v>
      </c>
      <c r="AH16" t="s">
        <v>262</v>
      </c>
      <c r="AJ16" t="s">
        <v>262</v>
      </c>
      <c r="AK16" t="s">
        <v>263</v>
      </c>
      <c r="AQ16" t="s">
        <v>257</v>
      </c>
      <c r="AW16" t="s">
        <v>257</v>
      </c>
      <c r="AX16" t="s">
        <v>257</v>
      </c>
      <c r="AY16" t="s">
        <v>257</v>
      </c>
      <c r="BA16" t="s">
        <v>264</v>
      </c>
      <c r="BK16" t="s">
        <v>265</v>
      </c>
      <c r="BL16" t="s">
        <v>265</v>
      </c>
      <c r="BM16" t="s">
        <v>265</v>
      </c>
      <c r="BN16" t="s">
        <v>257</v>
      </c>
      <c r="BP16" t="s">
        <v>266</v>
      </c>
      <c r="BR16" t="s">
        <v>257</v>
      </c>
      <c r="BS16" t="s">
        <v>257</v>
      </c>
      <c r="BU16" t="s">
        <v>267</v>
      </c>
      <c r="BV16" t="s">
        <v>268</v>
      </c>
      <c r="BY16" t="s">
        <v>255</v>
      </c>
      <c r="BZ16" t="s">
        <v>258</v>
      </c>
      <c r="CA16" t="s">
        <v>258</v>
      </c>
      <c r="CB16" t="s">
        <v>269</v>
      </c>
      <c r="CC16" t="s">
        <v>269</v>
      </c>
      <c r="CD16" t="s">
        <v>263</v>
      </c>
      <c r="CE16" t="s">
        <v>261</v>
      </c>
      <c r="CF16" t="s">
        <v>261</v>
      </c>
      <c r="CG16" t="s">
        <v>260</v>
      </c>
      <c r="CH16" t="s">
        <v>260</v>
      </c>
      <c r="CI16" t="s">
        <v>260</v>
      </c>
      <c r="CJ16" t="s">
        <v>270</v>
      </c>
      <c r="CK16" t="s">
        <v>257</v>
      </c>
      <c r="CL16" t="s">
        <v>257</v>
      </c>
      <c r="CM16" t="s">
        <v>257</v>
      </c>
      <c r="CR16" t="s">
        <v>257</v>
      </c>
      <c r="CU16" t="s">
        <v>260</v>
      </c>
      <c r="CV16" t="s">
        <v>260</v>
      </c>
      <c r="CW16" t="s">
        <v>260</v>
      </c>
      <c r="CX16" t="s">
        <v>260</v>
      </c>
      <c r="CY16" t="s">
        <v>260</v>
      </c>
      <c r="CZ16" t="s">
        <v>257</v>
      </c>
      <c r="DA16" t="s">
        <v>257</v>
      </c>
      <c r="DB16" t="s">
        <v>257</v>
      </c>
      <c r="DC16" t="s">
        <v>255</v>
      </c>
      <c r="DE16" t="s">
        <v>271</v>
      </c>
      <c r="DF16" t="s">
        <v>271</v>
      </c>
      <c r="DH16" t="s">
        <v>255</v>
      </c>
      <c r="DI16" t="s">
        <v>272</v>
      </c>
      <c r="DL16" t="s">
        <v>273</v>
      </c>
      <c r="DM16" t="s">
        <v>274</v>
      </c>
      <c r="DN16" t="s">
        <v>273</v>
      </c>
      <c r="DO16" t="s">
        <v>274</v>
      </c>
      <c r="DP16" t="s">
        <v>262</v>
      </c>
      <c r="DQ16" t="s">
        <v>262</v>
      </c>
      <c r="DR16" t="s">
        <v>257</v>
      </c>
      <c r="DS16" t="s">
        <v>275</v>
      </c>
      <c r="DT16" t="s">
        <v>257</v>
      </c>
      <c r="DV16" t="s">
        <v>258</v>
      </c>
      <c r="DW16" t="s">
        <v>276</v>
      </c>
      <c r="DX16" t="s">
        <v>258</v>
      </c>
      <c r="EC16" t="s">
        <v>277</v>
      </c>
      <c r="ED16" t="s">
        <v>277</v>
      </c>
      <c r="EE16" t="s">
        <v>277</v>
      </c>
      <c r="EF16" t="s">
        <v>277</v>
      </c>
      <c r="EG16" t="s">
        <v>277</v>
      </c>
      <c r="EH16" t="s">
        <v>277</v>
      </c>
      <c r="EI16" t="s">
        <v>277</v>
      </c>
      <c r="EJ16" t="s">
        <v>277</v>
      </c>
      <c r="EK16" t="s">
        <v>277</v>
      </c>
      <c r="EL16" t="s">
        <v>277</v>
      </c>
      <c r="EM16" t="s">
        <v>277</v>
      </c>
      <c r="EN16" t="s">
        <v>277</v>
      </c>
      <c r="EU16" t="s">
        <v>277</v>
      </c>
      <c r="EV16" t="s">
        <v>262</v>
      </c>
      <c r="EW16" t="s">
        <v>262</v>
      </c>
      <c r="EX16" t="s">
        <v>273</v>
      </c>
      <c r="EY16" t="s">
        <v>274</v>
      </c>
      <c r="FA16" t="s">
        <v>263</v>
      </c>
      <c r="FB16" t="s">
        <v>263</v>
      </c>
      <c r="FC16" t="s">
        <v>260</v>
      </c>
      <c r="FD16" t="s">
        <v>260</v>
      </c>
      <c r="FE16" t="s">
        <v>260</v>
      </c>
      <c r="FF16" t="s">
        <v>260</v>
      </c>
      <c r="FG16" t="s">
        <v>260</v>
      </c>
      <c r="FH16" t="s">
        <v>262</v>
      </c>
      <c r="FI16" t="s">
        <v>262</v>
      </c>
      <c r="FJ16" t="s">
        <v>262</v>
      </c>
      <c r="FK16" t="s">
        <v>260</v>
      </c>
      <c r="FL16" t="s">
        <v>258</v>
      </c>
      <c r="FM16" t="s">
        <v>269</v>
      </c>
      <c r="FN16" t="s">
        <v>262</v>
      </c>
      <c r="FO16" t="s">
        <v>262</v>
      </c>
    </row>
    <row r="17" spans="1:171" x14ac:dyDescent="0.2">
      <c r="A17">
        <v>1</v>
      </c>
      <c r="B17">
        <v>1535029729.0999999</v>
      </c>
      <c r="C17">
        <v>0</v>
      </c>
      <c r="D17" t="s">
        <v>278</v>
      </c>
      <c r="E17" t="s">
        <v>279</v>
      </c>
      <c r="F17" t="s">
        <v>280</v>
      </c>
      <c r="G17">
        <v>1535029721.12903</v>
      </c>
      <c r="H17">
        <f t="shared" ref="H17:H48" si="0">CD17*AI17*(CB17-CC17)/(100*BV17*(1000-AI17*CB17))</f>
        <v>2.4972009862930045E-3</v>
      </c>
      <c r="I17">
        <f t="shared" ref="I17:I48" si="1">CD17*AI17*(CA17-BZ17*(1000-AI17*CC17)/(1000-AI17*CB17))/(100*BV17)</f>
        <v>18.268783762092834</v>
      </c>
      <c r="J17">
        <f t="shared" ref="J17:J48" si="2">BZ17 - IF(AI17&gt;1, I17*BV17*100/(AK17*CJ17), 0)</f>
        <v>371.22025806451597</v>
      </c>
      <c r="K17">
        <f t="shared" ref="K17:K48" si="3">((Q17-H17/2)*J17-I17)/(Q17+H17/2)</f>
        <v>228.04176988627785</v>
      </c>
      <c r="L17">
        <f t="shared" ref="L17:L48" si="4">K17*(CE17+CF17)/1000</f>
        <v>22.757436628684253</v>
      </c>
      <c r="M17">
        <f t="shared" ref="M17:M48" si="5">(BZ17 - IF(AI17&gt;1, I17*BV17*100/(AK17*CJ17), 0))*(CE17+CF17)/1000</f>
        <v>37.045939006700308</v>
      </c>
      <c r="N17">
        <f t="shared" ref="N17:N48" si="6">2/((1/P17-1/O17)+SIGN(P17)*SQRT((1/P17-1/O17)*(1/P17-1/O17) + 4*BW17/((BW17+1)*(BW17+1))*(2*1/P17*1/O17-1/O17*1/O17)))</f>
        <v>0.22244852186522121</v>
      </c>
      <c r="O17">
        <f t="shared" ref="O17:O48" si="7">AF17+AE17*BV17+AD17*BV17*BV17</f>
        <v>2.255075238879074</v>
      </c>
      <c r="P17">
        <f t="shared" ref="P17:P48" si="8">H17*(1000-(1000*0.61365*EXP(17.502*T17/(240.97+T17))/(CE17+CF17)+CB17)/2)/(1000*0.61365*EXP(17.502*T17/(240.97+T17))/(CE17+CF17)-CB17)</f>
        <v>0.21093729863949087</v>
      </c>
      <c r="Q17">
        <f t="shared" ref="Q17:Q48" si="9">1/((BW17+1)/(N17/1.6)+1/(O17/1.37)) + BW17/((BW17+1)/(N17/1.6) + BW17/(O17/1.37))</f>
        <v>0.13282038990412107</v>
      </c>
      <c r="R17">
        <f t="shared" ref="R17:R48" si="10">(BS17*BU17)</f>
        <v>280.85970326211947</v>
      </c>
      <c r="S17">
        <f t="shared" ref="S17:S48" si="11">(CG17+(R17+2*0.95*0.0000000567*(((CG17+$B$7)+273)^4-(CG17+273)^4)-44100*H17)/(1.84*29.3*O17+8*0.95*0.0000000567*(CG17+273)^3))</f>
        <v>27.901482821210038</v>
      </c>
      <c r="T17">
        <f t="shared" ref="T17:T48" si="12">($C$7*CH17+$D$7*CI17+$E$7*S17)</f>
        <v>26.265899999999998</v>
      </c>
      <c r="U17">
        <f t="shared" ref="U17:U48" si="13">0.61365*EXP(17.502*T17/(240.97+T17))</f>
        <v>3.4277158324240928</v>
      </c>
      <c r="V17">
        <f t="shared" ref="V17:V48" si="14">(W17/X17*100)</f>
        <v>65.146237636742981</v>
      </c>
      <c r="W17">
        <f t="shared" ref="W17:W48" si="15">CB17*(CE17+CF17)/1000</f>
        <v>2.2800690158635102</v>
      </c>
      <c r="X17">
        <f t="shared" ref="X17:X48" si="16">0.61365*EXP(17.502*CG17/(240.97+CG17))</f>
        <v>3.4999243219189888</v>
      </c>
      <c r="Y17">
        <f t="shared" ref="Y17:Y48" si="17">(U17-CB17*(CE17+CF17)/1000)</f>
        <v>1.1476468165605826</v>
      </c>
      <c r="Z17">
        <f t="shared" ref="Z17:Z48" si="18">(-H17*44100)</f>
        <v>-110.12656349552149</v>
      </c>
      <c r="AA17">
        <f t="shared" ref="AA17:AA48" si="19">2*29.3*O17*0.92*(CG17-T17)</f>
        <v>42.974235098575825</v>
      </c>
      <c r="AB17">
        <f t="shared" ref="AB17:AB48" si="20">2*0.95*0.0000000567*(((CG17+$B$7)+273)^4-(T17+273)^4)</f>
        <v>4.0897748658748849</v>
      </c>
      <c r="AC17">
        <f t="shared" ref="AC17:AC48" si="21">R17+AB17+Z17+AA17</f>
        <v>217.79714973104865</v>
      </c>
      <c r="AD17">
        <v>-4.13205196920816E-2</v>
      </c>
      <c r="AE17">
        <v>4.6385903230700298E-2</v>
      </c>
      <c r="AF17">
        <v>3.46429852840981</v>
      </c>
      <c r="AG17">
        <v>0</v>
      </c>
      <c r="AH17">
        <v>0</v>
      </c>
      <c r="AI17">
        <f t="shared" ref="AI17:AI48" si="22">IF(AG17*$H$13&gt;=AK17,1,(AK17/(AK17-AG17*$H$13)))</f>
        <v>1</v>
      </c>
      <c r="AJ17">
        <f t="shared" ref="AJ17:AJ48" si="23">(AI17-1)*100</f>
        <v>0</v>
      </c>
      <c r="AK17">
        <f t="shared" ref="AK17:AK48" si="24">MAX(0,($B$13+$C$13*CJ17)/(1+$D$13*CJ17)*CE17/(CG17+273)*$E$13)</f>
        <v>52758.205047889183</v>
      </c>
      <c r="AL17">
        <v>0</v>
      </c>
      <c r="AM17">
        <v>0</v>
      </c>
      <c r="AN17">
        <v>0</v>
      </c>
      <c r="AO17">
        <f t="shared" ref="AO17:AO48" si="25">AN17-AM17</f>
        <v>0</v>
      </c>
      <c r="AP17" t="e">
        <f t="shared" ref="AP17:AP48" si="26">AO17/AN17</f>
        <v>#DIV/0!</v>
      </c>
      <c r="AQ17">
        <v>-1</v>
      </c>
      <c r="AR17" t="s">
        <v>281</v>
      </c>
      <c r="AS17">
        <v>763.82794117647097</v>
      </c>
      <c r="AT17">
        <v>1135.69</v>
      </c>
      <c r="AU17">
        <f t="shared" ref="AU17:AU48" si="27">1-AS17/AT17</f>
        <v>0.32743271387749218</v>
      </c>
      <c r="AV17">
        <v>0.5</v>
      </c>
      <c r="AW17">
        <f t="shared" ref="AW17:AW48" si="28">BS17</f>
        <v>1433.0844460982428</v>
      </c>
      <c r="AX17">
        <f t="shared" ref="AX17:AX48" si="29">I17</f>
        <v>18.268783762092834</v>
      </c>
      <c r="AY17">
        <f t="shared" ref="AY17:AY48" si="30">AU17*AV17*AW17</f>
        <v>234.61936470078516</v>
      </c>
      <c r="AZ17">
        <f t="shared" ref="AZ17:AZ48" si="31">BE17/AT17</f>
        <v>0.54327325238401325</v>
      </c>
      <c r="BA17">
        <f t="shared" ref="BA17:BA48" si="32">(AX17-AQ17)/AW17</f>
        <v>1.3445672245312956E-2</v>
      </c>
      <c r="BB17">
        <f t="shared" ref="BB17:BB48" si="33">(AN17-AT17)/AT17</f>
        <v>-1</v>
      </c>
      <c r="BC17" t="s">
        <v>282</v>
      </c>
      <c r="BD17">
        <v>518.70000000000005</v>
      </c>
      <c r="BE17">
        <f t="shared" ref="BE17:BE48" si="34">AT17-BD17</f>
        <v>616.99</v>
      </c>
      <c r="BF17">
        <f t="shared" ref="BF17:BF48" si="35">(AT17-AS17)/(AT17-BD17)</f>
        <v>0.60270354272116089</v>
      </c>
      <c r="BG17">
        <f t="shared" ref="BG17:BG48" si="36">(AN17-AT17)/(AN17-BD17)</f>
        <v>2.1894929631771736</v>
      </c>
      <c r="BH17">
        <f t="shared" ref="BH17:BH48" si="37">(AT17-AS17)/(AT17-AM17)</f>
        <v>0.32743271387749218</v>
      </c>
      <c r="BI17" t="e">
        <f t="shared" ref="BI17:BI48" si="38">(AN17-AT17)/(AN17-AM17)</f>
        <v>#DIV/0!</v>
      </c>
      <c r="BJ17">
        <v>273</v>
      </c>
      <c r="BK17">
        <v>300</v>
      </c>
      <c r="BL17">
        <v>300</v>
      </c>
      <c r="BM17">
        <v>300</v>
      </c>
      <c r="BN17">
        <v>10630.2</v>
      </c>
      <c r="BO17">
        <v>1067.3499999999999</v>
      </c>
      <c r="BP17">
        <v>-7.3765699999999998E-3</v>
      </c>
      <c r="BQ17">
        <v>18.924700000000001</v>
      </c>
      <c r="BR17">
        <f t="shared" ref="BR17:BR48" si="39">$B$11*CK17+$C$11*CL17+$F$11*CM17</f>
        <v>1699.99903225806</v>
      </c>
      <c r="BS17">
        <f t="shared" ref="BS17:BS48" si="40">BR17*BT17</f>
        <v>1433.0844460982428</v>
      </c>
      <c r="BT17">
        <f t="shared" ref="BT17:BT48" si="41">($B$11*$D$9+$C$11*$D$9+$F$11*((CZ17+CR17)/MAX(CZ17+CR17+DA17, 0.1)*$I$9+DA17/MAX(CZ17+CR17+DA17, 0.1)*$J$9))/($B$11+$C$11+$F$11)</f>
        <v>0.84299133052724018</v>
      </c>
      <c r="BU17">
        <f t="shared" ref="BU17:BU48" si="42">($B$11*$K$9+$C$11*$K$9+$F$11*((CZ17+CR17)/MAX(CZ17+CR17+DA17, 0.1)*$P$9+DA17/MAX(CZ17+CR17+DA17, 0.1)*$Q$9))/($B$11+$C$11+$F$11)</f>
        <v>0.19598266105448026</v>
      </c>
      <c r="BV17">
        <v>6</v>
      </c>
      <c r="BW17">
        <v>0.5</v>
      </c>
      <c r="BX17" t="s">
        <v>283</v>
      </c>
      <c r="BY17">
        <v>1535029721.12903</v>
      </c>
      <c r="BZ17">
        <v>371.22025806451597</v>
      </c>
      <c r="CA17">
        <v>400.01341935483902</v>
      </c>
      <c r="CB17">
        <v>22.847519354838699</v>
      </c>
      <c r="CC17">
        <v>19.1873677419355</v>
      </c>
      <c r="CD17">
        <v>400.00738709677398</v>
      </c>
      <c r="CE17">
        <v>99.695035483870996</v>
      </c>
      <c r="CF17">
        <v>0.100000487096774</v>
      </c>
      <c r="CG17">
        <v>26.619377419354802</v>
      </c>
      <c r="CH17">
        <v>26.265899999999998</v>
      </c>
      <c r="CI17">
        <v>999.9</v>
      </c>
      <c r="CJ17">
        <v>9995.1258064516096</v>
      </c>
      <c r="CK17">
        <v>0</v>
      </c>
      <c r="CL17">
        <v>19.411035483871</v>
      </c>
      <c r="CM17">
        <v>1699.99903225806</v>
      </c>
      <c r="CN17">
        <v>0.89999474193548401</v>
      </c>
      <c r="CO17">
        <v>0.100005274193548</v>
      </c>
      <c r="CP17">
        <v>0</v>
      </c>
      <c r="CQ17">
        <v>763.87929032258103</v>
      </c>
      <c r="CR17">
        <v>5.0001199999999999</v>
      </c>
      <c r="CS17">
        <v>10385.990322580599</v>
      </c>
      <c r="CT17">
        <v>13357.890322580601</v>
      </c>
      <c r="CU17">
        <v>41.508000000000003</v>
      </c>
      <c r="CV17">
        <v>42.686999999999998</v>
      </c>
      <c r="CW17">
        <v>42.5</v>
      </c>
      <c r="CX17">
        <v>42.616870967741903</v>
      </c>
      <c r="CY17">
        <v>43.561999999999998</v>
      </c>
      <c r="CZ17">
        <v>1525.49096774194</v>
      </c>
      <c r="DA17">
        <v>169.50870967741901</v>
      </c>
      <c r="DB17">
        <v>0</v>
      </c>
      <c r="DC17">
        <v>1535116372.8</v>
      </c>
      <c r="DD17">
        <v>763.82794117647097</v>
      </c>
      <c r="DE17">
        <v>-0.296323506950188</v>
      </c>
      <c r="DF17">
        <v>-44.117647129298597</v>
      </c>
      <c r="DG17">
        <v>10383.5058823529</v>
      </c>
      <c r="DH17">
        <v>10</v>
      </c>
      <c r="DI17">
        <v>1535029676.5999999</v>
      </c>
      <c r="DJ17" t="s">
        <v>284</v>
      </c>
      <c r="DK17">
        <v>1</v>
      </c>
      <c r="DL17">
        <v>-1.3109999999999999</v>
      </c>
      <c r="DM17">
        <v>7.4999999999999997E-2</v>
      </c>
      <c r="DN17">
        <v>400</v>
      </c>
      <c r="DO17">
        <v>19</v>
      </c>
      <c r="DP17">
        <v>0.04</v>
      </c>
      <c r="DQ17">
        <v>0.02</v>
      </c>
      <c r="DR17">
        <v>18.243981994336799</v>
      </c>
      <c r="DS17">
        <v>0.402588405861875</v>
      </c>
      <c r="DT17">
        <v>5.7954770002545397E-2</v>
      </c>
      <c r="DU17">
        <v>1</v>
      </c>
      <c r="DV17">
        <v>227.99802198864001</v>
      </c>
      <c r="DW17">
        <v>9.8655026765872594E-2</v>
      </c>
      <c r="DX17">
        <v>0.79053257479740802</v>
      </c>
      <c r="DY17">
        <v>1</v>
      </c>
      <c r="DZ17">
        <v>2</v>
      </c>
      <c r="EA17">
        <v>2</v>
      </c>
      <c r="EB17" t="s">
        <v>285</v>
      </c>
      <c r="EC17">
        <v>1.8782000000000001</v>
      </c>
      <c r="ED17">
        <v>1.87717</v>
      </c>
      <c r="EE17">
        <v>1.8772</v>
      </c>
      <c r="EF17">
        <v>1.8813299999999999</v>
      </c>
      <c r="EG17">
        <v>1.8749100000000001</v>
      </c>
      <c r="EH17">
        <v>1.8723799999999999</v>
      </c>
      <c r="EI17">
        <v>1.8745499999999999</v>
      </c>
      <c r="EJ17">
        <v>1.8781600000000001</v>
      </c>
      <c r="EK17" t="s">
        <v>286</v>
      </c>
      <c r="EL17" t="s">
        <v>19</v>
      </c>
      <c r="EM17" t="s">
        <v>19</v>
      </c>
      <c r="EN17" t="s">
        <v>19</v>
      </c>
      <c r="EO17" t="s">
        <v>287</v>
      </c>
      <c r="EP17" t="s">
        <v>288</v>
      </c>
      <c r="EQ17" t="s">
        <v>289</v>
      </c>
      <c r="ER17" t="s">
        <v>289</v>
      </c>
      <c r="ES17" t="s">
        <v>289</v>
      </c>
      <c r="ET17" t="s">
        <v>289</v>
      </c>
      <c r="EU17">
        <v>0</v>
      </c>
      <c r="EV17">
        <v>100</v>
      </c>
      <c r="EW17">
        <v>100</v>
      </c>
      <c r="EX17">
        <v>-1.3109999999999999</v>
      </c>
      <c r="EY17">
        <v>7.4999999999999997E-2</v>
      </c>
      <c r="EZ17">
        <v>2</v>
      </c>
      <c r="FA17">
        <v>380.428</v>
      </c>
      <c r="FB17">
        <v>670.06500000000005</v>
      </c>
      <c r="FC17">
        <v>25.000499999999999</v>
      </c>
      <c r="FD17">
        <v>25.041799999999999</v>
      </c>
      <c r="FE17">
        <v>30.0001</v>
      </c>
      <c r="FF17">
        <v>25.186599999999999</v>
      </c>
      <c r="FG17">
        <v>25.205300000000001</v>
      </c>
      <c r="FH17">
        <v>19.663699999999999</v>
      </c>
      <c r="FI17">
        <v>19.6218</v>
      </c>
      <c r="FJ17">
        <v>100</v>
      </c>
      <c r="FK17">
        <v>25</v>
      </c>
      <c r="FL17">
        <v>400</v>
      </c>
      <c r="FM17">
        <v>19.135100000000001</v>
      </c>
      <c r="FN17">
        <v>111.279</v>
      </c>
      <c r="FO17">
        <v>102.07</v>
      </c>
    </row>
    <row r="18" spans="1:171" x14ac:dyDescent="0.2">
      <c r="A18">
        <v>2</v>
      </c>
      <c r="B18">
        <v>1535029849.7</v>
      </c>
      <c r="C18">
        <v>120.60000014305101</v>
      </c>
      <c r="D18" t="s">
        <v>290</v>
      </c>
      <c r="E18" t="s">
        <v>291</v>
      </c>
      <c r="F18" t="s">
        <v>280</v>
      </c>
      <c r="G18">
        <v>1535029841.6677401</v>
      </c>
      <c r="H18">
        <f t="shared" si="0"/>
        <v>2.7431097556636663E-3</v>
      </c>
      <c r="I18">
        <f t="shared" si="1"/>
        <v>13.923386700264331</v>
      </c>
      <c r="J18">
        <f t="shared" si="2"/>
        <v>278.03064516129001</v>
      </c>
      <c r="K18">
        <f t="shared" si="3"/>
        <v>179.46985892694329</v>
      </c>
      <c r="L18">
        <f t="shared" si="4"/>
        <v>17.910316380702234</v>
      </c>
      <c r="M18">
        <f t="shared" si="5"/>
        <v>27.746256937754172</v>
      </c>
      <c r="N18">
        <f t="shared" si="6"/>
        <v>0.24854314155218565</v>
      </c>
      <c r="O18">
        <f t="shared" si="7"/>
        <v>2.2559875649073957</v>
      </c>
      <c r="P18">
        <f t="shared" si="8"/>
        <v>0.23427131057331527</v>
      </c>
      <c r="Q18">
        <f t="shared" si="9"/>
        <v>0.14763349912468879</v>
      </c>
      <c r="R18">
        <f t="shared" si="10"/>
        <v>280.85940210983489</v>
      </c>
      <c r="S18">
        <f t="shared" si="11"/>
        <v>27.826226187975024</v>
      </c>
      <c r="T18">
        <f t="shared" si="12"/>
        <v>26.251709677419399</v>
      </c>
      <c r="U18">
        <f t="shared" si="13"/>
        <v>3.4248443958539618</v>
      </c>
      <c r="V18">
        <f t="shared" si="14"/>
        <v>65.398203510783375</v>
      </c>
      <c r="W18">
        <f t="shared" si="15"/>
        <v>2.2897819094379659</v>
      </c>
      <c r="X18">
        <f t="shared" si="16"/>
        <v>3.501291758053275</v>
      </c>
      <c r="Y18">
        <f t="shared" si="17"/>
        <v>1.1350624864159959</v>
      </c>
      <c r="Z18">
        <f t="shared" si="18"/>
        <v>-120.97114022476768</v>
      </c>
      <c r="AA18">
        <f t="shared" si="19"/>
        <v>45.524163238613518</v>
      </c>
      <c r="AB18">
        <f t="shared" si="20"/>
        <v>4.3305307685800178</v>
      </c>
      <c r="AC18">
        <f t="shared" si="21"/>
        <v>209.74295589226071</v>
      </c>
      <c r="AD18">
        <v>-4.1345135603790897E-2</v>
      </c>
      <c r="AE18">
        <v>4.6413536748066302E-2</v>
      </c>
      <c r="AF18">
        <v>3.4659312261554698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52787.197248183729</v>
      </c>
      <c r="AL18">
        <v>0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-1</v>
      </c>
      <c r="AR18" t="s">
        <v>292</v>
      </c>
      <c r="AS18">
        <v>754.27705882352996</v>
      </c>
      <c r="AT18">
        <v>1091.0999999999999</v>
      </c>
      <c r="AU18">
        <f t="shared" si="27"/>
        <v>0.30870034018556503</v>
      </c>
      <c r="AV18">
        <v>0.5</v>
      </c>
      <c r="AW18">
        <f t="shared" si="28"/>
        <v>1433.0867222217198</v>
      </c>
      <c r="AX18">
        <f t="shared" si="29"/>
        <v>13.923386700264331</v>
      </c>
      <c r="AY18">
        <f t="shared" si="30"/>
        <v>221.19717933263061</v>
      </c>
      <c r="AZ18">
        <f t="shared" si="31"/>
        <v>0.52559802034643932</v>
      </c>
      <c r="BA18">
        <f t="shared" si="32"/>
        <v>1.0413456819367181E-2</v>
      </c>
      <c r="BB18">
        <f t="shared" si="33"/>
        <v>-1</v>
      </c>
      <c r="BC18" t="s">
        <v>293</v>
      </c>
      <c r="BD18">
        <v>517.62</v>
      </c>
      <c r="BE18">
        <f t="shared" si="34"/>
        <v>573.4799999999999</v>
      </c>
      <c r="BF18">
        <f t="shared" si="35"/>
        <v>0.58733162651961712</v>
      </c>
      <c r="BG18">
        <f t="shared" si="36"/>
        <v>2.1079170047525211</v>
      </c>
      <c r="BH18">
        <f t="shared" si="37"/>
        <v>0.30870034018556503</v>
      </c>
      <c r="BI18" t="e">
        <f t="shared" si="38"/>
        <v>#DIV/0!</v>
      </c>
      <c r="BJ18">
        <v>275</v>
      </c>
      <c r="BK18">
        <v>300</v>
      </c>
      <c r="BL18">
        <v>300</v>
      </c>
      <c r="BM18">
        <v>300</v>
      </c>
      <c r="BN18">
        <v>10630.8</v>
      </c>
      <c r="BO18">
        <v>1030.4000000000001</v>
      </c>
      <c r="BP18">
        <v>-7.37698E-3</v>
      </c>
      <c r="BQ18">
        <v>17.081299999999999</v>
      </c>
      <c r="BR18">
        <f t="shared" si="39"/>
        <v>1700.00225806452</v>
      </c>
      <c r="BS18">
        <f t="shared" si="40"/>
        <v>1433.0867222217198</v>
      </c>
      <c r="BT18">
        <f t="shared" si="41"/>
        <v>0.84299106981970262</v>
      </c>
      <c r="BU18">
        <f t="shared" si="42"/>
        <v>0.19598213963940542</v>
      </c>
      <c r="BV18">
        <v>6</v>
      </c>
      <c r="BW18">
        <v>0.5</v>
      </c>
      <c r="BX18" t="s">
        <v>283</v>
      </c>
      <c r="BY18">
        <v>1535029841.6677401</v>
      </c>
      <c r="BZ18">
        <v>278.03064516129001</v>
      </c>
      <c r="CA18">
        <v>300.05896774193502</v>
      </c>
      <c r="CB18">
        <v>22.944700000000001</v>
      </c>
      <c r="CC18">
        <v>18.924583870967702</v>
      </c>
      <c r="CD18">
        <v>400.01380645161299</v>
      </c>
      <c r="CE18">
        <v>99.695706451612907</v>
      </c>
      <c r="CF18">
        <v>9.9972264516129006E-2</v>
      </c>
      <c r="CG18">
        <v>26.6260096774194</v>
      </c>
      <c r="CH18">
        <v>26.251709677419399</v>
      </c>
      <c r="CI18">
        <v>999.9</v>
      </c>
      <c r="CJ18">
        <v>10001.012903225799</v>
      </c>
      <c r="CK18">
        <v>0</v>
      </c>
      <c r="CL18">
        <v>19.195619354838701</v>
      </c>
      <c r="CM18">
        <v>1700.00225806452</v>
      </c>
      <c r="CN18">
        <v>0.90000325806451598</v>
      </c>
      <c r="CO18">
        <v>9.9996470967741904E-2</v>
      </c>
      <c r="CP18">
        <v>0</v>
      </c>
      <c r="CQ18">
        <v>754.30280645161304</v>
      </c>
      <c r="CR18">
        <v>5.0001199999999999</v>
      </c>
      <c r="CS18">
        <v>10232.132258064499</v>
      </c>
      <c r="CT18">
        <v>13357.961290322601</v>
      </c>
      <c r="CU18">
        <v>41.625</v>
      </c>
      <c r="CV18">
        <v>42.758000000000003</v>
      </c>
      <c r="CW18">
        <v>42.625</v>
      </c>
      <c r="CX18">
        <v>42.723580645161299</v>
      </c>
      <c r="CY18">
        <v>43.683</v>
      </c>
      <c r="CZ18">
        <v>1525.5080645161299</v>
      </c>
      <c r="DA18">
        <v>169.49419354838699</v>
      </c>
      <c r="DB18">
        <v>0</v>
      </c>
      <c r="DC18">
        <v>120</v>
      </c>
      <c r="DD18">
        <v>754.27705882352996</v>
      </c>
      <c r="DE18">
        <v>-0.26053919434199102</v>
      </c>
      <c r="DF18">
        <v>46.176470375234999</v>
      </c>
      <c r="DG18">
        <v>10231.3235294118</v>
      </c>
      <c r="DH18">
        <v>10</v>
      </c>
      <c r="DI18">
        <v>1535029794.5999999</v>
      </c>
      <c r="DJ18" t="s">
        <v>294</v>
      </c>
      <c r="DK18">
        <v>2</v>
      </c>
      <c r="DL18">
        <v>-1.5129999999999999</v>
      </c>
      <c r="DM18">
        <v>7.3999999999999996E-2</v>
      </c>
      <c r="DN18">
        <v>300</v>
      </c>
      <c r="DO18">
        <v>19</v>
      </c>
      <c r="DP18">
        <v>0.11</v>
      </c>
      <c r="DQ18">
        <v>0.03</v>
      </c>
      <c r="DR18">
        <v>13.903340865092799</v>
      </c>
      <c r="DS18">
        <v>0.142932912805769</v>
      </c>
      <c r="DT18">
        <v>5.6207552944042401E-2</v>
      </c>
      <c r="DU18">
        <v>1</v>
      </c>
      <c r="DV18">
        <v>178.13132164288899</v>
      </c>
      <c r="DW18">
        <v>13.082378506494299</v>
      </c>
      <c r="DX18">
        <v>1.8419388108307599</v>
      </c>
      <c r="DY18">
        <v>0</v>
      </c>
      <c r="DZ18">
        <v>1</v>
      </c>
      <c r="EA18">
        <v>2</v>
      </c>
      <c r="EB18" t="s">
        <v>295</v>
      </c>
      <c r="EC18">
        <v>1.8782000000000001</v>
      </c>
      <c r="ED18">
        <v>1.8771800000000001</v>
      </c>
      <c r="EE18">
        <v>1.87723</v>
      </c>
      <c r="EF18">
        <v>1.8813200000000001</v>
      </c>
      <c r="EG18">
        <v>1.8748800000000001</v>
      </c>
      <c r="EH18">
        <v>1.87239</v>
      </c>
      <c r="EI18">
        <v>1.8745700000000001</v>
      </c>
      <c r="EJ18">
        <v>1.87808</v>
      </c>
      <c r="EK18" t="s">
        <v>286</v>
      </c>
      <c r="EL18" t="s">
        <v>19</v>
      </c>
      <c r="EM18" t="s">
        <v>19</v>
      </c>
      <c r="EN18" t="s">
        <v>19</v>
      </c>
      <c r="EO18" t="s">
        <v>287</v>
      </c>
      <c r="EP18" t="s">
        <v>288</v>
      </c>
      <c r="EQ18" t="s">
        <v>289</v>
      </c>
      <c r="ER18" t="s">
        <v>289</v>
      </c>
      <c r="ES18" t="s">
        <v>289</v>
      </c>
      <c r="ET18" t="s">
        <v>289</v>
      </c>
      <c r="EU18">
        <v>0</v>
      </c>
      <c r="EV18">
        <v>100</v>
      </c>
      <c r="EW18">
        <v>100</v>
      </c>
      <c r="EX18">
        <v>-1.5129999999999999</v>
      </c>
      <c r="EY18">
        <v>7.3999999999999996E-2</v>
      </c>
      <c r="EZ18">
        <v>2</v>
      </c>
      <c r="FA18">
        <v>380.12799999999999</v>
      </c>
      <c r="FB18">
        <v>667.98199999999997</v>
      </c>
      <c r="FC18">
        <v>25.0002</v>
      </c>
      <c r="FD18">
        <v>25.069199999999999</v>
      </c>
      <c r="FE18">
        <v>30.0002</v>
      </c>
      <c r="FF18">
        <v>25.203600000000002</v>
      </c>
      <c r="FG18">
        <v>25.220099999999999</v>
      </c>
      <c r="FH18">
        <v>15.6784</v>
      </c>
      <c r="FI18">
        <v>20.310600000000001</v>
      </c>
      <c r="FJ18">
        <v>100</v>
      </c>
      <c r="FK18">
        <v>25</v>
      </c>
      <c r="FL18">
        <v>300</v>
      </c>
      <c r="FM18">
        <v>18.950399999999998</v>
      </c>
      <c r="FN18">
        <v>111.26900000000001</v>
      </c>
      <c r="FO18">
        <v>102.068</v>
      </c>
    </row>
    <row r="19" spans="1:171" x14ac:dyDescent="0.2">
      <c r="A19">
        <v>3</v>
      </c>
      <c r="B19">
        <v>1535029959.0999999</v>
      </c>
      <c r="C19">
        <v>230</v>
      </c>
      <c r="D19" t="s">
        <v>296</v>
      </c>
      <c r="E19" t="s">
        <v>297</v>
      </c>
      <c r="F19" t="s">
        <v>280</v>
      </c>
      <c r="G19">
        <v>1535029951.1612899</v>
      </c>
      <c r="H19">
        <f t="shared" si="0"/>
        <v>2.985614112290967E-3</v>
      </c>
      <c r="I19">
        <f t="shared" si="1"/>
        <v>11.670283208294858</v>
      </c>
      <c r="J19">
        <f t="shared" si="2"/>
        <v>231.45841935483901</v>
      </c>
      <c r="K19">
        <f t="shared" si="3"/>
        <v>155.07255881876287</v>
      </c>
      <c r="L19">
        <f t="shared" si="4"/>
        <v>15.475684909743405</v>
      </c>
      <c r="M19">
        <f t="shared" si="5"/>
        <v>23.098719689207481</v>
      </c>
      <c r="N19">
        <f t="shared" si="6"/>
        <v>0.27114077335761572</v>
      </c>
      <c r="O19">
        <f t="shared" si="7"/>
        <v>2.2555593146085249</v>
      </c>
      <c r="P19">
        <f t="shared" si="8"/>
        <v>0.25424740013629882</v>
      </c>
      <c r="Q19">
        <f t="shared" si="9"/>
        <v>0.16033463908084108</v>
      </c>
      <c r="R19">
        <f t="shared" si="10"/>
        <v>280.86386472669375</v>
      </c>
      <c r="S19">
        <f t="shared" si="11"/>
        <v>27.753242261208094</v>
      </c>
      <c r="T19">
        <f t="shared" si="12"/>
        <v>26.209525806451602</v>
      </c>
      <c r="U19">
        <f t="shared" si="13"/>
        <v>3.4163208160379952</v>
      </c>
      <c r="V19">
        <f t="shared" si="14"/>
        <v>65.030314422696677</v>
      </c>
      <c r="W19">
        <f t="shared" si="15"/>
        <v>2.2778498758254333</v>
      </c>
      <c r="X19">
        <f t="shared" si="16"/>
        <v>3.5027508263598754</v>
      </c>
      <c r="Y19">
        <f t="shared" si="17"/>
        <v>1.1384709402125619</v>
      </c>
      <c r="Z19">
        <f t="shared" si="18"/>
        <v>-131.66558235203163</v>
      </c>
      <c r="AA19">
        <f t="shared" si="19"/>
        <v>51.50538652591213</v>
      </c>
      <c r="AB19">
        <f t="shared" si="20"/>
        <v>4.8995694653965476</v>
      </c>
      <c r="AC19">
        <f t="shared" si="21"/>
        <v>205.60323836597081</v>
      </c>
      <c r="AD19">
        <v>-4.1333579645534101E-2</v>
      </c>
      <c r="AE19">
        <v>4.6400564172565502E-2</v>
      </c>
      <c r="AF19">
        <v>3.4651647968123598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52771.815376139632</v>
      </c>
      <c r="AL19">
        <v>0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-1</v>
      </c>
      <c r="AR19" t="s">
        <v>298</v>
      </c>
      <c r="AS19">
        <v>751.92376470588204</v>
      </c>
      <c r="AT19">
        <v>1067.19</v>
      </c>
      <c r="AU19">
        <f t="shared" si="27"/>
        <v>0.29541715654580536</v>
      </c>
      <c r="AV19">
        <v>0.5</v>
      </c>
      <c r="AW19">
        <f t="shared" si="28"/>
        <v>1433.1059028668467</v>
      </c>
      <c r="AX19">
        <f t="shared" si="29"/>
        <v>11.670283208294858</v>
      </c>
      <c r="AY19">
        <f t="shared" si="30"/>
        <v>211.68203542696648</v>
      </c>
      <c r="AZ19">
        <f t="shared" si="31"/>
        <v>0.52038531095681195</v>
      </c>
      <c r="BA19">
        <f t="shared" si="32"/>
        <v>8.8411353152259564E-3</v>
      </c>
      <c r="BB19">
        <f t="shared" si="33"/>
        <v>-1</v>
      </c>
      <c r="BC19" t="s">
        <v>299</v>
      </c>
      <c r="BD19">
        <v>511.84</v>
      </c>
      <c r="BE19">
        <f t="shared" si="34"/>
        <v>555.35000000000014</v>
      </c>
      <c r="BF19">
        <f t="shared" si="35"/>
        <v>0.56768926855877899</v>
      </c>
      <c r="BG19">
        <f t="shared" si="36"/>
        <v>2.0850070334479529</v>
      </c>
      <c r="BH19">
        <f t="shared" si="37"/>
        <v>0.29541715654580536</v>
      </c>
      <c r="BI19" t="e">
        <f t="shared" si="38"/>
        <v>#DIV/0!</v>
      </c>
      <c r="BJ19">
        <v>277</v>
      </c>
      <c r="BK19">
        <v>300</v>
      </c>
      <c r="BL19">
        <v>300</v>
      </c>
      <c r="BM19">
        <v>300</v>
      </c>
      <c r="BN19">
        <v>10631.4</v>
      </c>
      <c r="BO19">
        <v>1012.85</v>
      </c>
      <c r="BP19">
        <v>-7.3773800000000002E-3</v>
      </c>
      <c r="BQ19">
        <v>18.110299999999999</v>
      </c>
      <c r="BR19">
        <f t="shared" si="39"/>
        <v>1700.02451612903</v>
      </c>
      <c r="BS19">
        <f t="shared" si="40"/>
        <v>1433.1059028668467</v>
      </c>
      <c r="BT19">
        <f t="shared" si="41"/>
        <v>0.84299131528411175</v>
      </c>
      <c r="BU19">
        <f t="shared" si="42"/>
        <v>0.1959826305682236</v>
      </c>
      <c r="BV19">
        <v>6</v>
      </c>
      <c r="BW19">
        <v>0.5</v>
      </c>
      <c r="BX19" t="s">
        <v>283</v>
      </c>
      <c r="BY19">
        <v>1535029951.1612899</v>
      </c>
      <c r="BZ19">
        <v>231.45841935483901</v>
      </c>
      <c r="CA19">
        <v>249.99970967741899</v>
      </c>
      <c r="CB19">
        <v>22.824967741935499</v>
      </c>
      <c r="CC19">
        <v>18.448932258064499</v>
      </c>
      <c r="CD19">
        <v>400.01516129032302</v>
      </c>
      <c r="CE19">
        <v>99.696412903225806</v>
      </c>
      <c r="CF19">
        <v>9.9998709677419306E-2</v>
      </c>
      <c r="CG19">
        <v>26.633083870967699</v>
      </c>
      <c r="CH19">
        <v>26.209525806451602</v>
      </c>
      <c r="CI19">
        <v>999.9</v>
      </c>
      <c r="CJ19">
        <v>9998.1467741935503</v>
      </c>
      <c r="CK19">
        <v>0</v>
      </c>
      <c r="CL19">
        <v>18.367551612903199</v>
      </c>
      <c r="CM19">
        <v>1700.02451612903</v>
      </c>
      <c r="CN19">
        <v>0.89999683870967695</v>
      </c>
      <c r="CO19">
        <v>0.100003012903226</v>
      </c>
      <c r="CP19">
        <v>0</v>
      </c>
      <c r="CQ19">
        <v>751.98229032258098</v>
      </c>
      <c r="CR19">
        <v>5.0001199999999999</v>
      </c>
      <c r="CS19">
        <v>10176.1483870968</v>
      </c>
      <c r="CT19">
        <v>13358.109677419399</v>
      </c>
      <c r="CU19">
        <v>41.686999999999998</v>
      </c>
      <c r="CV19">
        <v>42.811999999999998</v>
      </c>
      <c r="CW19">
        <v>42.686999999999998</v>
      </c>
      <c r="CX19">
        <v>42.75</v>
      </c>
      <c r="CY19">
        <v>43.711387096774203</v>
      </c>
      <c r="CZ19">
        <v>1525.51419354839</v>
      </c>
      <c r="DA19">
        <v>169.51032258064501</v>
      </c>
      <c r="DB19">
        <v>0</v>
      </c>
      <c r="DC19">
        <v>108.59999990463299</v>
      </c>
      <c r="DD19">
        <v>751.92376470588204</v>
      </c>
      <c r="DE19">
        <v>-3.7754901526612201</v>
      </c>
      <c r="DF19">
        <v>-20.0245095701857</v>
      </c>
      <c r="DG19">
        <v>10174.700000000001</v>
      </c>
      <c r="DH19">
        <v>10</v>
      </c>
      <c r="DI19">
        <v>1535029794.5999999</v>
      </c>
      <c r="DJ19" t="s">
        <v>294</v>
      </c>
      <c r="DK19">
        <v>2</v>
      </c>
      <c r="DL19">
        <v>-1.5129999999999999</v>
      </c>
      <c r="DM19">
        <v>7.3999999999999996E-2</v>
      </c>
      <c r="DN19">
        <v>300</v>
      </c>
      <c r="DO19">
        <v>19</v>
      </c>
      <c r="DP19">
        <v>0.11</v>
      </c>
      <c r="DQ19">
        <v>0.03</v>
      </c>
      <c r="DR19">
        <v>11.6642405055845</v>
      </c>
      <c r="DS19">
        <v>6.5818349268065804E-2</v>
      </c>
      <c r="DT19">
        <v>1.5198688002213599E-2</v>
      </c>
      <c r="DU19">
        <v>1</v>
      </c>
      <c r="DV19">
        <v>155.01212913866601</v>
      </c>
      <c r="DW19">
        <v>0.50478372952551798</v>
      </c>
      <c r="DX19">
        <v>0.421562953237411</v>
      </c>
      <c r="DY19">
        <v>1</v>
      </c>
      <c r="DZ19">
        <v>2</v>
      </c>
      <c r="EA19">
        <v>2</v>
      </c>
      <c r="EB19" t="s">
        <v>285</v>
      </c>
      <c r="EC19">
        <v>1.8782000000000001</v>
      </c>
      <c r="ED19">
        <v>1.8772</v>
      </c>
      <c r="EE19">
        <v>1.8772500000000001</v>
      </c>
      <c r="EF19">
        <v>1.8812899999999999</v>
      </c>
      <c r="EG19">
        <v>1.8749100000000001</v>
      </c>
      <c r="EH19">
        <v>1.8723799999999999</v>
      </c>
      <c r="EI19">
        <v>1.8745499999999999</v>
      </c>
      <c r="EJ19">
        <v>1.87808</v>
      </c>
      <c r="EK19" t="s">
        <v>286</v>
      </c>
      <c r="EL19" t="s">
        <v>19</v>
      </c>
      <c r="EM19" t="s">
        <v>19</v>
      </c>
      <c r="EN19" t="s">
        <v>19</v>
      </c>
      <c r="EO19" t="s">
        <v>287</v>
      </c>
      <c r="EP19" t="s">
        <v>288</v>
      </c>
      <c r="EQ19" t="s">
        <v>289</v>
      </c>
      <c r="ER19" t="s">
        <v>289</v>
      </c>
      <c r="ES19" t="s">
        <v>289</v>
      </c>
      <c r="ET19" t="s">
        <v>289</v>
      </c>
      <c r="EU19">
        <v>0</v>
      </c>
      <c r="EV19">
        <v>100</v>
      </c>
      <c r="EW19">
        <v>100</v>
      </c>
      <c r="EX19">
        <v>-1.5129999999999999</v>
      </c>
      <c r="EY19">
        <v>7.3999999999999996E-2</v>
      </c>
      <c r="EZ19">
        <v>2</v>
      </c>
      <c r="FA19">
        <v>380.33300000000003</v>
      </c>
      <c r="FB19">
        <v>666.22400000000005</v>
      </c>
      <c r="FC19">
        <v>25</v>
      </c>
      <c r="FD19">
        <v>25.0931</v>
      </c>
      <c r="FE19">
        <v>30.0002</v>
      </c>
      <c r="FF19">
        <v>25.220099999999999</v>
      </c>
      <c r="FG19">
        <v>25.2349</v>
      </c>
      <c r="FH19">
        <v>13.621</v>
      </c>
      <c r="FI19">
        <v>24.3569</v>
      </c>
      <c r="FJ19">
        <v>100</v>
      </c>
      <c r="FK19">
        <v>25</v>
      </c>
      <c r="FL19">
        <v>250</v>
      </c>
      <c r="FM19">
        <v>18.378699999999998</v>
      </c>
      <c r="FN19">
        <v>111.258</v>
      </c>
      <c r="FO19">
        <v>102.066</v>
      </c>
    </row>
    <row r="20" spans="1:171" x14ac:dyDescent="0.2">
      <c r="A20">
        <v>4</v>
      </c>
      <c r="B20">
        <v>1535030079.7</v>
      </c>
      <c r="C20">
        <v>350.60000014305098</v>
      </c>
      <c r="D20" t="s">
        <v>300</v>
      </c>
      <c r="E20" t="s">
        <v>301</v>
      </c>
      <c r="F20" t="s">
        <v>280</v>
      </c>
      <c r="G20">
        <v>1535030071.7</v>
      </c>
      <c r="H20">
        <f t="shared" si="0"/>
        <v>3.1395740902654748E-3</v>
      </c>
      <c r="I20">
        <f t="shared" si="1"/>
        <v>7.6459772340611654</v>
      </c>
      <c r="J20">
        <f t="shared" si="2"/>
        <v>162.79809677419399</v>
      </c>
      <c r="K20">
        <f t="shared" si="3"/>
        <v>114.81487559106297</v>
      </c>
      <c r="L20">
        <f t="shared" si="4"/>
        <v>11.458172717875904</v>
      </c>
      <c r="M20">
        <f t="shared" si="5"/>
        <v>16.246751140715329</v>
      </c>
      <c r="N20">
        <f t="shared" si="6"/>
        <v>0.28563912248113549</v>
      </c>
      <c r="O20">
        <f t="shared" si="7"/>
        <v>2.2565275978497228</v>
      </c>
      <c r="P20">
        <f t="shared" si="8"/>
        <v>0.26696502796125227</v>
      </c>
      <c r="Q20">
        <f t="shared" si="9"/>
        <v>0.16842909422017227</v>
      </c>
      <c r="R20">
        <f t="shared" si="10"/>
        <v>280.85692949137734</v>
      </c>
      <c r="S20">
        <f t="shared" si="11"/>
        <v>27.812914787779512</v>
      </c>
      <c r="T20">
        <f t="shared" si="12"/>
        <v>26.3080741935484</v>
      </c>
      <c r="U20">
        <f t="shared" si="13"/>
        <v>3.4362622671401097</v>
      </c>
      <c r="V20">
        <f t="shared" si="14"/>
        <v>65.1301801239252</v>
      </c>
      <c r="W20">
        <f t="shared" si="15"/>
        <v>2.2963342431008495</v>
      </c>
      <c r="X20">
        <f t="shared" si="16"/>
        <v>3.5257606208543315</v>
      </c>
      <c r="Y20">
        <f t="shared" si="17"/>
        <v>1.1399280240392602</v>
      </c>
      <c r="Z20">
        <f t="shared" si="18"/>
        <v>-138.45521738070744</v>
      </c>
      <c r="AA20">
        <f t="shared" si="19"/>
        <v>53.069362415934961</v>
      </c>
      <c r="AB20">
        <f t="shared" si="20"/>
        <v>5.051484990225716</v>
      </c>
      <c r="AC20">
        <f t="shared" si="21"/>
        <v>200.5225595168306</v>
      </c>
      <c r="AD20">
        <v>-4.13597107677936E-2</v>
      </c>
      <c r="AE20">
        <v>4.6429898646513798E-2</v>
      </c>
      <c r="AF20">
        <v>3.46689779361121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52784.231296513106</v>
      </c>
      <c r="AL20">
        <v>0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-1</v>
      </c>
      <c r="AR20" t="s">
        <v>302</v>
      </c>
      <c r="AS20">
        <v>752.02894117647099</v>
      </c>
      <c r="AT20">
        <v>1038.58</v>
      </c>
      <c r="AU20">
        <f t="shared" si="27"/>
        <v>0.27590658285690939</v>
      </c>
      <c r="AV20">
        <v>0.5</v>
      </c>
      <c r="AW20">
        <f t="shared" si="28"/>
        <v>1433.0710351249159</v>
      </c>
      <c r="AX20">
        <f t="shared" si="29"/>
        <v>7.6459772340611654</v>
      </c>
      <c r="AY20">
        <f t="shared" si="30"/>
        <v>197.69686614626474</v>
      </c>
      <c r="AZ20">
        <f t="shared" si="31"/>
        <v>0.50131910878314623</v>
      </c>
      <c r="BA20">
        <f t="shared" si="32"/>
        <v>6.0331812046620047E-3</v>
      </c>
      <c r="BB20">
        <f t="shared" si="33"/>
        <v>-1</v>
      </c>
      <c r="BC20" t="s">
        <v>303</v>
      </c>
      <c r="BD20">
        <v>517.91999999999996</v>
      </c>
      <c r="BE20">
        <f t="shared" si="34"/>
        <v>520.66</v>
      </c>
      <c r="BF20">
        <f t="shared" si="35"/>
        <v>0.55036119314625465</v>
      </c>
      <c r="BG20">
        <f t="shared" si="36"/>
        <v>2.0052903923385852</v>
      </c>
      <c r="BH20">
        <f t="shared" si="37"/>
        <v>0.27590658285690939</v>
      </c>
      <c r="BI20" t="e">
        <f t="shared" si="38"/>
        <v>#DIV/0!</v>
      </c>
      <c r="BJ20">
        <v>279</v>
      </c>
      <c r="BK20">
        <v>300</v>
      </c>
      <c r="BL20">
        <v>300</v>
      </c>
      <c r="BM20">
        <v>300</v>
      </c>
      <c r="BN20">
        <v>10631.6</v>
      </c>
      <c r="BO20">
        <v>989.45500000000004</v>
      </c>
      <c r="BP20">
        <v>-7.3774799999999996E-3</v>
      </c>
      <c r="BQ20">
        <v>14.837400000000001</v>
      </c>
      <c r="BR20">
        <f t="shared" si="39"/>
        <v>1699.98322580645</v>
      </c>
      <c r="BS20">
        <f t="shared" si="40"/>
        <v>1433.0710351249159</v>
      </c>
      <c r="BT20">
        <f t="shared" si="41"/>
        <v>0.84299127977870814</v>
      </c>
      <c r="BU20">
        <f t="shared" si="42"/>
        <v>0.1959825595574165</v>
      </c>
      <c r="BV20">
        <v>6</v>
      </c>
      <c r="BW20">
        <v>0.5</v>
      </c>
      <c r="BX20" t="s">
        <v>283</v>
      </c>
      <c r="BY20">
        <v>1535030071.7</v>
      </c>
      <c r="BZ20">
        <v>162.79809677419399</v>
      </c>
      <c r="CA20">
        <v>175.032935483871</v>
      </c>
      <c r="CB20">
        <v>23.010067741935501</v>
      </c>
      <c r="CC20">
        <v>18.4093709677419</v>
      </c>
      <c r="CD20">
        <v>400.02622580645198</v>
      </c>
      <c r="CE20">
        <v>99.696961290322605</v>
      </c>
      <c r="CF20">
        <v>9.9974070967741899E-2</v>
      </c>
      <c r="CG20">
        <v>26.7443064516129</v>
      </c>
      <c r="CH20">
        <v>26.3080741935484</v>
      </c>
      <c r="CI20">
        <v>999.9</v>
      </c>
      <c r="CJ20">
        <v>10004.412580645199</v>
      </c>
      <c r="CK20">
        <v>0</v>
      </c>
      <c r="CL20">
        <v>18.368938709677401</v>
      </c>
      <c r="CM20">
        <v>1699.98322580645</v>
      </c>
      <c r="CN20">
        <v>0.89999690322580606</v>
      </c>
      <c r="CO20">
        <v>0.100003048387097</v>
      </c>
      <c r="CP20">
        <v>0</v>
      </c>
      <c r="CQ20">
        <v>752.07667741935495</v>
      </c>
      <c r="CR20">
        <v>5.0001199999999999</v>
      </c>
      <c r="CS20">
        <v>10180.606451612901</v>
      </c>
      <c r="CT20">
        <v>13357.7870967742</v>
      </c>
      <c r="CU20">
        <v>41.811999999999998</v>
      </c>
      <c r="CV20">
        <v>42.933</v>
      </c>
      <c r="CW20">
        <v>42.753999999999998</v>
      </c>
      <c r="CX20">
        <v>42.920999999999999</v>
      </c>
      <c r="CY20">
        <v>43.816064516129003</v>
      </c>
      <c r="CZ20">
        <v>1525.47903225806</v>
      </c>
      <c r="DA20">
        <v>169.50419354838701</v>
      </c>
      <c r="DB20">
        <v>0</v>
      </c>
      <c r="DC20">
        <v>119.799999952316</v>
      </c>
      <c r="DD20">
        <v>752.02894117647099</v>
      </c>
      <c r="DE20">
        <v>-3.4821078235838399</v>
      </c>
      <c r="DF20">
        <v>-10.6862745125469</v>
      </c>
      <c r="DG20">
        <v>10180.8352941176</v>
      </c>
      <c r="DH20">
        <v>10</v>
      </c>
      <c r="DI20">
        <v>1535030026.2</v>
      </c>
      <c r="DJ20" t="s">
        <v>304</v>
      </c>
      <c r="DK20">
        <v>3</v>
      </c>
      <c r="DL20">
        <v>-1.4570000000000001</v>
      </c>
      <c r="DM20">
        <v>4.1000000000000002E-2</v>
      </c>
      <c r="DN20">
        <v>175</v>
      </c>
      <c r="DO20">
        <v>18</v>
      </c>
      <c r="DP20">
        <v>0.12</v>
      </c>
      <c r="DQ20">
        <v>0.02</v>
      </c>
      <c r="DR20">
        <v>7.6459878105409604</v>
      </c>
      <c r="DS20">
        <v>3.3417854195031002E-2</v>
      </c>
      <c r="DT20">
        <v>1.55706409480921E-2</v>
      </c>
      <c r="DU20">
        <v>1</v>
      </c>
      <c r="DV20">
        <v>114.61402371091999</v>
      </c>
      <c r="DW20">
        <v>2.0153156149104099</v>
      </c>
      <c r="DX20">
        <v>0.318968450305811</v>
      </c>
      <c r="DY20">
        <v>0</v>
      </c>
      <c r="DZ20">
        <v>1</v>
      </c>
      <c r="EA20">
        <v>2</v>
      </c>
      <c r="EB20" t="s">
        <v>295</v>
      </c>
      <c r="EC20">
        <v>1.8782000000000001</v>
      </c>
      <c r="ED20">
        <v>1.8772599999999999</v>
      </c>
      <c r="EE20">
        <v>1.8772899999999999</v>
      </c>
      <c r="EF20">
        <v>1.8813299999999999</v>
      </c>
      <c r="EG20">
        <v>1.8749199999999999</v>
      </c>
      <c r="EH20">
        <v>1.8723700000000001</v>
      </c>
      <c r="EI20">
        <v>1.8745499999999999</v>
      </c>
      <c r="EJ20">
        <v>1.8781099999999999</v>
      </c>
      <c r="EK20" t="s">
        <v>286</v>
      </c>
      <c r="EL20" t="s">
        <v>19</v>
      </c>
      <c r="EM20" t="s">
        <v>19</v>
      </c>
      <c r="EN20" t="s">
        <v>19</v>
      </c>
      <c r="EO20" t="s">
        <v>287</v>
      </c>
      <c r="EP20" t="s">
        <v>288</v>
      </c>
      <c r="EQ20" t="s">
        <v>289</v>
      </c>
      <c r="ER20" t="s">
        <v>289</v>
      </c>
      <c r="ES20" t="s">
        <v>289</v>
      </c>
      <c r="ET20" t="s">
        <v>289</v>
      </c>
      <c r="EU20">
        <v>0</v>
      </c>
      <c r="EV20">
        <v>100</v>
      </c>
      <c r="EW20">
        <v>100</v>
      </c>
      <c r="EX20">
        <v>-1.4570000000000001</v>
      </c>
      <c r="EY20">
        <v>4.1000000000000002E-2</v>
      </c>
      <c r="EZ20">
        <v>2</v>
      </c>
      <c r="FA20">
        <v>380.27</v>
      </c>
      <c r="FB20">
        <v>664.82500000000005</v>
      </c>
      <c r="FC20">
        <v>25.001000000000001</v>
      </c>
      <c r="FD20">
        <v>25.133900000000001</v>
      </c>
      <c r="FE20">
        <v>30.0001</v>
      </c>
      <c r="FF20">
        <v>25.252600000000001</v>
      </c>
      <c r="FG20">
        <v>25.264600000000002</v>
      </c>
      <c r="FH20">
        <v>10.439</v>
      </c>
      <c r="FI20">
        <v>24.823399999999999</v>
      </c>
      <c r="FJ20">
        <v>100</v>
      </c>
      <c r="FK20">
        <v>25</v>
      </c>
      <c r="FL20">
        <v>175</v>
      </c>
      <c r="FM20">
        <v>18.281600000000001</v>
      </c>
      <c r="FN20">
        <v>111.248</v>
      </c>
      <c r="FO20">
        <v>102.06</v>
      </c>
    </row>
    <row r="21" spans="1:171" x14ac:dyDescent="0.2">
      <c r="A21">
        <v>5</v>
      </c>
      <c r="B21">
        <v>1535030200.3</v>
      </c>
      <c r="C21">
        <v>471.200000047684</v>
      </c>
      <c r="D21" t="s">
        <v>305</v>
      </c>
      <c r="E21" t="s">
        <v>306</v>
      </c>
      <c r="F21" t="s">
        <v>280</v>
      </c>
      <c r="G21">
        <v>1535030192.3</v>
      </c>
      <c r="H21">
        <f t="shared" si="0"/>
        <v>3.405475229714826E-3</v>
      </c>
      <c r="I21">
        <f t="shared" si="1"/>
        <v>3.1601564813892788</v>
      </c>
      <c r="J21">
        <f t="shared" si="2"/>
        <v>94.817206451612904</v>
      </c>
      <c r="K21">
        <f t="shared" si="3"/>
        <v>75.83389147954783</v>
      </c>
      <c r="L21">
        <f t="shared" si="4"/>
        <v>7.5685015751251479</v>
      </c>
      <c r="M21">
        <f t="shared" si="5"/>
        <v>9.4631063021675423</v>
      </c>
      <c r="N21">
        <f t="shared" si="6"/>
        <v>0.30975061756172084</v>
      </c>
      <c r="O21">
        <f t="shared" si="7"/>
        <v>2.2553056456684413</v>
      </c>
      <c r="P21">
        <f t="shared" si="8"/>
        <v>0.28790904606123296</v>
      </c>
      <c r="Q21">
        <f t="shared" si="9"/>
        <v>0.1817770252419724</v>
      </c>
      <c r="R21">
        <f t="shared" si="10"/>
        <v>280.85982174367035</v>
      </c>
      <c r="S21">
        <f t="shared" si="11"/>
        <v>27.835341208887407</v>
      </c>
      <c r="T21">
        <f t="shared" si="12"/>
        <v>26.4183290322581</v>
      </c>
      <c r="U21">
        <f t="shared" si="13"/>
        <v>3.4586929480144351</v>
      </c>
      <c r="V21">
        <f t="shared" si="14"/>
        <v>65.160440522774053</v>
      </c>
      <c r="W21">
        <f t="shared" si="15"/>
        <v>2.3123154455945434</v>
      </c>
      <c r="X21">
        <f t="shared" si="16"/>
        <v>3.5486491912011737</v>
      </c>
      <c r="Y21">
        <f t="shared" si="17"/>
        <v>1.1463775024198917</v>
      </c>
      <c r="Z21">
        <f t="shared" si="18"/>
        <v>-150.18145763042384</v>
      </c>
      <c r="AA21">
        <f t="shared" si="19"/>
        <v>53.010815676696083</v>
      </c>
      <c r="AB21">
        <f t="shared" si="20"/>
        <v>5.0542170963067035</v>
      </c>
      <c r="AC21">
        <f t="shared" si="21"/>
        <v>188.74339688624934</v>
      </c>
      <c r="AD21">
        <v>-4.1326735554039901E-2</v>
      </c>
      <c r="AE21">
        <v>4.6392881080287898E-2</v>
      </c>
      <c r="AF21">
        <v>3.4647108391321502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52724.662069896018</v>
      </c>
      <c r="AL21">
        <v>0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-1</v>
      </c>
      <c r="AR21" t="s">
        <v>307</v>
      </c>
      <c r="AS21">
        <v>757.62817647058796</v>
      </c>
      <c r="AT21">
        <v>1014.72</v>
      </c>
      <c r="AU21">
        <f t="shared" si="27"/>
        <v>0.25336233003135056</v>
      </c>
      <c r="AV21">
        <v>0.5</v>
      </c>
      <c r="AW21">
        <f t="shared" si="28"/>
        <v>1433.0854835120072</v>
      </c>
      <c r="AX21">
        <f t="shared" si="29"/>
        <v>3.1601564813892788</v>
      </c>
      <c r="AY21">
        <f t="shared" si="30"/>
        <v>181.54493861835337</v>
      </c>
      <c r="AZ21">
        <f t="shared" si="31"/>
        <v>0.48649873856827508</v>
      </c>
      <c r="BA21">
        <f t="shared" si="32"/>
        <v>2.9029367258637949E-3</v>
      </c>
      <c r="BB21">
        <f t="shared" si="33"/>
        <v>-1</v>
      </c>
      <c r="BC21" t="s">
        <v>308</v>
      </c>
      <c r="BD21">
        <v>521.05999999999995</v>
      </c>
      <c r="BE21">
        <f t="shared" si="34"/>
        <v>493.66000000000008</v>
      </c>
      <c r="BF21">
        <f t="shared" si="35"/>
        <v>0.5207872291241179</v>
      </c>
      <c r="BG21">
        <f t="shared" si="36"/>
        <v>1.9474148850420299</v>
      </c>
      <c r="BH21">
        <f t="shared" si="37"/>
        <v>0.25336233003135056</v>
      </c>
      <c r="BI21" t="e">
        <f t="shared" si="38"/>
        <v>#DIV/0!</v>
      </c>
      <c r="BJ21">
        <v>281</v>
      </c>
      <c r="BK21">
        <v>300</v>
      </c>
      <c r="BL21">
        <v>300</v>
      </c>
      <c r="BM21">
        <v>300</v>
      </c>
      <c r="BN21">
        <v>10631.5</v>
      </c>
      <c r="BO21">
        <v>969.37199999999996</v>
      </c>
      <c r="BP21">
        <v>-7.3773099999999998E-3</v>
      </c>
      <c r="BQ21">
        <v>12.137</v>
      </c>
      <c r="BR21">
        <f t="shared" si="39"/>
        <v>1700.0003225806399</v>
      </c>
      <c r="BS21">
        <f t="shared" si="40"/>
        <v>1433.0854835120072</v>
      </c>
      <c r="BT21">
        <f t="shared" si="41"/>
        <v>0.84299130092901997</v>
      </c>
      <c r="BU21">
        <f t="shared" si="42"/>
        <v>0.19598260185803992</v>
      </c>
      <c r="BV21">
        <v>6</v>
      </c>
      <c r="BW21">
        <v>0.5</v>
      </c>
      <c r="BX21" t="s">
        <v>283</v>
      </c>
      <c r="BY21">
        <v>1535030192.3</v>
      </c>
      <c r="BZ21">
        <v>94.817206451612904</v>
      </c>
      <c r="CA21">
        <v>100.04158709677399</v>
      </c>
      <c r="CB21">
        <v>23.168638709677399</v>
      </c>
      <c r="CC21">
        <v>18.178967741935502</v>
      </c>
      <c r="CD21">
        <v>400.01535483870998</v>
      </c>
      <c r="CE21">
        <v>99.703693548387093</v>
      </c>
      <c r="CF21">
        <v>9.9988254838709698E-2</v>
      </c>
      <c r="CG21">
        <v>26.854316129032298</v>
      </c>
      <c r="CH21">
        <v>26.4183290322581</v>
      </c>
      <c r="CI21">
        <v>999.9</v>
      </c>
      <c r="CJ21">
        <v>9995.76129032258</v>
      </c>
      <c r="CK21">
        <v>0</v>
      </c>
      <c r="CL21">
        <v>20.176174193548398</v>
      </c>
      <c r="CM21">
        <v>1700.0003225806399</v>
      </c>
      <c r="CN21">
        <v>0.89999632258064499</v>
      </c>
      <c r="CO21">
        <v>0.10000359032258101</v>
      </c>
      <c r="CP21">
        <v>0</v>
      </c>
      <c r="CQ21">
        <v>757.66825806451595</v>
      </c>
      <c r="CR21">
        <v>5.0001199999999999</v>
      </c>
      <c r="CS21">
        <v>10306.3612903226</v>
      </c>
      <c r="CT21">
        <v>13357.9064516129</v>
      </c>
      <c r="CU21">
        <v>41.991870967741903</v>
      </c>
      <c r="CV21">
        <v>43.061999999999998</v>
      </c>
      <c r="CW21">
        <v>42.929000000000002</v>
      </c>
      <c r="CX21">
        <v>43.158999999999999</v>
      </c>
      <c r="CY21">
        <v>44.002000000000002</v>
      </c>
      <c r="CZ21">
        <v>1525.49322580645</v>
      </c>
      <c r="DA21">
        <v>169.507096774194</v>
      </c>
      <c r="DB21">
        <v>0</v>
      </c>
      <c r="DC21">
        <v>119.799999952316</v>
      </c>
      <c r="DD21">
        <v>757.62817647058796</v>
      </c>
      <c r="DE21">
        <v>0.13602940108470499</v>
      </c>
      <c r="DF21">
        <v>-16.911764603054401</v>
      </c>
      <c r="DG21">
        <v>10305.8352941176</v>
      </c>
      <c r="DH21">
        <v>10</v>
      </c>
      <c r="DI21">
        <v>1535030148.8</v>
      </c>
      <c r="DJ21" t="s">
        <v>309</v>
      </c>
      <c r="DK21">
        <v>4</v>
      </c>
      <c r="DL21">
        <v>-1.4470000000000001</v>
      </c>
      <c r="DM21">
        <v>3.5999999999999997E-2</v>
      </c>
      <c r="DN21">
        <v>100</v>
      </c>
      <c r="DO21">
        <v>18</v>
      </c>
      <c r="DP21">
        <v>0.19</v>
      </c>
      <c r="DQ21">
        <v>0.02</v>
      </c>
      <c r="DR21">
        <v>3.15953438506134</v>
      </c>
      <c r="DS21">
        <v>-5.09460036653787E-2</v>
      </c>
      <c r="DT21">
        <v>2.1375123949647998E-2</v>
      </c>
      <c r="DU21">
        <v>1</v>
      </c>
      <c r="DV21">
        <v>75.763569053869801</v>
      </c>
      <c r="DW21">
        <v>0.86416802950587901</v>
      </c>
      <c r="DX21">
        <v>0.160480902032028</v>
      </c>
      <c r="DY21">
        <v>1</v>
      </c>
      <c r="DZ21">
        <v>2</v>
      </c>
      <c r="EA21">
        <v>2</v>
      </c>
      <c r="EB21" t="s">
        <v>285</v>
      </c>
      <c r="EC21">
        <v>1.8782000000000001</v>
      </c>
      <c r="ED21">
        <v>1.87723</v>
      </c>
      <c r="EE21">
        <v>1.8772899999999999</v>
      </c>
      <c r="EF21">
        <v>1.8813200000000001</v>
      </c>
      <c r="EG21">
        <v>1.8749</v>
      </c>
      <c r="EH21">
        <v>1.8724000000000001</v>
      </c>
      <c r="EI21">
        <v>1.8745700000000001</v>
      </c>
      <c r="EJ21">
        <v>1.87809</v>
      </c>
      <c r="EK21" t="s">
        <v>286</v>
      </c>
      <c r="EL21" t="s">
        <v>19</v>
      </c>
      <c r="EM21" t="s">
        <v>19</v>
      </c>
      <c r="EN21" t="s">
        <v>19</v>
      </c>
      <c r="EO21" t="s">
        <v>287</v>
      </c>
      <c r="EP21" t="s">
        <v>288</v>
      </c>
      <c r="EQ21" t="s">
        <v>289</v>
      </c>
      <c r="ER21" t="s">
        <v>289</v>
      </c>
      <c r="ES21" t="s">
        <v>289</v>
      </c>
      <c r="ET21" t="s">
        <v>289</v>
      </c>
      <c r="EU21">
        <v>0</v>
      </c>
      <c r="EV21">
        <v>100</v>
      </c>
      <c r="EW21">
        <v>100</v>
      </c>
      <c r="EX21">
        <v>-1.4470000000000001</v>
      </c>
      <c r="EY21">
        <v>3.5999999999999997E-2</v>
      </c>
      <c r="EZ21">
        <v>2</v>
      </c>
      <c r="FA21">
        <v>380.36399999999998</v>
      </c>
      <c r="FB21">
        <v>662.9</v>
      </c>
      <c r="FC21">
        <v>25.000699999999998</v>
      </c>
      <c r="FD21">
        <v>25.212</v>
      </c>
      <c r="FE21">
        <v>30.000299999999999</v>
      </c>
      <c r="FF21">
        <v>25.311800000000002</v>
      </c>
      <c r="FG21">
        <v>25.3186</v>
      </c>
      <c r="FH21">
        <v>7.1922100000000002</v>
      </c>
      <c r="FI21">
        <v>25.4587</v>
      </c>
      <c r="FJ21">
        <v>100</v>
      </c>
      <c r="FK21">
        <v>25</v>
      </c>
      <c r="FL21">
        <v>100</v>
      </c>
      <c r="FM21">
        <v>18.142499999999998</v>
      </c>
      <c r="FN21">
        <v>111.23</v>
      </c>
      <c r="FO21">
        <v>102.048</v>
      </c>
    </row>
    <row r="22" spans="1:171" x14ac:dyDescent="0.2">
      <c r="A22">
        <v>6</v>
      </c>
      <c r="B22">
        <v>1535030290.3</v>
      </c>
      <c r="C22">
        <v>561.20000004768394</v>
      </c>
      <c r="D22" t="s">
        <v>310</v>
      </c>
      <c r="E22" t="s">
        <v>311</v>
      </c>
      <c r="F22" t="s">
        <v>280</v>
      </c>
      <c r="G22">
        <v>1535030282.3</v>
      </c>
      <c r="H22">
        <f t="shared" si="0"/>
        <v>3.4938292827071337E-3</v>
      </c>
      <c r="I22">
        <f t="shared" si="1"/>
        <v>-0.14542427713038678</v>
      </c>
      <c r="J22">
        <f t="shared" si="2"/>
        <v>50.015670967741897</v>
      </c>
      <c r="K22">
        <f t="shared" si="3"/>
        <v>49.860959361062406</v>
      </c>
      <c r="L22">
        <f t="shared" si="4"/>
        <v>4.9764521257780681</v>
      </c>
      <c r="M22">
        <f t="shared" si="5"/>
        <v>4.9918933630468381</v>
      </c>
      <c r="N22">
        <f t="shared" si="6"/>
        <v>0.3206203719330265</v>
      </c>
      <c r="O22">
        <f t="shared" si="7"/>
        <v>2.2598694429279091</v>
      </c>
      <c r="P22">
        <f t="shared" si="8"/>
        <v>0.29732433733113556</v>
      </c>
      <c r="Q22">
        <f t="shared" si="9"/>
        <v>0.18777951663474979</v>
      </c>
      <c r="R22">
        <f t="shared" si="10"/>
        <v>280.86219289578952</v>
      </c>
      <c r="S22">
        <f t="shared" si="11"/>
        <v>27.855704169453123</v>
      </c>
      <c r="T22">
        <f t="shared" si="12"/>
        <v>26.461232258064499</v>
      </c>
      <c r="U22">
        <f t="shared" si="13"/>
        <v>3.4674558432847786</v>
      </c>
      <c r="V22">
        <f t="shared" si="14"/>
        <v>65.424010133856854</v>
      </c>
      <c r="W22">
        <f t="shared" si="15"/>
        <v>2.3286933804503529</v>
      </c>
      <c r="X22">
        <f t="shared" si="16"/>
        <v>3.5593864938665032</v>
      </c>
      <c r="Y22">
        <f t="shared" si="17"/>
        <v>1.1387624628344257</v>
      </c>
      <c r="Z22">
        <f t="shared" si="18"/>
        <v>-154.0778713673846</v>
      </c>
      <c r="AA22">
        <f t="shared" si="19"/>
        <v>54.152498093315721</v>
      </c>
      <c r="AB22">
        <f t="shared" si="20"/>
        <v>5.1550747003849686</v>
      </c>
      <c r="AC22">
        <f t="shared" si="21"/>
        <v>186.09189432210559</v>
      </c>
      <c r="AD22">
        <v>-4.1449975964838098E-2</v>
      </c>
      <c r="AE22">
        <v>4.65312292378618E-2</v>
      </c>
      <c r="AF22">
        <v>3.4728812022349098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52866.418092248954</v>
      </c>
      <c r="AL22">
        <v>0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-1</v>
      </c>
      <c r="AR22" t="s">
        <v>312</v>
      </c>
      <c r="AS22">
        <v>765.17035294117602</v>
      </c>
      <c r="AT22">
        <v>991.95399999999995</v>
      </c>
      <c r="AU22">
        <f t="shared" si="27"/>
        <v>0.22862314891499402</v>
      </c>
      <c r="AV22">
        <v>0.5</v>
      </c>
      <c r="AW22">
        <f t="shared" si="28"/>
        <v>1433.0977060926598</v>
      </c>
      <c r="AX22">
        <f t="shared" si="29"/>
        <v>-0.14542427713038678</v>
      </c>
      <c r="AY22">
        <f t="shared" si="30"/>
        <v>163.81965513487924</v>
      </c>
      <c r="AZ22">
        <f t="shared" si="31"/>
        <v>0.47503614078878653</v>
      </c>
      <c r="BA22">
        <f t="shared" si="32"/>
        <v>5.9631364926234756E-4</v>
      </c>
      <c r="BB22">
        <f t="shared" si="33"/>
        <v>-1</v>
      </c>
      <c r="BC22" t="s">
        <v>313</v>
      </c>
      <c r="BD22">
        <v>520.74</v>
      </c>
      <c r="BE22">
        <f t="shared" si="34"/>
        <v>471.21399999999994</v>
      </c>
      <c r="BF22">
        <f t="shared" si="35"/>
        <v>0.48127527420412797</v>
      </c>
      <c r="BG22">
        <f t="shared" si="36"/>
        <v>1.9048930368322001</v>
      </c>
      <c r="BH22">
        <f t="shared" si="37"/>
        <v>0.228623148914994</v>
      </c>
      <c r="BI22" t="e">
        <f t="shared" si="38"/>
        <v>#DIV/0!</v>
      </c>
      <c r="BJ22">
        <v>283</v>
      </c>
      <c r="BK22">
        <v>300</v>
      </c>
      <c r="BL22">
        <v>300</v>
      </c>
      <c r="BM22">
        <v>300</v>
      </c>
      <c r="BN22">
        <v>10631.5</v>
      </c>
      <c r="BO22">
        <v>958.91300000000001</v>
      </c>
      <c r="BP22">
        <v>-7.3772000000000004E-3</v>
      </c>
      <c r="BQ22">
        <v>12.634</v>
      </c>
      <c r="BR22">
        <f t="shared" si="39"/>
        <v>1700.0148387096799</v>
      </c>
      <c r="BS22">
        <f t="shared" si="40"/>
        <v>1433.0977060926598</v>
      </c>
      <c r="BT22">
        <f t="shared" si="41"/>
        <v>0.84299129246447546</v>
      </c>
      <c r="BU22">
        <f t="shared" si="42"/>
        <v>0.19598258492895099</v>
      </c>
      <c r="BV22">
        <v>6</v>
      </c>
      <c r="BW22">
        <v>0.5</v>
      </c>
      <c r="BX22" t="s">
        <v>283</v>
      </c>
      <c r="BY22">
        <v>1535030282.3</v>
      </c>
      <c r="BZ22">
        <v>50.015670967741897</v>
      </c>
      <c r="CA22">
        <v>50.059651612903203</v>
      </c>
      <c r="CB22">
        <v>23.332061290322599</v>
      </c>
      <c r="CC22">
        <v>18.213858064516099</v>
      </c>
      <c r="CD22">
        <v>400.02058064516098</v>
      </c>
      <c r="CE22">
        <v>99.706551612903198</v>
      </c>
      <c r="CF22">
        <v>0.100034332258065</v>
      </c>
      <c r="CG22">
        <v>26.905709677419399</v>
      </c>
      <c r="CH22">
        <v>26.461232258064499</v>
      </c>
      <c r="CI22">
        <v>999.9</v>
      </c>
      <c r="CJ22">
        <v>10025.282258064501</v>
      </c>
      <c r="CK22">
        <v>0</v>
      </c>
      <c r="CL22">
        <v>20.2914741935484</v>
      </c>
      <c r="CM22">
        <v>1700.0148387096799</v>
      </c>
      <c r="CN22">
        <v>0.89999516129032298</v>
      </c>
      <c r="CO22">
        <v>0.10000478387096801</v>
      </c>
      <c r="CP22">
        <v>0</v>
      </c>
      <c r="CQ22">
        <v>765.10709677419402</v>
      </c>
      <c r="CR22">
        <v>5.0001199999999999</v>
      </c>
      <c r="CS22">
        <v>10438.416129032301</v>
      </c>
      <c r="CT22">
        <v>13358.0193548387</v>
      </c>
      <c r="CU22">
        <v>42.112806451612897</v>
      </c>
      <c r="CV22">
        <v>43.179000000000002</v>
      </c>
      <c r="CW22">
        <v>43.037999999999997</v>
      </c>
      <c r="CX22">
        <v>43.311999999999998</v>
      </c>
      <c r="CY22">
        <v>44.128999999999998</v>
      </c>
      <c r="CZ22">
        <v>1525.50677419355</v>
      </c>
      <c r="DA22">
        <v>169.508064516129</v>
      </c>
      <c r="DB22">
        <v>0</v>
      </c>
      <c r="DC22">
        <v>89.099999904632597</v>
      </c>
      <c r="DD22">
        <v>765.17035294117602</v>
      </c>
      <c r="DE22">
        <v>1.04411765203803</v>
      </c>
      <c r="DF22">
        <v>35.000000304448903</v>
      </c>
      <c r="DG22">
        <v>10437.7647058824</v>
      </c>
      <c r="DH22">
        <v>10</v>
      </c>
      <c r="DI22">
        <v>1535030262.3</v>
      </c>
      <c r="DJ22" t="s">
        <v>314</v>
      </c>
      <c r="DK22">
        <v>5</v>
      </c>
      <c r="DL22">
        <v>-1.4590000000000001</v>
      </c>
      <c r="DM22">
        <v>2.8000000000000001E-2</v>
      </c>
      <c r="DN22">
        <v>50</v>
      </c>
      <c r="DO22">
        <v>18</v>
      </c>
      <c r="DP22">
        <v>0.28000000000000003</v>
      </c>
      <c r="DQ22">
        <v>0.03</v>
      </c>
      <c r="DR22">
        <v>-0.15949862205500401</v>
      </c>
      <c r="DS22">
        <v>9.0405051113824506E-2</v>
      </c>
      <c r="DT22">
        <v>4.9341717705722897E-2</v>
      </c>
      <c r="DU22">
        <v>1</v>
      </c>
      <c r="DV22">
        <v>49.967586117705999</v>
      </c>
      <c r="DW22">
        <v>-0.97096134881987695</v>
      </c>
      <c r="DX22">
        <v>0.317258131764454</v>
      </c>
      <c r="DY22">
        <v>1</v>
      </c>
      <c r="DZ22">
        <v>2</v>
      </c>
      <c r="EA22">
        <v>2</v>
      </c>
      <c r="EB22" t="s">
        <v>285</v>
      </c>
      <c r="EC22">
        <v>1.8782000000000001</v>
      </c>
      <c r="ED22">
        <v>1.8772599999999999</v>
      </c>
      <c r="EE22">
        <v>1.8772899999999999</v>
      </c>
      <c r="EF22">
        <v>1.8813599999999999</v>
      </c>
      <c r="EG22">
        <v>1.8749400000000001</v>
      </c>
      <c r="EH22">
        <v>1.8724000000000001</v>
      </c>
      <c r="EI22">
        <v>1.8746400000000001</v>
      </c>
      <c r="EJ22">
        <v>1.8781399999999999</v>
      </c>
      <c r="EK22" t="s">
        <v>286</v>
      </c>
      <c r="EL22" t="s">
        <v>19</v>
      </c>
      <c r="EM22" t="s">
        <v>19</v>
      </c>
      <c r="EN22" t="s">
        <v>19</v>
      </c>
      <c r="EO22" t="s">
        <v>287</v>
      </c>
      <c r="EP22" t="s">
        <v>288</v>
      </c>
      <c r="EQ22" t="s">
        <v>289</v>
      </c>
      <c r="ER22" t="s">
        <v>289</v>
      </c>
      <c r="ES22" t="s">
        <v>289</v>
      </c>
      <c r="ET22" t="s">
        <v>289</v>
      </c>
      <c r="EU22">
        <v>0</v>
      </c>
      <c r="EV22">
        <v>100</v>
      </c>
      <c r="EW22">
        <v>100</v>
      </c>
      <c r="EX22">
        <v>-1.4590000000000001</v>
      </c>
      <c r="EY22">
        <v>2.8000000000000001E-2</v>
      </c>
      <c r="EZ22">
        <v>2</v>
      </c>
      <c r="FA22">
        <v>380.363</v>
      </c>
      <c r="FB22">
        <v>661.072</v>
      </c>
      <c r="FC22">
        <v>25.000299999999999</v>
      </c>
      <c r="FD22">
        <v>25.2837</v>
      </c>
      <c r="FE22">
        <v>30.000399999999999</v>
      </c>
      <c r="FF22">
        <v>25.3735</v>
      </c>
      <c r="FG22">
        <v>25.3733</v>
      </c>
      <c r="FH22">
        <v>5.0551700000000004</v>
      </c>
      <c r="FI22">
        <v>25.991800000000001</v>
      </c>
      <c r="FJ22">
        <v>100</v>
      </c>
      <c r="FK22">
        <v>25</v>
      </c>
      <c r="FL22">
        <v>50</v>
      </c>
      <c r="FM22">
        <v>18.0321</v>
      </c>
      <c r="FN22">
        <v>111.21599999999999</v>
      </c>
      <c r="FO22">
        <v>102.04</v>
      </c>
    </row>
    <row r="23" spans="1:171" x14ac:dyDescent="0.2">
      <c r="A23">
        <v>7</v>
      </c>
      <c r="B23">
        <v>1535030406.3</v>
      </c>
      <c r="C23">
        <v>677.20000004768394</v>
      </c>
      <c r="D23" t="s">
        <v>315</v>
      </c>
      <c r="E23" t="s">
        <v>316</v>
      </c>
      <c r="F23" t="s">
        <v>280</v>
      </c>
      <c r="G23">
        <v>1535030398.3</v>
      </c>
      <c r="H23">
        <f t="shared" si="0"/>
        <v>3.6999115664379176E-3</v>
      </c>
      <c r="I23">
        <f t="shared" si="1"/>
        <v>22.155944564317803</v>
      </c>
      <c r="J23">
        <f t="shared" si="2"/>
        <v>364.790387096774</v>
      </c>
      <c r="K23">
        <f t="shared" si="3"/>
        <v>247.92724164848508</v>
      </c>
      <c r="L23">
        <f t="shared" si="4"/>
        <v>24.745669957684203</v>
      </c>
      <c r="M23">
        <f t="shared" si="5"/>
        <v>36.409805000901123</v>
      </c>
      <c r="N23">
        <f t="shared" si="6"/>
        <v>0.34170445462256233</v>
      </c>
      <c r="O23">
        <f t="shared" si="7"/>
        <v>2.2565645952750231</v>
      </c>
      <c r="P23">
        <f t="shared" si="8"/>
        <v>0.31534316878626745</v>
      </c>
      <c r="Q23">
        <f t="shared" si="9"/>
        <v>0.19928819300350514</v>
      </c>
      <c r="R23">
        <f t="shared" si="10"/>
        <v>280.85902021134069</v>
      </c>
      <c r="S23">
        <f t="shared" si="11"/>
        <v>27.836530851468996</v>
      </c>
      <c r="T23">
        <f t="shared" si="12"/>
        <v>26.453109677419398</v>
      </c>
      <c r="U23">
        <f t="shared" si="13"/>
        <v>3.4657953368637653</v>
      </c>
      <c r="V23">
        <f t="shared" si="14"/>
        <v>65.241183505592815</v>
      </c>
      <c r="W23">
        <f t="shared" si="15"/>
        <v>2.3287186858992723</v>
      </c>
      <c r="X23">
        <f t="shared" si="16"/>
        <v>3.5693998189037184</v>
      </c>
      <c r="Y23">
        <f t="shared" si="17"/>
        <v>1.137076650964493</v>
      </c>
      <c r="Z23">
        <f t="shared" si="18"/>
        <v>-163.16610007991216</v>
      </c>
      <c r="AA23">
        <f t="shared" si="19"/>
        <v>60.877402471259416</v>
      </c>
      <c r="AB23">
        <f t="shared" si="20"/>
        <v>5.8048965575593847</v>
      </c>
      <c r="AC23">
        <f t="shared" si="21"/>
        <v>184.37521916024735</v>
      </c>
      <c r="AD23">
        <v>-4.1360709422403601E-2</v>
      </c>
      <c r="AE23">
        <v>4.6431019723800503E-2</v>
      </c>
      <c r="AF23">
        <v>3.4669640161387498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52748.924053080693</v>
      </c>
      <c r="AL23">
        <v>0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-1</v>
      </c>
      <c r="AR23" t="s">
        <v>317</v>
      </c>
      <c r="AS23">
        <v>736.41252941176504</v>
      </c>
      <c r="AT23">
        <v>1113.17</v>
      </c>
      <c r="AU23">
        <f t="shared" si="27"/>
        <v>0.33845456721635958</v>
      </c>
      <c r="AV23">
        <v>0.5</v>
      </c>
      <c r="AW23">
        <f t="shared" si="28"/>
        <v>1433.0794544797407</v>
      </c>
      <c r="AX23">
        <f t="shared" si="29"/>
        <v>22.155944564317803</v>
      </c>
      <c r="AY23">
        <f t="shared" si="30"/>
        <v>242.51614327629866</v>
      </c>
      <c r="AZ23">
        <f t="shared" si="31"/>
        <v>0.54475956053432995</v>
      </c>
      <c r="BA23">
        <f t="shared" si="32"/>
        <v>1.6158172173868925E-2</v>
      </c>
      <c r="BB23">
        <f t="shared" si="33"/>
        <v>-1</v>
      </c>
      <c r="BC23" t="s">
        <v>318</v>
      </c>
      <c r="BD23">
        <v>506.76</v>
      </c>
      <c r="BE23">
        <f t="shared" si="34"/>
        <v>606.41000000000008</v>
      </c>
      <c r="BF23">
        <f t="shared" si="35"/>
        <v>0.62129165183330581</v>
      </c>
      <c r="BG23">
        <f t="shared" si="36"/>
        <v>2.1966414081616548</v>
      </c>
      <c r="BH23">
        <f t="shared" si="37"/>
        <v>0.33845456721635958</v>
      </c>
      <c r="BI23" t="e">
        <f t="shared" si="38"/>
        <v>#DIV/0!</v>
      </c>
      <c r="BJ23">
        <v>285</v>
      </c>
      <c r="BK23">
        <v>300</v>
      </c>
      <c r="BL23">
        <v>300</v>
      </c>
      <c r="BM23">
        <v>300</v>
      </c>
      <c r="BN23">
        <v>10631.7</v>
      </c>
      <c r="BO23">
        <v>1024.19</v>
      </c>
      <c r="BP23">
        <v>-7.3778200000000002E-3</v>
      </c>
      <c r="BQ23">
        <v>8.7952300000000001</v>
      </c>
      <c r="BR23">
        <f t="shared" si="39"/>
        <v>1699.9929032258101</v>
      </c>
      <c r="BS23">
        <f t="shared" si="40"/>
        <v>1433.0794544797407</v>
      </c>
      <c r="BT23">
        <f t="shared" si="41"/>
        <v>0.84299143352916972</v>
      </c>
      <c r="BU23">
        <f t="shared" si="42"/>
        <v>0.19598286705833948</v>
      </c>
      <c r="BV23">
        <v>6</v>
      </c>
      <c r="BW23">
        <v>0.5</v>
      </c>
      <c r="BX23" t="s">
        <v>283</v>
      </c>
      <c r="BY23">
        <v>1535030398.3</v>
      </c>
      <c r="BZ23">
        <v>364.790387096774</v>
      </c>
      <c r="CA23">
        <v>400.04764516129001</v>
      </c>
      <c r="CB23">
        <v>23.331467741935501</v>
      </c>
      <c r="CC23">
        <v>17.911270967741899</v>
      </c>
      <c r="CD23">
        <v>400.01358064516103</v>
      </c>
      <c r="CE23">
        <v>99.7102</v>
      </c>
      <c r="CF23">
        <v>0.10000961290322601</v>
      </c>
      <c r="CG23">
        <v>26.953516129032302</v>
      </c>
      <c r="CH23">
        <v>26.453109677419398</v>
      </c>
      <c r="CI23">
        <v>999.9</v>
      </c>
      <c r="CJ23">
        <v>10003.325806451599</v>
      </c>
      <c r="CK23">
        <v>0</v>
      </c>
      <c r="CL23">
        <v>21.166164516129001</v>
      </c>
      <c r="CM23">
        <v>1699.9929032258101</v>
      </c>
      <c r="CN23">
        <v>0.89999338709677401</v>
      </c>
      <c r="CO23">
        <v>0.10000650645161301</v>
      </c>
      <c r="CP23">
        <v>0</v>
      </c>
      <c r="CQ23">
        <v>736.48258064516097</v>
      </c>
      <c r="CR23">
        <v>5.0001199999999999</v>
      </c>
      <c r="CS23">
        <v>10010.747096774199</v>
      </c>
      <c r="CT23">
        <v>13357.822580645199</v>
      </c>
      <c r="CU23">
        <v>42.25</v>
      </c>
      <c r="CV23">
        <v>43.311999999999998</v>
      </c>
      <c r="CW23">
        <v>43.186999999999998</v>
      </c>
      <c r="CX23">
        <v>43.435000000000002</v>
      </c>
      <c r="CY23">
        <v>44.286000000000001</v>
      </c>
      <c r="CZ23">
        <v>1525.47903225806</v>
      </c>
      <c r="DA23">
        <v>169.51387096774201</v>
      </c>
      <c r="DB23">
        <v>0</v>
      </c>
      <c r="DC23">
        <v>115.59999990463299</v>
      </c>
      <c r="DD23">
        <v>736.41252941176504</v>
      </c>
      <c r="DE23">
        <v>-2.2855392021221901</v>
      </c>
      <c r="DF23">
        <v>21.117645908353399</v>
      </c>
      <c r="DG23">
        <v>10009.997647058801</v>
      </c>
      <c r="DH23">
        <v>10</v>
      </c>
      <c r="DI23">
        <v>1535030360.8</v>
      </c>
      <c r="DJ23" t="s">
        <v>319</v>
      </c>
      <c r="DK23">
        <v>6</v>
      </c>
      <c r="DL23">
        <v>-1.2010000000000001</v>
      </c>
      <c r="DM23">
        <v>2.3E-2</v>
      </c>
      <c r="DN23">
        <v>400</v>
      </c>
      <c r="DO23">
        <v>18</v>
      </c>
      <c r="DP23">
        <v>0.04</v>
      </c>
      <c r="DQ23">
        <v>0.02</v>
      </c>
      <c r="DR23">
        <v>22.138680302890599</v>
      </c>
      <c r="DS23">
        <v>0.22883562329520599</v>
      </c>
      <c r="DT23">
        <v>4.1455523653441503E-2</v>
      </c>
      <c r="DU23">
        <v>1</v>
      </c>
      <c r="DV23">
        <v>247.75325956563699</v>
      </c>
      <c r="DW23">
        <v>0.14481017663259699</v>
      </c>
      <c r="DX23">
        <v>0.55718572010656098</v>
      </c>
      <c r="DY23">
        <v>1</v>
      </c>
      <c r="DZ23">
        <v>2</v>
      </c>
      <c r="EA23">
        <v>2</v>
      </c>
      <c r="EB23" t="s">
        <v>285</v>
      </c>
      <c r="EC23">
        <v>1.8782000000000001</v>
      </c>
      <c r="ED23">
        <v>1.8772899999999999</v>
      </c>
      <c r="EE23">
        <v>1.8772899999999999</v>
      </c>
      <c r="EF23">
        <v>1.8813899999999999</v>
      </c>
      <c r="EG23">
        <v>1.8749499999999999</v>
      </c>
      <c r="EH23">
        <v>1.8724099999999999</v>
      </c>
      <c r="EI23">
        <v>1.8746400000000001</v>
      </c>
      <c r="EJ23">
        <v>1.8781000000000001</v>
      </c>
      <c r="EK23" t="s">
        <v>286</v>
      </c>
      <c r="EL23" t="s">
        <v>19</v>
      </c>
      <c r="EM23" t="s">
        <v>19</v>
      </c>
      <c r="EN23" t="s">
        <v>19</v>
      </c>
      <c r="EO23" t="s">
        <v>287</v>
      </c>
      <c r="EP23" t="s">
        <v>288</v>
      </c>
      <c r="EQ23" t="s">
        <v>289</v>
      </c>
      <c r="ER23" t="s">
        <v>289</v>
      </c>
      <c r="ES23" t="s">
        <v>289</v>
      </c>
      <c r="ET23" t="s">
        <v>289</v>
      </c>
      <c r="EU23">
        <v>0</v>
      </c>
      <c r="EV23">
        <v>100</v>
      </c>
      <c r="EW23">
        <v>100</v>
      </c>
      <c r="EX23">
        <v>-1.2010000000000001</v>
      </c>
      <c r="EY23">
        <v>2.3E-2</v>
      </c>
      <c r="EZ23">
        <v>2</v>
      </c>
      <c r="FA23">
        <v>380.45100000000002</v>
      </c>
      <c r="FB23">
        <v>660.75699999999995</v>
      </c>
      <c r="FC23">
        <v>25.000399999999999</v>
      </c>
      <c r="FD23">
        <v>25.380099999999999</v>
      </c>
      <c r="FE23">
        <v>30.000299999999999</v>
      </c>
      <c r="FF23">
        <v>25.455100000000002</v>
      </c>
      <c r="FG23">
        <v>25.4543</v>
      </c>
      <c r="FH23">
        <v>19.675799999999999</v>
      </c>
      <c r="FI23">
        <v>26.6783</v>
      </c>
      <c r="FJ23">
        <v>100</v>
      </c>
      <c r="FK23">
        <v>25</v>
      </c>
      <c r="FL23">
        <v>400</v>
      </c>
      <c r="FM23">
        <v>17.857900000000001</v>
      </c>
      <c r="FN23">
        <v>111.20099999999999</v>
      </c>
      <c r="FO23">
        <v>102.029</v>
      </c>
    </row>
    <row r="24" spans="1:171" x14ac:dyDescent="0.2">
      <c r="A24">
        <v>8</v>
      </c>
      <c r="B24">
        <v>1535030519.3</v>
      </c>
      <c r="C24">
        <v>790.20000004768394</v>
      </c>
      <c r="D24" t="s">
        <v>320</v>
      </c>
      <c r="E24" t="s">
        <v>321</v>
      </c>
      <c r="F24" t="s">
        <v>280</v>
      </c>
      <c r="G24">
        <v>1535030511.3</v>
      </c>
      <c r="H24">
        <f t="shared" si="0"/>
        <v>3.8245948145356106E-3</v>
      </c>
      <c r="I24">
        <f t="shared" si="1"/>
        <v>30.876638632679587</v>
      </c>
      <c r="J24">
        <f t="shared" si="2"/>
        <v>550.54970967741895</v>
      </c>
      <c r="K24">
        <f t="shared" si="3"/>
        <v>392.99638439637624</v>
      </c>
      <c r="L24">
        <f t="shared" si="4"/>
        <v>39.225519776655652</v>
      </c>
      <c r="M24">
        <f t="shared" si="5"/>
        <v>54.951137930068832</v>
      </c>
      <c r="N24">
        <f t="shared" si="6"/>
        <v>0.35669138040062492</v>
      </c>
      <c r="O24">
        <f t="shared" si="7"/>
        <v>2.2572110406756734</v>
      </c>
      <c r="P24">
        <f t="shared" si="8"/>
        <v>0.3280782123314519</v>
      </c>
      <c r="Q24">
        <f t="shared" si="9"/>
        <v>0.20742805220847249</v>
      </c>
      <c r="R24">
        <f t="shared" si="10"/>
        <v>280.86142462897755</v>
      </c>
      <c r="S24">
        <f t="shared" si="11"/>
        <v>27.846027890171825</v>
      </c>
      <c r="T24">
        <f t="shared" si="12"/>
        <v>26.451529032258101</v>
      </c>
      <c r="U24">
        <f t="shared" si="13"/>
        <v>3.4654722848796249</v>
      </c>
      <c r="V24">
        <f t="shared" si="14"/>
        <v>65.241841512871915</v>
      </c>
      <c r="W24">
        <f t="shared" si="15"/>
        <v>2.3357278109493786</v>
      </c>
      <c r="X24">
        <f t="shared" si="16"/>
        <v>3.5801071165174734</v>
      </c>
      <c r="Y24">
        <f t="shared" si="17"/>
        <v>1.1297444739302462</v>
      </c>
      <c r="Z24">
        <f t="shared" si="18"/>
        <v>-168.66463132102044</v>
      </c>
      <c r="AA24">
        <f t="shared" si="19"/>
        <v>67.292243322661164</v>
      </c>
      <c r="AB24">
        <f t="shared" si="20"/>
        <v>6.4163263126293941</v>
      </c>
      <c r="AC24">
        <f t="shared" si="21"/>
        <v>185.90536294324767</v>
      </c>
      <c r="AD24">
        <v>-4.1378161037523099E-2</v>
      </c>
      <c r="AE24">
        <v>4.6450610690617497E-2</v>
      </c>
      <c r="AF24">
        <v>3.4681211738828002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52761.325717789972</v>
      </c>
      <c r="AL24">
        <v>0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-1</v>
      </c>
      <c r="AR24" t="s">
        <v>322</v>
      </c>
      <c r="AS24">
        <v>741.381647058824</v>
      </c>
      <c r="AT24">
        <v>1160.0899999999999</v>
      </c>
      <c r="AU24">
        <f t="shared" si="27"/>
        <v>0.36092747367977995</v>
      </c>
      <c r="AV24">
        <v>0.5</v>
      </c>
      <c r="AW24">
        <f t="shared" si="28"/>
        <v>1433.0919383507037</v>
      </c>
      <c r="AX24">
        <f t="shared" si="29"/>
        <v>30.876638632679587</v>
      </c>
      <c r="AY24">
        <f t="shared" si="30"/>
        <v>258.62112642988922</v>
      </c>
      <c r="AZ24">
        <f t="shared" si="31"/>
        <v>0.56193053987190644</v>
      </c>
      <c r="BA24">
        <f t="shared" si="32"/>
        <v>2.2243261426315268E-2</v>
      </c>
      <c r="BB24">
        <f t="shared" si="33"/>
        <v>-1</v>
      </c>
      <c r="BC24" t="s">
        <v>323</v>
      </c>
      <c r="BD24">
        <v>508.2</v>
      </c>
      <c r="BE24">
        <f t="shared" si="34"/>
        <v>651.88999999999987</v>
      </c>
      <c r="BF24">
        <f t="shared" si="35"/>
        <v>0.64229908871308961</v>
      </c>
      <c r="BG24">
        <f t="shared" si="36"/>
        <v>2.2827430145611962</v>
      </c>
      <c r="BH24">
        <f t="shared" si="37"/>
        <v>0.36092747367977995</v>
      </c>
      <c r="BI24" t="e">
        <f t="shared" si="38"/>
        <v>#DIV/0!</v>
      </c>
      <c r="BJ24">
        <v>287</v>
      </c>
      <c r="BK24">
        <v>300</v>
      </c>
      <c r="BL24">
        <v>300</v>
      </c>
      <c r="BM24">
        <v>300</v>
      </c>
      <c r="BN24">
        <v>10631.7</v>
      </c>
      <c r="BO24">
        <v>1061.1199999999999</v>
      </c>
      <c r="BP24">
        <v>-7.3779800000000001E-3</v>
      </c>
      <c r="BQ24">
        <v>9.6882300000000008</v>
      </c>
      <c r="BR24">
        <f t="shared" si="39"/>
        <v>1700.00774193548</v>
      </c>
      <c r="BS24">
        <f t="shared" si="40"/>
        <v>1433.0919383507037</v>
      </c>
      <c r="BT24">
        <f t="shared" si="41"/>
        <v>0.84299141880325246</v>
      </c>
      <c r="BU24">
        <f t="shared" si="42"/>
        <v>0.19598283760650509</v>
      </c>
      <c r="BV24">
        <v>6</v>
      </c>
      <c r="BW24">
        <v>0.5</v>
      </c>
      <c r="BX24" t="s">
        <v>283</v>
      </c>
      <c r="BY24">
        <v>1535030511.3</v>
      </c>
      <c r="BZ24">
        <v>550.54970967741895</v>
      </c>
      <c r="CA24">
        <v>600.02038709677402</v>
      </c>
      <c r="CB24">
        <v>23.4014129032258</v>
      </c>
      <c r="CC24">
        <v>17.7990806451613</v>
      </c>
      <c r="CD24">
        <v>400.022032258065</v>
      </c>
      <c r="CE24">
        <v>99.711435483871</v>
      </c>
      <c r="CF24">
        <v>9.9965674193548404E-2</v>
      </c>
      <c r="CG24">
        <v>27.004506451612901</v>
      </c>
      <c r="CH24">
        <v>26.451529032258101</v>
      </c>
      <c r="CI24">
        <v>999.9</v>
      </c>
      <c r="CJ24">
        <v>10007.4225806452</v>
      </c>
      <c r="CK24">
        <v>0</v>
      </c>
      <c r="CL24">
        <v>21.656383870967701</v>
      </c>
      <c r="CM24">
        <v>1700.00774193548</v>
      </c>
      <c r="CN24">
        <v>0.89999396774193496</v>
      </c>
      <c r="CO24">
        <v>0.10000591612903199</v>
      </c>
      <c r="CP24">
        <v>0</v>
      </c>
      <c r="CQ24">
        <v>741.59006451612902</v>
      </c>
      <c r="CR24">
        <v>5.0001199999999999</v>
      </c>
      <c r="CS24">
        <v>10118.4258064516</v>
      </c>
      <c r="CT24">
        <v>13357.964516128999</v>
      </c>
      <c r="CU24">
        <v>42.429000000000002</v>
      </c>
      <c r="CV24">
        <v>43.436999999999998</v>
      </c>
      <c r="CW24">
        <v>43.316064516129003</v>
      </c>
      <c r="CX24">
        <v>43.625</v>
      </c>
      <c r="CY24">
        <v>44.436999999999998</v>
      </c>
      <c r="CZ24">
        <v>1525.49322580645</v>
      </c>
      <c r="DA24">
        <v>169.51451612903199</v>
      </c>
      <c r="DB24">
        <v>0</v>
      </c>
      <c r="DC24">
        <v>112.200000047684</v>
      </c>
      <c r="DD24">
        <v>741.381647058824</v>
      </c>
      <c r="DE24">
        <v>-4.76348037754682</v>
      </c>
      <c r="DF24">
        <v>-18.529412111780701</v>
      </c>
      <c r="DG24">
        <v>10116.0470588235</v>
      </c>
      <c r="DH24">
        <v>10</v>
      </c>
      <c r="DI24">
        <v>1535030474.3</v>
      </c>
      <c r="DJ24" t="s">
        <v>324</v>
      </c>
      <c r="DK24">
        <v>7</v>
      </c>
      <c r="DL24">
        <v>-0.748</v>
      </c>
      <c r="DM24">
        <v>1.4E-2</v>
      </c>
      <c r="DN24">
        <v>600</v>
      </c>
      <c r="DO24">
        <v>18</v>
      </c>
      <c r="DP24">
        <v>0.03</v>
      </c>
      <c r="DQ24">
        <v>0.02</v>
      </c>
      <c r="DR24">
        <v>30.917516151340902</v>
      </c>
      <c r="DS24">
        <v>-0.46983116320787999</v>
      </c>
      <c r="DT24">
        <v>6.4870773914943405E-2</v>
      </c>
      <c r="DU24">
        <v>1</v>
      </c>
      <c r="DV24">
        <v>393.056096924298</v>
      </c>
      <c r="DW24">
        <v>3.40063287465657E-2</v>
      </c>
      <c r="DX24">
        <v>0.349071214987692</v>
      </c>
      <c r="DY24">
        <v>1</v>
      </c>
      <c r="DZ24">
        <v>2</v>
      </c>
      <c r="EA24">
        <v>2</v>
      </c>
      <c r="EB24" t="s">
        <v>285</v>
      </c>
      <c r="EC24">
        <v>1.8782000000000001</v>
      </c>
      <c r="ED24">
        <v>1.8772800000000001</v>
      </c>
      <c r="EE24">
        <v>1.8772899999999999</v>
      </c>
      <c r="EF24">
        <v>1.8813500000000001</v>
      </c>
      <c r="EG24">
        <v>1.8749800000000001</v>
      </c>
      <c r="EH24">
        <v>1.8724099999999999</v>
      </c>
      <c r="EI24">
        <v>1.8746499999999999</v>
      </c>
      <c r="EJ24">
        <v>1.87808</v>
      </c>
      <c r="EK24" t="s">
        <v>286</v>
      </c>
      <c r="EL24" t="s">
        <v>19</v>
      </c>
      <c r="EM24" t="s">
        <v>19</v>
      </c>
      <c r="EN24" t="s">
        <v>19</v>
      </c>
      <c r="EO24" t="s">
        <v>287</v>
      </c>
      <c r="EP24" t="s">
        <v>288</v>
      </c>
      <c r="EQ24" t="s">
        <v>289</v>
      </c>
      <c r="ER24" t="s">
        <v>289</v>
      </c>
      <c r="ES24" t="s">
        <v>289</v>
      </c>
      <c r="ET24" t="s">
        <v>289</v>
      </c>
      <c r="EU24">
        <v>0</v>
      </c>
      <c r="EV24">
        <v>100</v>
      </c>
      <c r="EW24">
        <v>100</v>
      </c>
      <c r="EX24">
        <v>-0.748</v>
      </c>
      <c r="EY24">
        <v>1.4E-2</v>
      </c>
      <c r="EZ24">
        <v>2</v>
      </c>
      <c r="FA24">
        <v>380.608</v>
      </c>
      <c r="FB24">
        <v>659.41600000000005</v>
      </c>
      <c r="FC24">
        <v>25.000299999999999</v>
      </c>
      <c r="FD24">
        <v>25.482800000000001</v>
      </c>
      <c r="FE24">
        <v>30.000399999999999</v>
      </c>
      <c r="FF24">
        <v>25.547799999999999</v>
      </c>
      <c r="FG24">
        <v>25.543399999999998</v>
      </c>
      <c r="FH24">
        <v>27.191199999999998</v>
      </c>
      <c r="FI24">
        <v>27.532599999999999</v>
      </c>
      <c r="FJ24">
        <v>99.625100000000003</v>
      </c>
      <c r="FK24">
        <v>25</v>
      </c>
      <c r="FL24">
        <v>600</v>
      </c>
      <c r="FM24">
        <v>17.6921</v>
      </c>
      <c r="FN24">
        <v>111.18300000000001</v>
      </c>
      <c r="FO24">
        <v>102.01900000000001</v>
      </c>
    </row>
    <row r="25" spans="1:171" x14ac:dyDescent="0.2">
      <c r="A25">
        <v>9</v>
      </c>
      <c r="B25">
        <v>1535030634.8</v>
      </c>
      <c r="C25">
        <v>905.70000004768394</v>
      </c>
      <c r="D25" t="s">
        <v>325</v>
      </c>
      <c r="E25" t="s">
        <v>326</v>
      </c>
      <c r="F25" t="s">
        <v>280</v>
      </c>
      <c r="G25">
        <v>1535030626.8</v>
      </c>
      <c r="H25">
        <f t="shared" si="0"/>
        <v>3.9745051200240026E-3</v>
      </c>
      <c r="I25">
        <f t="shared" si="1"/>
        <v>34.383702915476889</v>
      </c>
      <c r="J25">
        <f t="shared" si="2"/>
        <v>743.972451612903</v>
      </c>
      <c r="K25">
        <f t="shared" si="3"/>
        <v>573.03359265752965</v>
      </c>
      <c r="L25">
        <f t="shared" si="4"/>
        <v>57.197013386553742</v>
      </c>
      <c r="M25">
        <f t="shared" si="5"/>
        <v>74.259175761030804</v>
      </c>
      <c r="N25">
        <f t="shared" si="6"/>
        <v>0.37345861986405698</v>
      </c>
      <c r="O25">
        <f t="shared" si="7"/>
        <v>2.2546181979696458</v>
      </c>
      <c r="P25">
        <f t="shared" si="8"/>
        <v>0.34218555712254894</v>
      </c>
      <c r="Q25">
        <f t="shared" si="9"/>
        <v>0.21645708164089439</v>
      </c>
      <c r="R25">
        <f t="shared" si="10"/>
        <v>280.86159578577411</v>
      </c>
      <c r="S25">
        <f t="shared" si="11"/>
        <v>27.823708127673502</v>
      </c>
      <c r="T25">
        <f t="shared" si="12"/>
        <v>26.4424064516129</v>
      </c>
      <c r="U25">
        <f t="shared" si="13"/>
        <v>3.4636083271628149</v>
      </c>
      <c r="V25">
        <f t="shared" si="14"/>
        <v>65.202572667070427</v>
      </c>
      <c r="W25">
        <f t="shared" si="15"/>
        <v>2.3379508115651806</v>
      </c>
      <c r="X25">
        <f t="shared" si="16"/>
        <v>3.5856726443954066</v>
      </c>
      <c r="Y25">
        <f t="shared" si="17"/>
        <v>1.1256575155976343</v>
      </c>
      <c r="Z25">
        <f t="shared" si="18"/>
        <v>-175.27567579305853</v>
      </c>
      <c r="AA25">
        <f t="shared" si="19"/>
        <v>71.539023144813882</v>
      </c>
      <c r="AB25">
        <f t="shared" si="20"/>
        <v>6.8296950336561988</v>
      </c>
      <c r="AC25">
        <f t="shared" si="21"/>
        <v>183.95463817118568</v>
      </c>
      <c r="AD25">
        <v>-4.1308191456263799E-2</v>
      </c>
      <c r="AE25">
        <v>4.6372063705982097E-2</v>
      </c>
      <c r="AF25">
        <v>3.46348070815925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52671.168437263659</v>
      </c>
      <c r="AL25">
        <v>0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-1</v>
      </c>
      <c r="AR25" t="s">
        <v>327</v>
      </c>
      <c r="AS25">
        <v>742.20658823529402</v>
      </c>
      <c r="AT25">
        <v>1151.82</v>
      </c>
      <c r="AU25">
        <f t="shared" si="27"/>
        <v>0.35562276376925728</v>
      </c>
      <c r="AV25">
        <v>0.5</v>
      </c>
      <c r="AW25">
        <f t="shared" si="28"/>
        <v>1433.0956835120198</v>
      </c>
      <c r="AX25">
        <f t="shared" si="29"/>
        <v>34.383702915476889</v>
      </c>
      <c r="AY25">
        <f t="shared" si="30"/>
        <v>254.82072385816866</v>
      </c>
      <c r="AZ25">
        <f t="shared" si="31"/>
        <v>0.56352555086732303</v>
      </c>
      <c r="BA25">
        <f t="shared" si="32"/>
        <v>2.4690398081978534E-2</v>
      </c>
      <c r="BB25">
        <f t="shared" si="33"/>
        <v>-1</v>
      </c>
      <c r="BC25" t="s">
        <v>328</v>
      </c>
      <c r="BD25">
        <v>502.74</v>
      </c>
      <c r="BE25">
        <f t="shared" si="34"/>
        <v>649.07999999999993</v>
      </c>
      <c r="BF25">
        <f t="shared" si="35"/>
        <v>0.6310676831279749</v>
      </c>
      <c r="BG25">
        <f t="shared" si="36"/>
        <v>2.2910848549946294</v>
      </c>
      <c r="BH25">
        <f t="shared" si="37"/>
        <v>0.35562276376925728</v>
      </c>
      <c r="BI25" t="e">
        <f t="shared" si="38"/>
        <v>#DIV/0!</v>
      </c>
      <c r="BJ25">
        <v>289</v>
      </c>
      <c r="BK25">
        <v>300</v>
      </c>
      <c r="BL25">
        <v>300</v>
      </c>
      <c r="BM25">
        <v>300</v>
      </c>
      <c r="BN25">
        <v>10631.5</v>
      </c>
      <c r="BO25">
        <v>1054.6600000000001</v>
      </c>
      <c r="BP25">
        <v>-7.3778100000000003E-3</v>
      </c>
      <c r="BQ25">
        <v>7.8013899999999996</v>
      </c>
      <c r="BR25">
        <f t="shared" si="39"/>
        <v>1700.0125806451599</v>
      </c>
      <c r="BS25">
        <f t="shared" si="40"/>
        <v>1433.0956835120198</v>
      </c>
      <c r="BT25">
        <f t="shared" si="41"/>
        <v>0.84299122243445734</v>
      </c>
      <c r="BU25">
        <f t="shared" si="42"/>
        <v>0.19598244486891472</v>
      </c>
      <c r="BV25">
        <v>6</v>
      </c>
      <c r="BW25">
        <v>0.5</v>
      </c>
      <c r="BX25" t="s">
        <v>283</v>
      </c>
      <c r="BY25">
        <v>1535030626.8</v>
      </c>
      <c r="BZ25">
        <v>743.972451612903</v>
      </c>
      <c r="CA25">
        <v>799.98032258064495</v>
      </c>
      <c r="CB25">
        <v>23.422977419354801</v>
      </c>
      <c r="CC25">
        <v>17.6011806451613</v>
      </c>
      <c r="CD25">
        <v>400.021903225806</v>
      </c>
      <c r="CE25">
        <v>99.714399999999998</v>
      </c>
      <c r="CF25">
        <v>0.100015977419355</v>
      </c>
      <c r="CG25">
        <v>27.030958064516099</v>
      </c>
      <c r="CH25">
        <v>26.4424064516129</v>
      </c>
      <c r="CI25">
        <v>999.9</v>
      </c>
      <c r="CJ25">
        <v>9990.2032258064501</v>
      </c>
      <c r="CK25">
        <v>0</v>
      </c>
      <c r="CL25">
        <v>19.839629032258099</v>
      </c>
      <c r="CM25">
        <v>1700.0125806451599</v>
      </c>
      <c r="CN25">
        <v>0.89999687096774195</v>
      </c>
      <c r="CO25">
        <v>0.100002964516129</v>
      </c>
      <c r="CP25">
        <v>0</v>
      </c>
      <c r="CQ25">
        <v>742.55245161290304</v>
      </c>
      <c r="CR25">
        <v>5.0001199999999999</v>
      </c>
      <c r="CS25">
        <v>10134.0903225806</v>
      </c>
      <c r="CT25">
        <v>13358.012903225799</v>
      </c>
      <c r="CU25">
        <v>42.566064516129003</v>
      </c>
      <c r="CV25">
        <v>43.616870967741903</v>
      </c>
      <c r="CW25">
        <v>43.5</v>
      </c>
      <c r="CX25">
        <v>43.762</v>
      </c>
      <c r="CY25">
        <v>44.582322580645098</v>
      </c>
      <c r="CZ25">
        <v>1525.50870967742</v>
      </c>
      <c r="DA25">
        <v>169.50387096774199</v>
      </c>
      <c r="DB25">
        <v>0</v>
      </c>
      <c r="DC25">
        <v>114.90000009536701</v>
      </c>
      <c r="DD25">
        <v>742.20658823529402</v>
      </c>
      <c r="DE25">
        <v>-6.7529411542854696</v>
      </c>
      <c r="DF25">
        <v>-47.965685055284297</v>
      </c>
      <c r="DG25">
        <v>10134.9411764706</v>
      </c>
      <c r="DH25">
        <v>10</v>
      </c>
      <c r="DI25">
        <v>1535030586.8</v>
      </c>
      <c r="DJ25" t="s">
        <v>329</v>
      </c>
      <c r="DK25">
        <v>8</v>
      </c>
      <c r="DL25">
        <v>-7.3999999999999996E-2</v>
      </c>
      <c r="DM25">
        <v>1.2E-2</v>
      </c>
      <c r="DN25">
        <v>800</v>
      </c>
      <c r="DO25">
        <v>18</v>
      </c>
      <c r="DP25">
        <v>0.03</v>
      </c>
      <c r="DQ25">
        <v>0.03</v>
      </c>
      <c r="DR25">
        <v>34.450645760113602</v>
      </c>
      <c r="DS25">
        <v>-0.74691443153516401</v>
      </c>
      <c r="DT25">
        <v>9.2063967415802E-2</v>
      </c>
      <c r="DU25">
        <v>1</v>
      </c>
      <c r="DV25">
        <v>573.001932600435</v>
      </c>
      <c r="DW25">
        <v>0.84261041212246801</v>
      </c>
      <c r="DX25">
        <v>0.358683476997115</v>
      </c>
      <c r="DY25">
        <v>1</v>
      </c>
      <c r="DZ25">
        <v>2</v>
      </c>
      <c r="EA25">
        <v>2</v>
      </c>
      <c r="EB25" t="s">
        <v>285</v>
      </c>
      <c r="EC25">
        <v>1.8782300000000001</v>
      </c>
      <c r="ED25">
        <v>1.8772599999999999</v>
      </c>
      <c r="EE25">
        <v>1.8772899999999999</v>
      </c>
      <c r="EF25">
        <v>1.8813599999999999</v>
      </c>
      <c r="EG25">
        <v>1.87497</v>
      </c>
      <c r="EH25">
        <v>1.8724099999999999</v>
      </c>
      <c r="EI25">
        <v>1.8746700000000001</v>
      </c>
      <c r="EJ25">
        <v>1.87812</v>
      </c>
      <c r="EK25" t="s">
        <v>286</v>
      </c>
      <c r="EL25" t="s">
        <v>19</v>
      </c>
      <c r="EM25" t="s">
        <v>19</v>
      </c>
      <c r="EN25" t="s">
        <v>19</v>
      </c>
      <c r="EO25" t="s">
        <v>287</v>
      </c>
      <c r="EP25" t="s">
        <v>288</v>
      </c>
      <c r="EQ25" t="s">
        <v>289</v>
      </c>
      <c r="ER25" t="s">
        <v>289</v>
      </c>
      <c r="ES25" t="s">
        <v>289</v>
      </c>
      <c r="ET25" t="s">
        <v>289</v>
      </c>
      <c r="EU25">
        <v>0</v>
      </c>
      <c r="EV25">
        <v>100</v>
      </c>
      <c r="EW25">
        <v>100</v>
      </c>
      <c r="EX25">
        <v>-7.3999999999999996E-2</v>
      </c>
      <c r="EY25">
        <v>1.2E-2</v>
      </c>
      <c r="EZ25">
        <v>2</v>
      </c>
      <c r="FA25">
        <v>380.69799999999998</v>
      </c>
      <c r="FB25">
        <v>658.67499999999995</v>
      </c>
      <c r="FC25">
        <v>25.000399999999999</v>
      </c>
      <c r="FD25">
        <v>25.5884</v>
      </c>
      <c r="FE25">
        <v>30.000399999999999</v>
      </c>
      <c r="FF25">
        <v>25.645700000000001</v>
      </c>
      <c r="FG25">
        <v>25.64</v>
      </c>
      <c r="FH25">
        <v>34.280200000000001</v>
      </c>
      <c r="FI25">
        <v>28.4392</v>
      </c>
      <c r="FJ25">
        <v>98.513400000000004</v>
      </c>
      <c r="FK25">
        <v>25</v>
      </c>
      <c r="FL25">
        <v>800</v>
      </c>
      <c r="FM25">
        <v>17.5046</v>
      </c>
      <c r="FN25">
        <v>111.16200000000001</v>
      </c>
      <c r="FO25">
        <v>102.005</v>
      </c>
    </row>
    <row r="26" spans="1:171" x14ac:dyDescent="0.2">
      <c r="A26">
        <v>10</v>
      </c>
      <c r="B26">
        <v>1535030755.3</v>
      </c>
      <c r="C26">
        <v>1026.2000000476801</v>
      </c>
      <c r="D26" t="s">
        <v>330</v>
      </c>
      <c r="E26" t="s">
        <v>331</v>
      </c>
      <c r="F26" t="s">
        <v>280</v>
      </c>
      <c r="G26">
        <v>1535030747.3</v>
      </c>
      <c r="H26">
        <f t="shared" si="0"/>
        <v>4.0629937553348311E-3</v>
      </c>
      <c r="I26">
        <f t="shared" si="1"/>
        <v>35.43680049745835</v>
      </c>
      <c r="J26">
        <f t="shared" si="2"/>
        <v>941.14125806451602</v>
      </c>
      <c r="K26">
        <f t="shared" si="3"/>
        <v>764.67144192410024</v>
      </c>
      <c r="L26">
        <f t="shared" si="4"/>
        <v>76.325675005289725</v>
      </c>
      <c r="M26">
        <f t="shared" si="5"/>
        <v>93.940008556291531</v>
      </c>
      <c r="N26">
        <f t="shared" si="6"/>
        <v>0.38087251310640313</v>
      </c>
      <c r="O26">
        <f t="shared" si="7"/>
        <v>2.2557835112068432</v>
      </c>
      <c r="P26">
        <f t="shared" si="8"/>
        <v>0.34841847478362131</v>
      </c>
      <c r="Q26">
        <f t="shared" si="9"/>
        <v>0.22044650196958573</v>
      </c>
      <c r="R26">
        <f t="shared" si="10"/>
        <v>280.86381882277982</v>
      </c>
      <c r="S26">
        <f t="shared" si="11"/>
        <v>27.8246001004525</v>
      </c>
      <c r="T26">
        <f t="shared" si="12"/>
        <v>26.4611548387097</v>
      </c>
      <c r="U26">
        <f t="shared" si="13"/>
        <v>3.4674400130984235</v>
      </c>
      <c r="V26">
        <f t="shared" si="14"/>
        <v>65.068094435796652</v>
      </c>
      <c r="W26">
        <f t="shared" si="15"/>
        <v>2.3373181172765958</v>
      </c>
      <c r="X26">
        <f t="shared" si="16"/>
        <v>3.5921109071095532</v>
      </c>
      <c r="Y26">
        <f t="shared" si="17"/>
        <v>1.1301218958218278</v>
      </c>
      <c r="Z26">
        <f t="shared" si="18"/>
        <v>-179.17802461026605</v>
      </c>
      <c r="AA26">
        <f t="shared" si="19"/>
        <v>73.011825980393141</v>
      </c>
      <c r="AB26">
        <f t="shared" si="20"/>
        <v>6.9684192741215893</v>
      </c>
      <c r="AC26">
        <f t="shared" si="21"/>
        <v>181.6660394670285</v>
      </c>
      <c r="AD26">
        <v>-4.1339629144663201E-2</v>
      </c>
      <c r="AE26">
        <v>4.6407355265303103E-2</v>
      </c>
      <c r="AF26">
        <v>3.4655660288229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52704.266680722925</v>
      </c>
      <c r="AL26">
        <v>0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-1</v>
      </c>
      <c r="AR26" t="s">
        <v>332</v>
      </c>
      <c r="AS26">
        <v>740.50647058823495</v>
      </c>
      <c r="AT26">
        <v>1127.73</v>
      </c>
      <c r="AU26">
        <f t="shared" si="27"/>
        <v>0.34336545929589979</v>
      </c>
      <c r="AV26">
        <v>0.5</v>
      </c>
      <c r="AW26">
        <f t="shared" si="28"/>
        <v>1433.1066093184711</v>
      </c>
      <c r="AX26">
        <f t="shared" si="29"/>
        <v>35.43680049745835</v>
      </c>
      <c r="AY26">
        <f t="shared" si="30"/>
        <v>246.03965456431322</v>
      </c>
      <c r="AZ26">
        <f t="shared" si="31"/>
        <v>0.55735858760518908</v>
      </c>
      <c r="BA26">
        <f t="shared" si="32"/>
        <v>2.5425045324985455E-2</v>
      </c>
      <c r="BB26">
        <f t="shared" si="33"/>
        <v>-1</v>
      </c>
      <c r="BC26" t="s">
        <v>333</v>
      </c>
      <c r="BD26">
        <v>499.18</v>
      </c>
      <c r="BE26">
        <f t="shared" si="34"/>
        <v>628.54999999999995</v>
      </c>
      <c r="BF26">
        <f t="shared" si="35"/>
        <v>0.61605843514718817</v>
      </c>
      <c r="BG26">
        <f t="shared" si="36"/>
        <v>2.2591650306502666</v>
      </c>
      <c r="BH26">
        <f t="shared" si="37"/>
        <v>0.34336545929589979</v>
      </c>
      <c r="BI26" t="e">
        <f t="shared" si="38"/>
        <v>#DIV/0!</v>
      </c>
      <c r="BJ26">
        <v>291</v>
      </c>
      <c r="BK26">
        <v>300</v>
      </c>
      <c r="BL26">
        <v>300</v>
      </c>
      <c r="BM26">
        <v>300</v>
      </c>
      <c r="BN26">
        <v>10631.3</v>
      </c>
      <c r="BO26">
        <v>1035.6099999999999</v>
      </c>
      <c r="BP26">
        <v>-7.3776500000000004E-3</v>
      </c>
      <c r="BQ26">
        <v>7.2614700000000001</v>
      </c>
      <c r="BR26">
        <f t="shared" si="39"/>
        <v>1700.02548387097</v>
      </c>
      <c r="BS26">
        <f t="shared" si="40"/>
        <v>1433.1066093184711</v>
      </c>
      <c r="BT26">
        <f t="shared" si="41"/>
        <v>0.84299125096364869</v>
      </c>
      <c r="BU26">
        <f t="shared" si="42"/>
        <v>0.19598250192729733</v>
      </c>
      <c r="BV26">
        <v>6</v>
      </c>
      <c r="BW26">
        <v>0.5</v>
      </c>
      <c r="BX26" t="s">
        <v>283</v>
      </c>
      <c r="BY26">
        <v>1535030747.3</v>
      </c>
      <c r="BZ26">
        <v>941.14125806451602</v>
      </c>
      <c r="CA26">
        <v>1000.02864516129</v>
      </c>
      <c r="CB26">
        <v>23.416503225806402</v>
      </c>
      <c r="CC26">
        <v>17.465087096774202</v>
      </c>
      <c r="CD26">
        <v>400.02438709677398</v>
      </c>
      <c r="CE26">
        <v>99.715016129032307</v>
      </c>
      <c r="CF26">
        <v>9.9977370967741896E-2</v>
      </c>
      <c r="CG26">
        <v>27.0615129032258</v>
      </c>
      <c r="CH26">
        <v>26.4611548387097</v>
      </c>
      <c r="CI26">
        <v>999.9</v>
      </c>
      <c r="CJ26">
        <v>9997.7445161290307</v>
      </c>
      <c r="CK26">
        <v>0</v>
      </c>
      <c r="CL26">
        <v>22.297512903225801</v>
      </c>
      <c r="CM26">
        <v>1700.02548387097</v>
      </c>
      <c r="CN26">
        <v>0.89999629032258099</v>
      </c>
      <c r="CO26">
        <v>0.10000355483871</v>
      </c>
      <c r="CP26">
        <v>0</v>
      </c>
      <c r="CQ26">
        <v>740.81729032258102</v>
      </c>
      <c r="CR26">
        <v>5.0001199999999999</v>
      </c>
      <c r="CS26">
        <v>10138.6419354839</v>
      </c>
      <c r="CT26">
        <v>13358.1129032258</v>
      </c>
      <c r="CU26">
        <v>42.7093548387097</v>
      </c>
      <c r="CV26">
        <v>43.753999999999998</v>
      </c>
      <c r="CW26">
        <v>43.633000000000003</v>
      </c>
      <c r="CX26">
        <v>43.890999999999998</v>
      </c>
      <c r="CY26">
        <v>44.725612903225802</v>
      </c>
      <c r="CZ26">
        <v>1525.51870967742</v>
      </c>
      <c r="DA26">
        <v>169.50677419354801</v>
      </c>
      <c r="DB26">
        <v>0</v>
      </c>
      <c r="DC26">
        <v>120</v>
      </c>
      <c r="DD26">
        <v>740.50647058823495</v>
      </c>
      <c r="DE26">
        <v>-4.4034313418508599</v>
      </c>
      <c r="DF26">
        <v>-72.401960793504401</v>
      </c>
      <c r="DG26">
        <v>10134.411764705899</v>
      </c>
      <c r="DH26">
        <v>10</v>
      </c>
      <c r="DI26">
        <v>1535030709.3</v>
      </c>
      <c r="DJ26" t="s">
        <v>334</v>
      </c>
      <c r="DK26">
        <v>9</v>
      </c>
      <c r="DL26">
        <v>0.223</v>
      </c>
      <c r="DM26">
        <v>1E-3</v>
      </c>
      <c r="DN26">
        <v>1000</v>
      </c>
      <c r="DO26">
        <v>17</v>
      </c>
      <c r="DP26">
        <v>0.03</v>
      </c>
      <c r="DQ26">
        <v>0.02</v>
      </c>
      <c r="DR26">
        <v>35.489561854291701</v>
      </c>
      <c r="DS26">
        <v>-0.70911742732435501</v>
      </c>
      <c r="DT26">
        <v>9.7016764084413495E-2</v>
      </c>
      <c r="DU26">
        <v>1</v>
      </c>
      <c r="DV26">
        <v>764.40991789732698</v>
      </c>
      <c r="DW26">
        <v>-1.86336190614611</v>
      </c>
      <c r="DX26">
        <v>1.6624573499319499</v>
      </c>
      <c r="DY26">
        <v>0</v>
      </c>
      <c r="DZ26">
        <v>1</v>
      </c>
      <c r="EA26">
        <v>2</v>
      </c>
      <c r="EB26" t="s">
        <v>295</v>
      </c>
      <c r="EC26">
        <v>1.8782099999999999</v>
      </c>
      <c r="ED26">
        <v>1.8772599999999999</v>
      </c>
      <c r="EE26">
        <v>1.8772899999999999</v>
      </c>
      <c r="EF26">
        <v>1.8813599999999999</v>
      </c>
      <c r="EG26">
        <v>1.8749499999999999</v>
      </c>
      <c r="EH26">
        <v>1.8724099999999999</v>
      </c>
      <c r="EI26">
        <v>1.87463</v>
      </c>
      <c r="EJ26">
        <v>1.8781300000000001</v>
      </c>
      <c r="EK26" t="s">
        <v>286</v>
      </c>
      <c r="EL26" t="s">
        <v>19</v>
      </c>
      <c r="EM26" t="s">
        <v>19</v>
      </c>
      <c r="EN26" t="s">
        <v>19</v>
      </c>
      <c r="EO26" t="s">
        <v>287</v>
      </c>
      <c r="EP26" t="s">
        <v>288</v>
      </c>
      <c r="EQ26" t="s">
        <v>289</v>
      </c>
      <c r="ER26" t="s">
        <v>289</v>
      </c>
      <c r="ES26" t="s">
        <v>289</v>
      </c>
      <c r="ET26" t="s">
        <v>289</v>
      </c>
      <c r="EU26">
        <v>0</v>
      </c>
      <c r="EV26">
        <v>100</v>
      </c>
      <c r="EW26">
        <v>100</v>
      </c>
      <c r="EX26">
        <v>0.223</v>
      </c>
      <c r="EY26">
        <v>1E-3</v>
      </c>
      <c r="EZ26">
        <v>2</v>
      </c>
      <c r="FA26">
        <v>380.51600000000002</v>
      </c>
      <c r="FB26">
        <v>657.83399999999995</v>
      </c>
      <c r="FC26">
        <v>25.000399999999999</v>
      </c>
      <c r="FD26">
        <v>25.689599999999999</v>
      </c>
      <c r="FE26">
        <v>30.000399999999999</v>
      </c>
      <c r="FF26">
        <v>25.745999999999999</v>
      </c>
      <c r="FG26">
        <v>25.739100000000001</v>
      </c>
      <c r="FH26">
        <v>41.073399999999999</v>
      </c>
      <c r="FI26">
        <v>28.321300000000001</v>
      </c>
      <c r="FJ26">
        <v>97.553899999999999</v>
      </c>
      <c r="FK26">
        <v>25</v>
      </c>
      <c r="FL26">
        <v>1000</v>
      </c>
      <c r="FM26">
        <v>17.4892</v>
      </c>
      <c r="FN26">
        <v>111.14400000000001</v>
      </c>
      <c r="FO26">
        <v>101.992</v>
      </c>
    </row>
    <row r="27" spans="1:171" x14ac:dyDescent="0.2">
      <c r="A27">
        <v>11</v>
      </c>
      <c r="B27">
        <v>1535031330.8</v>
      </c>
      <c r="C27">
        <v>1601.7000000476801</v>
      </c>
      <c r="D27" t="s">
        <v>337</v>
      </c>
      <c r="E27" t="s">
        <v>338</v>
      </c>
      <c r="F27" t="s">
        <v>339</v>
      </c>
      <c r="G27">
        <v>1535031322.8419399</v>
      </c>
      <c r="H27">
        <f t="shared" si="0"/>
        <v>3.5035621801106243E-3</v>
      </c>
      <c r="I27">
        <f t="shared" si="1"/>
        <v>22.12428284129426</v>
      </c>
      <c r="J27">
        <f t="shared" si="2"/>
        <v>364.87625806451598</v>
      </c>
      <c r="K27">
        <f t="shared" si="3"/>
        <v>226.60205967893563</v>
      </c>
      <c r="L27">
        <f t="shared" si="4"/>
        <v>22.614724330785236</v>
      </c>
      <c r="M27">
        <f t="shared" si="5"/>
        <v>36.414390948912136</v>
      </c>
      <c r="N27">
        <f t="shared" si="6"/>
        <v>0.28396137532075727</v>
      </c>
      <c r="O27">
        <f t="shared" si="7"/>
        <v>2.2568068109996768</v>
      </c>
      <c r="P27">
        <f t="shared" si="8"/>
        <v>0.2655005283470161</v>
      </c>
      <c r="Q27">
        <f t="shared" si="9"/>
        <v>0.16749634887711776</v>
      </c>
      <c r="R27">
        <f t="shared" si="10"/>
        <v>280.86516282755855</v>
      </c>
      <c r="S27">
        <f t="shared" si="11"/>
        <v>27.874214488742155</v>
      </c>
      <c r="T27">
        <f t="shared" si="12"/>
        <v>26.977203225806502</v>
      </c>
      <c r="U27">
        <f t="shared" si="13"/>
        <v>3.5743703161231841</v>
      </c>
      <c r="V27">
        <f t="shared" si="14"/>
        <v>64.431752854999715</v>
      </c>
      <c r="W27">
        <f t="shared" si="15"/>
        <v>2.2961462954467105</v>
      </c>
      <c r="X27">
        <f t="shared" si="16"/>
        <v>3.563687457974436</v>
      </c>
      <c r="Y27">
        <f t="shared" si="17"/>
        <v>1.2782240206764737</v>
      </c>
      <c r="Z27">
        <f t="shared" si="18"/>
        <v>-154.50709214287852</v>
      </c>
      <c r="AA27">
        <f t="shared" si="19"/>
        <v>-6.1984452392783043</v>
      </c>
      <c r="AB27">
        <f t="shared" si="20"/>
        <v>-0.59245273949750576</v>
      </c>
      <c r="AC27">
        <f t="shared" si="21"/>
        <v>119.56717270590423</v>
      </c>
      <c r="AD27">
        <v>-4.1367247809658399E-2</v>
      </c>
      <c r="AE27">
        <v>4.6438359636288201E-2</v>
      </c>
      <c r="AF27">
        <v>3.4673975743296501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52761.47976824049</v>
      </c>
      <c r="AL27">
        <v>0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-1</v>
      </c>
      <c r="AR27" t="s">
        <v>340</v>
      </c>
      <c r="AS27">
        <v>777.58735294117696</v>
      </c>
      <c r="AT27">
        <v>1285.0999999999999</v>
      </c>
      <c r="AU27">
        <f t="shared" si="27"/>
        <v>0.39492074317860326</v>
      </c>
      <c r="AV27">
        <v>0.5</v>
      </c>
      <c r="AW27">
        <f t="shared" si="28"/>
        <v>1433.1146318991218</v>
      </c>
      <c r="AX27">
        <f t="shared" si="29"/>
        <v>22.12428284129426</v>
      </c>
      <c r="AY27">
        <f t="shared" si="30"/>
        <v>282.9833477448658</v>
      </c>
      <c r="AZ27">
        <f t="shared" si="31"/>
        <v>0.59517547272585791</v>
      </c>
      <c r="BA27">
        <f t="shared" si="32"/>
        <v>1.6135682608062297E-2</v>
      </c>
      <c r="BB27">
        <f t="shared" si="33"/>
        <v>-1</v>
      </c>
      <c r="BC27" t="s">
        <v>341</v>
      </c>
      <c r="BD27">
        <v>520.24</v>
      </c>
      <c r="BE27">
        <f t="shared" si="34"/>
        <v>764.8599999999999</v>
      </c>
      <c r="BF27">
        <f t="shared" si="35"/>
        <v>0.66353665645846693</v>
      </c>
      <c r="BG27">
        <f t="shared" si="36"/>
        <v>2.4702060587421188</v>
      </c>
      <c r="BH27">
        <f t="shared" si="37"/>
        <v>0.39492074317860321</v>
      </c>
      <c r="BI27" t="e">
        <f t="shared" si="38"/>
        <v>#DIV/0!</v>
      </c>
      <c r="BJ27">
        <v>293</v>
      </c>
      <c r="BK27">
        <v>300</v>
      </c>
      <c r="BL27">
        <v>300</v>
      </c>
      <c r="BM27">
        <v>300</v>
      </c>
      <c r="BN27">
        <v>10682.6</v>
      </c>
      <c r="BO27">
        <v>1172.17</v>
      </c>
      <c r="BP27">
        <v>-7.4143000000000004E-3</v>
      </c>
      <c r="BQ27">
        <v>17.0763</v>
      </c>
      <c r="BR27">
        <f t="shared" si="39"/>
        <v>1700.03516129032</v>
      </c>
      <c r="BS27">
        <f t="shared" si="40"/>
        <v>1433.1146318991218</v>
      </c>
      <c r="BT27">
        <f t="shared" si="41"/>
        <v>0.84299117131871171</v>
      </c>
      <c r="BU27">
        <f t="shared" si="42"/>
        <v>0.19598234263742337</v>
      </c>
      <c r="BV27">
        <v>6</v>
      </c>
      <c r="BW27">
        <v>0.5</v>
      </c>
      <c r="BX27" t="s">
        <v>283</v>
      </c>
      <c r="BY27">
        <v>1535031322.8419399</v>
      </c>
      <c r="BZ27">
        <v>364.87625806451598</v>
      </c>
      <c r="CA27">
        <v>399.97812903225798</v>
      </c>
      <c r="CB27">
        <v>23.0076419354839</v>
      </c>
      <c r="CC27">
        <v>17.873519354838699</v>
      </c>
      <c r="CD27">
        <v>400.02396774193602</v>
      </c>
      <c r="CE27">
        <v>99.699325806451597</v>
      </c>
      <c r="CF27">
        <v>9.9962703225806498E-2</v>
      </c>
      <c r="CG27">
        <v>26.926258064516102</v>
      </c>
      <c r="CH27">
        <v>26.977203225806502</v>
      </c>
      <c r="CI27">
        <v>999.9</v>
      </c>
      <c r="CJ27">
        <v>10005.998387096801</v>
      </c>
      <c r="CK27">
        <v>0</v>
      </c>
      <c r="CL27">
        <v>23.278761290322599</v>
      </c>
      <c r="CM27">
        <v>1700.03516129032</v>
      </c>
      <c r="CN27">
        <v>0.900000322580645</v>
      </c>
      <c r="CO27">
        <v>9.9999687096774204E-2</v>
      </c>
      <c r="CP27">
        <v>0</v>
      </c>
      <c r="CQ27">
        <v>777.85732258064502</v>
      </c>
      <c r="CR27">
        <v>5.0001199999999999</v>
      </c>
      <c r="CS27">
        <v>10529.8032258065</v>
      </c>
      <c r="CT27">
        <v>13358.206451612899</v>
      </c>
      <c r="CU27">
        <v>42.850612903225802</v>
      </c>
      <c r="CV27">
        <v>43.941064516129003</v>
      </c>
      <c r="CW27">
        <v>43.846548387096803</v>
      </c>
      <c r="CX27">
        <v>43.936999999999998</v>
      </c>
      <c r="CY27">
        <v>44.838419354838699</v>
      </c>
      <c r="CZ27">
        <v>1525.53193548387</v>
      </c>
      <c r="DA27">
        <v>169.50322580645201</v>
      </c>
      <c r="DB27">
        <v>0</v>
      </c>
      <c r="DC27">
        <v>574.79999995231606</v>
      </c>
      <c r="DD27">
        <v>777.58735294117696</v>
      </c>
      <c r="DE27">
        <v>-2.8009804292696701</v>
      </c>
      <c r="DF27">
        <v>-96.323529573884002</v>
      </c>
      <c r="DG27">
        <v>10525.588235294101</v>
      </c>
      <c r="DH27">
        <v>10</v>
      </c>
      <c r="DI27">
        <v>1535031361.9000001</v>
      </c>
      <c r="DJ27" t="s">
        <v>342</v>
      </c>
      <c r="DK27">
        <v>10</v>
      </c>
      <c r="DL27">
        <v>-1.1339999999999999</v>
      </c>
      <c r="DM27">
        <v>1.7999999999999999E-2</v>
      </c>
      <c r="DN27">
        <v>400</v>
      </c>
      <c r="DO27">
        <v>18</v>
      </c>
      <c r="DP27">
        <v>0.03</v>
      </c>
      <c r="DQ27">
        <v>0.03</v>
      </c>
      <c r="DR27">
        <v>21.2754413173976</v>
      </c>
      <c r="DS27">
        <v>-0.72000861368401403</v>
      </c>
      <c r="DT27">
        <v>9.4010938079680695E-2</v>
      </c>
      <c r="DU27">
        <v>1</v>
      </c>
      <c r="DV27">
        <v>233.15097261970999</v>
      </c>
      <c r="DW27">
        <v>-6.78039622769814</v>
      </c>
      <c r="DX27">
        <v>0.90137163059474601</v>
      </c>
      <c r="DY27">
        <v>1</v>
      </c>
      <c r="DZ27">
        <v>2</v>
      </c>
      <c r="EA27">
        <v>2</v>
      </c>
      <c r="EB27" t="s">
        <v>285</v>
      </c>
      <c r="EC27">
        <v>1.8782399999999999</v>
      </c>
      <c r="ED27">
        <v>1.8772500000000001</v>
      </c>
      <c r="EE27">
        <v>1.8772899999999999</v>
      </c>
      <c r="EF27">
        <v>1.8813899999999999</v>
      </c>
      <c r="EG27">
        <v>1.87497</v>
      </c>
      <c r="EH27">
        <v>1.8724099999999999</v>
      </c>
      <c r="EI27">
        <v>1.87466</v>
      </c>
      <c r="EJ27">
        <v>1.8781099999999999</v>
      </c>
      <c r="EK27" t="s">
        <v>286</v>
      </c>
      <c r="EL27" t="s">
        <v>19</v>
      </c>
      <c r="EM27" t="s">
        <v>19</v>
      </c>
      <c r="EN27" t="s">
        <v>19</v>
      </c>
      <c r="EO27" t="s">
        <v>287</v>
      </c>
      <c r="EP27" t="s">
        <v>288</v>
      </c>
      <c r="EQ27" t="s">
        <v>289</v>
      </c>
      <c r="ER27" t="s">
        <v>289</v>
      </c>
      <c r="ES27" t="s">
        <v>289</v>
      </c>
      <c r="ET27" t="s">
        <v>289</v>
      </c>
      <c r="EU27">
        <v>0</v>
      </c>
      <c r="EV27">
        <v>100</v>
      </c>
      <c r="EW27">
        <v>100</v>
      </c>
      <c r="EX27">
        <v>-1.1339999999999999</v>
      </c>
      <c r="EY27">
        <v>1.7999999999999999E-2</v>
      </c>
      <c r="EZ27">
        <v>2</v>
      </c>
      <c r="FA27">
        <v>381.858</v>
      </c>
      <c r="FB27">
        <v>652.10900000000004</v>
      </c>
      <c r="FC27">
        <v>24.999600000000001</v>
      </c>
      <c r="FD27">
        <v>26.061199999999999</v>
      </c>
      <c r="FE27">
        <v>30.0001</v>
      </c>
      <c r="FF27">
        <v>26.15</v>
      </c>
      <c r="FG27">
        <v>26.156500000000001</v>
      </c>
      <c r="FH27">
        <v>19.6631</v>
      </c>
      <c r="FI27">
        <v>27.523800000000001</v>
      </c>
      <c r="FJ27">
        <v>88.966200000000001</v>
      </c>
      <c r="FK27">
        <v>25</v>
      </c>
      <c r="FL27">
        <v>400</v>
      </c>
      <c r="FM27">
        <v>18.065899999999999</v>
      </c>
      <c r="FN27">
        <v>111.066</v>
      </c>
      <c r="FO27">
        <v>101.95099999999999</v>
      </c>
    </row>
    <row r="28" spans="1:171" x14ac:dyDescent="0.2">
      <c r="A28">
        <v>12</v>
      </c>
      <c r="B28">
        <v>1535031478.9000001</v>
      </c>
      <c r="C28">
        <v>1749.8000001907301</v>
      </c>
      <c r="D28" t="s">
        <v>343</v>
      </c>
      <c r="E28" t="s">
        <v>344</v>
      </c>
      <c r="F28" t="s">
        <v>339</v>
      </c>
      <c r="G28">
        <v>1535031470.8419399</v>
      </c>
      <c r="H28">
        <f t="shared" si="0"/>
        <v>3.1922670885718651E-3</v>
      </c>
      <c r="I28">
        <f t="shared" si="1"/>
        <v>15.67790271747837</v>
      </c>
      <c r="J28">
        <f t="shared" si="2"/>
        <v>275.17658064516098</v>
      </c>
      <c r="K28">
        <f t="shared" si="3"/>
        <v>174.80170656284454</v>
      </c>
      <c r="L28">
        <f t="shared" si="4"/>
        <v>17.445383533877202</v>
      </c>
      <c r="M28">
        <f t="shared" si="5"/>
        <v>27.462895433288175</v>
      </c>
      <c r="N28">
        <f t="shared" si="6"/>
        <v>0.27652695953846285</v>
      </c>
      <c r="O28">
        <f t="shared" si="7"/>
        <v>2.2563927232178704</v>
      </c>
      <c r="P28">
        <f t="shared" si="8"/>
        <v>0.25898508870125536</v>
      </c>
      <c r="Q28">
        <f t="shared" si="9"/>
        <v>0.16334892876124643</v>
      </c>
      <c r="R28">
        <f t="shared" si="10"/>
        <v>280.86236163808383</v>
      </c>
      <c r="S28">
        <f t="shared" si="11"/>
        <v>27.971710142807357</v>
      </c>
      <c r="T28">
        <f t="shared" si="12"/>
        <v>26.642954838709699</v>
      </c>
      <c r="U28">
        <f t="shared" si="13"/>
        <v>3.5047876227846841</v>
      </c>
      <c r="V28">
        <f t="shared" si="14"/>
        <v>64.855341588508821</v>
      </c>
      <c r="W28">
        <f t="shared" si="15"/>
        <v>2.3104737469892869</v>
      </c>
      <c r="X28">
        <f t="shared" si="16"/>
        <v>3.5625033966341184</v>
      </c>
      <c r="Y28">
        <f t="shared" si="17"/>
        <v>1.1943138757953973</v>
      </c>
      <c r="Z28">
        <f t="shared" si="18"/>
        <v>-140.77897860601925</v>
      </c>
      <c r="AA28">
        <f t="shared" si="19"/>
        <v>33.774994639530767</v>
      </c>
      <c r="AB28">
        <f t="shared" si="20"/>
        <v>3.2233509796077677</v>
      </c>
      <c r="AC28">
        <f t="shared" si="21"/>
        <v>177.08172865120309</v>
      </c>
      <c r="AD28">
        <v>-4.1356070284816998E-2</v>
      </c>
      <c r="AE28">
        <v>4.6425811885448698E-2</v>
      </c>
      <c r="AF28">
        <v>3.4666563821585901</v>
      </c>
      <c r="AG28">
        <v>0</v>
      </c>
      <c r="AH28">
        <v>0</v>
      </c>
      <c r="AI28">
        <f t="shared" si="22"/>
        <v>1</v>
      </c>
      <c r="AJ28">
        <f t="shared" si="23"/>
        <v>0</v>
      </c>
      <c r="AK28">
        <f t="shared" si="24"/>
        <v>52748.838021549433</v>
      </c>
      <c r="AL28">
        <v>0</v>
      </c>
      <c r="AM28">
        <v>0</v>
      </c>
      <c r="AN28">
        <v>0</v>
      </c>
      <c r="AO28">
        <f t="shared" si="25"/>
        <v>0</v>
      </c>
      <c r="AP28" t="e">
        <f t="shared" si="26"/>
        <v>#DIV/0!</v>
      </c>
      <c r="AQ28">
        <v>-1</v>
      </c>
      <c r="AR28" t="s">
        <v>345</v>
      </c>
      <c r="AS28">
        <v>757.78558823529397</v>
      </c>
      <c r="AT28">
        <v>1206.8</v>
      </c>
      <c r="AU28">
        <f t="shared" si="27"/>
        <v>0.37207027822730032</v>
      </c>
      <c r="AV28">
        <v>0.5</v>
      </c>
      <c r="AW28">
        <f t="shared" si="28"/>
        <v>1433.1002318991239</v>
      </c>
      <c r="AX28">
        <f t="shared" si="29"/>
        <v>15.67790271747837</v>
      </c>
      <c r="AY28">
        <f t="shared" si="30"/>
        <v>266.60700100515783</v>
      </c>
      <c r="AZ28">
        <f t="shared" si="31"/>
        <v>0.57278753728869736</v>
      </c>
      <c r="BA28">
        <f t="shared" si="32"/>
        <v>1.1637638698430082E-2</v>
      </c>
      <c r="BB28">
        <f t="shared" si="33"/>
        <v>-1</v>
      </c>
      <c r="BC28" t="s">
        <v>346</v>
      </c>
      <c r="BD28">
        <v>515.55999999999995</v>
      </c>
      <c r="BE28">
        <f t="shared" si="34"/>
        <v>691.24</v>
      </c>
      <c r="BF28">
        <f t="shared" si="35"/>
        <v>0.6495781664323621</v>
      </c>
      <c r="BG28">
        <f t="shared" si="36"/>
        <v>2.3407556831406628</v>
      </c>
      <c r="BH28">
        <f t="shared" si="37"/>
        <v>0.37207027822730032</v>
      </c>
      <c r="BI28" t="e">
        <f t="shared" si="38"/>
        <v>#DIV/0!</v>
      </c>
      <c r="BJ28">
        <v>295</v>
      </c>
      <c r="BK28">
        <v>300</v>
      </c>
      <c r="BL28">
        <v>300</v>
      </c>
      <c r="BM28">
        <v>300</v>
      </c>
      <c r="BN28">
        <v>10687.7</v>
      </c>
      <c r="BO28">
        <v>1112.46</v>
      </c>
      <c r="BP28">
        <v>-7.41788E-3</v>
      </c>
      <c r="BQ28">
        <v>19.646899999999999</v>
      </c>
      <c r="BR28">
        <f t="shared" si="39"/>
        <v>1700.0180645161299</v>
      </c>
      <c r="BS28">
        <f t="shared" si="40"/>
        <v>1433.1002318991239</v>
      </c>
      <c r="BT28">
        <f t="shared" si="41"/>
        <v>0.84299117863022355</v>
      </c>
      <c r="BU28">
        <f t="shared" si="42"/>
        <v>0.19598235726044719</v>
      </c>
      <c r="BV28">
        <v>6</v>
      </c>
      <c r="BW28">
        <v>0.5</v>
      </c>
      <c r="BX28" t="s">
        <v>283</v>
      </c>
      <c r="BY28">
        <v>1535031470.8419399</v>
      </c>
      <c r="BZ28">
        <v>275.17658064516098</v>
      </c>
      <c r="CA28">
        <v>300.00954838709703</v>
      </c>
      <c r="CB28">
        <v>23.150809677419399</v>
      </c>
      <c r="CC28">
        <v>18.473554838709699</v>
      </c>
      <c r="CD28">
        <v>400.02483870967802</v>
      </c>
      <c r="CE28">
        <v>99.700977419354899</v>
      </c>
      <c r="CF28">
        <v>0.10001352580645199</v>
      </c>
      <c r="CG28">
        <v>26.920603225806499</v>
      </c>
      <c r="CH28">
        <v>26.642954838709699</v>
      </c>
      <c r="CI28">
        <v>999.9</v>
      </c>
      <c r="CJ28">
        <v>10003.129032258101</v>
      </c>
      <c r="CK28">
        <v>0</v>
      </c>
      <c r="CL28">
        <v>23.894512903225799</v>
      </c>
      <c r="CM28">
        <v>1700.0180645161299</v>
      </c>
      <c r="CN28">
        <v>0.89999951612903195</v>
      </c>
      <c r="CO28">
        <v>0.100000435483871</v>
      </c>
      <c r="CP28">
        <v>0</v>
      </c>
      <c r="CQ28">
        <v>757.88312903225801</v>
      </c>
      <c r="CR28">
        <v>5.0001199999999999</v>
      </c>
      <c r="CS28">
        <v>10281.941935483899</v>
      </c>
      <c r="CT28">
        <v>13358.064516128999</v>
      </c>
      <c r="CU28">
        <v>42.811999999999998</v>
      </c>
      <c r="CV28">
        <v>43.933</v>
      </c>
      <c r="CW28">
        <v>43.811999999999998</v>
      </c>
      <c r="CX28">
        <v>43.875</v>
      </c>
      <c r="CY28">
        <v>44.811999999999998</v>
      </c>
      <c r="CZ28">
        <v>1525.5161290322601</v>
      </c>
      <c r="DA28">
        <v>169.50193548387099</v>
      </c>
      <c r="DB28">
        <v>0</v>
      </c>
      <c r="DC28">
        <v>147.5</v>
      </c>
      <c r="DD28">
        <v>757.78558823529397</v>
      </c>
      <c r="DE28">
        <v>-1.2272058404094299</v>
      </c>
      <c r="DF28">
        <v>-38.578431571946197</v>
      </c>
      <c r="DG28">
        <v>10278.3823529412</v>
      </c>
      <c r="DH28">
        <v>10</v>
      </c>
      <c r="DI28">
        <v>1535031426.8</v>
      </c>
      <c r="DJ28" t="s">
        <v>347</v>
      </c>
      <c r="DK28">
        <v>11</v>
      </c>
      <c r="DL28">
        <v>-1.351</v>
      </c>
      <c r="DM28">
        <v>3.3000000000000002E-2</v>
      </c>
      <c r="DN28">
        <v>300</v>
      </c>
      <c r="DO28">
        <v>18</v>
      </c>
      <c r="DP28">
        <v>7.0000000000000007E-2</v>
      </c>
      <c r="DQ28">
        <v>0.02</v>
      </c>
      <c r="DR28">
        <v>15.6907277045177</v>
      </c>
      <c r="DS28">
        <v>-0.14359063195855001</v>
      </c>
      <c r="DT28">
        <v>2.3336491736198599E-2</v>
      </c>
      <c r="DU28">
        <v>1</v>
      </c>
      <c r="DV28">
        <v>174.28139619124499</v>
      </c>
      <c r="DW28">
        <v>5.8216233215419404</v>
      </c>
      <c r="DX28">
        <v>0.97913114548256597</v>
      </c>
      <c r="DY28">
        <v>1</v>
      </c>
      <c r="DZ28">
        <v>2</v>
      </c>
      <c r="EA28">
        <v>2</v>
      </c>
      <c r="EB28" t="s">
        <v>285</v>
      </c>
      <c r="EC28">
        <v>1.8782300000000001</v>
      </c>
      <c r="ED28">
        <v>1.87727</v>
      </c>
      <c r="EE28">
        <v>1.8773</v>
      </c>
      <c r="EF28">
        <v>1.88141</v>
      </c>
      <c r="EG28">
        <v>1.87497</v>
      </c>
      <c r="EH28">
        <v>1.8724099999999999</v>
      </c>
      <c r="EI28">
        <v>1.87466</v>
      </c>
      <c r="EJ28">
        <v>1.87808</v>
      </c>
      <c r="EK28" t="s">
        <v>286</v>
      </c>
      <c r="EL28" t="s">
        <v>19</v>
      </c>
      <c r="EM28" t="s">
        <v>19</v>
      </c>
      <c r="EN28" t="s">
        <v>19</v>
      </c>
      <c r="EO28" t="s">
        <v>287</v>
      </c>
      <c r="EP28" t="s">
        <v>288</v>
      </c>
      <c r="EQ28" t="s">
        <v>289</v>
      </c>
      <c r="ER28" t="s">
        <v>289</v>
      </c>
      <c r="ES28" t="s">
        <v>289</v>
      </c>
      <c r="ET28" t="s">
        <v>289</v>
      </c>
      <c r="EU28">
        <v>0</v>
      </c>
      <c r="EV28">
        <v>100</v>
      </c>
      <c r="EW28">
        <v>100</v>
      </c>
      <c r="EX28">
        <v>-1.351</v>
      </c>
      <c r="EY28">
        <v>3.3000000000000002E-2</v>
      </c>
      <c r="EZ28">
        <v>2</v>
      </c>
      <c r="FA28">
        <v>381.98099999999999</v>
      </c>
      <c r="FB28">
        <v>651.45899999999995</v>
      </c>
      <c r="FC28">
        <v>25.0001</v>
      </c>
      <c r="FD28">
        <v>26.067799999999998</v>
      </c>
      <c r="FE28">
        <v>30.0001</v>
      </c>
      <c r="FF28">
        <v>26.179400000000001</v>
      </c>
      <c r="FG28">
        <v>26.188199999999998</v>
      </c>
      <c r="FH28">
        <v>15.673400000000001</v>
      </c>
      <c r="FI28">
        <v>26.266400000000001</v>
      </c>
      <c r="FJ28">
        <v>88.175299999999993</v>
      </c>
      <c r="FK28">
        <v>25</v>
      </c>
      <c r="FL28">
        <v>300</v>
      </c>
      <c r="FM28">
        <v>18.481300000000001</v>
      </c>
      <c r="FN28">
        <v>111.06399999999999</v>
      </c>
      <c r="FO28">
        <v>101.95</v>
      </c>
    </row>
    <row r="29" spans="1:171" x14ac:dyDescent="0.2">
      <c r="A29">
        <v>13</v>
      </c>
      <c r="B29">
        <v>1535031549.3</v>
      </c>
      <c r="C29">
        <v>1820.2000000476801</v>
      </c>
      <c r="D29" t="s">
        <v>348</v>
      </c>
      <c r="E29" t="s">
        <v>349</v>
      </c>
      <c r="F29" t="s">
        <v>339</v>
      </c>
      <c r="G29">
        <v>1535031541.36129</v>
      </c>
      <c r="H29">
        <f t="shared" si="0"/>
        <v>3.1962050980309229E-3</v>
      </c>
      <c r="I29">
        <f t="shared" si="1"/>
        <v>12.856125343432948</v>
      </c>
      <c r="J29">
        <f t="shared" si="2"/>
        <v>229.612161290323</v>
      </c>
      <c r="K29">
        <f t="shared" si="3"/>
        <v>143.97645153856527</v>
      </c>
      <c r="L29">
        <f t="shared" si="4"/>
        <v>14.368877839566668</v>
      </c>
      <c r="M29">
        <f t="shared" si="5"/>
        <v>22.915338312639228</v>
      </c>
      <c r="N29">
        <f t="shared" si="6"/>
        <v>0.26537633838209057</v>
      </c>
      <c r="O29">
        <f t="shared" si="7"/>
        <v>2.2534900789468821</v>
      </c>
      <c r="P29">
        <f t="shared" si="8"/>
        <v>0.24915669788101241</v>
      </c>
      <c r="Q29">
        <f t="shared" si="9"/>
        <v>0.15709752738520175</v>
      </c>
      <c r="R29">
        <f t="shared" si="10"/>
        <v>280.86109921735118</v>
      </c>
      <c r="S29">
        <f t="shared" si="11"/>
        <v>27.946342023551288</v>
      </c>
      <c r="T29">
        <f t="shared" si="12"/>
        <v>26.897951612903199</v>
      </c>
      <c r="U29">
        <f t="shared" si="13"/>
        <v>3.5577638392527153</v>
      </c>
      <c r="V29">
        <f t="shared" si="14"/>
        <v>65.084401520314699</v>
      </c>
      <c r="W29">
        <f t="shared" si="15"/>
        <v>2.3151871211875372</v>
      </c>
      <c r="X29">
        <f t="shared" si="16"/>
        <v>3.5572073601458887</v>
      </c>
      <c r="Y29">
        <f t="shared" si="17"/>
        <v>1.2425767180651781</v>
      </c>
      <c r="Z29">
        <f t="shared" si="18"/>
        <v>-140.95264482316369</v>
      </c>
      <c r="AA29">
        <f t="shared" si="19"/>
        <v>-0.32332057947762488</v>
      </c>
      <c r="AB29">
        <f t="shared" si="20"/>
        <v>-3.0931688166338678E-2</v>
      </c>
      <c r="AC29">
        <f t="shared" si="21"/>
        <v>139.55420212654352</v>
      </c>
      <c r="AD29">
        <v>-4.1277771263211402E-2</v>
      </c>
      <c r="AE29">
        <v>4.6337914374325398E-2</v>
      </c>
      <c r="AF29">
        <v>3.46146235817654</v>
      </c>
      <c r="AG29">
        <v>0</v>
      </c>
      <c r="AH29">
        <v>0</v>
      </c>
      <c r="AI29">
        <f t="shared" si="22"/>
        <v>1</v>
      </c>
      <c r="AJ29">
        <f t="shared" si="23"/>
        <v>0</v>
      </c>
      <c r="AK29">
        <f t="shared" si="24"/>
        <v>52657.459599116795</v>
      </c>
      <c r="AL29">
        <v>0</v>
      </c>
      <c r="AM29">
        <v>0</v>
      </c>
      <c r="AN29">
        <v>0</v>
      </c>
      <c r="AO29">
        <f t="shared" si="25"/>
        <v>0</v>
      </c>
      <c r="AP29" t="e">
        <f t="shared" si="26"/>
        <v>#DIV/0!</v>
      </c>
      <c r="AQ29">
        <v>-1</v>
      </c>
      <c r="AR29" t="s">
        <v>350</v>
      </c>
      <c r="AS29">
        <v>752.95394117647004</v>
      </c>
      <c r="AT29">
        <v>1164.1199999999999</v>
      </c>
      <c r="AU29">
        <f t="shared" si="27"/>
        <v>0.35319903345319204</v>
      </c>
      <c r="AV29">
        <v>0.5</v>
      </c>
      <c r="AW29">
        <f t="shared" si="28"/>
        <v>1433.0929835120196</v>
      </c>
      <c r="AX29">
        <f t="shared" si="29"/>
        <v>12.856125343432948</v>
      </c>
      <c r="AY29">
        <f t="shared" si="30"/>
        <v>253.08352831249829</v>
      </c>
      <c r="AZ29">
        <f t="shared" si="31"/>
        <v>0.55578462701439713</v>
      </c>
      <c r="BA29">
        <f t="shared" si="32"/>
        <v>9.6686854955331195E-3</v>
      </c>
      <c r="BB29">
        <f t="shared" si="33"/>
        <v>-1</v>
      </c>
      <c r="BC29" t="s">
        <v>351</v>
      </c>
      <c r="BD29">
        <v>517.12</v>
      </c>
      <c r="BE29">
        <f t="shared" si="34"/>
        <v>646.99999999999989</v>
      </c>
      <c r="BF29">
        <f t="shared" si="35"/>
        <v>0.63549622692972163</v>
      </c>
      <c r="BG29">
        <f t="shared" si="36"/>
        <v>2.2511602722772275</v>
      </c>
      <c r="BH29">
        <f t="shared" si="37"/>
        <v>0.35319903345319204</v>
      </c>
      <c r="BI29" t="e">
        <f t="shared" si="38"/>
        <v>#DIV/0!</v>
      </c>
      <c r="BJ29">
        <v>297</v>
      </c>
      <c r="BK29">
        <v>300</v>
      </c>
      <c r="BL29">
        <v>300</v>
      </c>
      <c r="BM29">
        <v>300</v>
      </c>
      <c r="BN29">
        <v>10689.5</v>
      </c>
      <c r="BO29">
        <v>1085.31</v>
      </c>
      <c r="BP29">
        <v>-7.4190300000000001E-3</v>
      </c>
      <c r="BQ29">
        <v>21.365500000000001</v>
      </c>
      <c r="BR29">
        <f t="shared" si="39"/>
        <v>1700.0093548387099</v>
      </c>
      <c r="BS29">
        <f t="shared" si="40"/>
        <v>1433.0929835120196</v>
      </c>
      <c r="BT29">
        <f t="shared" si="41"/>
        <v>0.84299123380293739</v>
      </c>
      <c r="BU29">
        <f t="shared" si="42"/>
        <v>0.19598246760587504</v>
      </c>
      <c r="BV29">
        <v>6</v>
      </c>
      <c r="BW29">
        <v>0.5</v>
      </c>
      <c r="BX29" t="s">
        <v>283</v>
      </c>
      <c r="BY29">
        <v>1535031541.36129</v>
      </c>
      <c r="BZ29">
        <v>229.612161290323</v>
      </c>
      <c r="CA29">
        <v>249.99683870967701</v>
      </c>
      <c r="CB29">
        <v>23.198222580645201</v>
      </c>
      <c r="CC29">
        <v>18.515212903225802</v>
      </c>
      <c r="CD29">
        <v>400.006709677419</v>
      </c>
      <c r="CE29">
        <v>99.700193548387105</v>
      </c>
      <c r="CF29">
        <v>0.100000761290323</v>
      </c>
      <c r="CG29">
        <v>26.8952903225806</v>
      </c>
      <c r="CH29">
        <v>26.897951612903199</v>
      </c>
      <c r="CI29">
        <v>999.9</v>
      </c>
      <c r="CJ29">
        <v>9984.2687096774207</v>
      </c>
      <c r="CK29">
        <v>0</v>
      </c>
      <c r="CL29">
        <v>23.973087096774201</v>
      </c>
      <c r="CM29">
        <v>1700.0093548387099</v>
      </c>
      <c r="CN29">
        <v>0.89999816129032195</v>
      </c>
      <c r="CO29">
        <v>0.10000183870967699</v>
      </c>
      <c r="CP29">
        <v>0</v>
      </c>
      <c r="CQ29">
        <v>753.169225806452</v>
      </c>
      <c r="CR29">
        <v>5.0001199999999999</v>
      </c>
      <c r="CS29">
        <v>10137.3580645161</v>
      </c>
      <c r="CT29">
        <v>13357.987096774201</v>
      </c>
      <c r="CU29">
        <v>42.811999999999998</v>
      </c>
      <c r="CV29">
        <v>43.875</v>
      </c>
      <c r="CW29">
        <v>43.811999999999998</v>
      </c>
      <c r="CX29">
        <v>43.820129032258002</v>
      </c>
      <c r="CY29">
        <v>44.792000000000002</v>
      </c>
      <c r="CZ29">
        <v>1525.5051612903201</v>
      </c>
      <c r="DA29">
        <v>169.50419354838701</v>
      </c>
      <c r="DB29">
        <v>0</v>
      </c>
      <c r="DC29">
        <v>69.599999904632597</v>
      </c>
      <c r="DD29">
        <v>752.95394117647004</v>
      </c>
      <c r="DE29">
        <v>-3.3874999822716898</v>
      </c>
      <c r="DF29">
        <v>-56.789215465173001</v>
      </c>
      <c r="DG29">
        <v>10133.794117647099</v>
      </c>
      <c r="DH29">
        <v>10</v>
      </c>
      <c r="DI29">
        <v>1535031426.8</v>
      </c>
      <c r="DJ29" t="s">
        <v>347</v>
      </c>
      <c r="DK29">
        <v>11</v>
      </c>
      <c r="DL29">
        <v>-1.351</v>
      </c>
      <c r="DM29">
        <v>3.3000000000000002E-2</v>
      </c>
      <c r="DN29">
        <v>300</v>
      </c>
      <c r="DO29">
        <v>18</v>
      </c>
      <c r="DP29">
        <v>7.0000000000000007E-2</v>
      </c>
      <c r="DQ29">
        <v>0.02</v>
      </c>
      <c r="DR29">
        <v>12.7794313563329</v>
      </c>
      <c r="DS29">
        <v>0.89841532264910795</v>
      </c>
      <c r="DT29">
        <v>0.114124737570202</v>
      </c>
      <c r="DU29">
        <v>1</v>
      </c>
      <c r="DV29">
        <v>144.39149615453499</v>
      </c>
      <c r="DW29">
        <v>-4.5427082329666799</v>
      </c>
      <c r="DX29">
        <v>0.64576564520287205</v>
      </c>
      <c r="DY29">
        <v>1</v>
      </c>
      <c r="DZ29">
        <v>2</v>
      </c>
      <c r="EA29">
        <v>2</v>
      </c>
      <c r="EB29" t="s">
        <v>285</v>
      </c>
      <c r="EC29">
        <v>1.87822</v>
      </c>
      <c r="ED29">
        <v>1.8772500000000001</v>
      </c>
      <c r="EE29">
        <v>1.8772899999999999</v>
      </c>
      <c r="EF29">
        <v>1.8814</v>
      </c>
      <c r="EG29">
        <v>1.8749800000000001</v>
      </c>
      <c r="EH29">
        <v>1.8724099999999999</v>
      </c>
      <c r="EI29">
        <v>1.8746499999999999</v>
      </c>
      <c r="EJ29">
        <v>1.87809</v>
      </c>
      <c r="EK29" t="s">
        <v>286</v>
      </c>
      <c r="EL29" t="s">
        <v>19</v>
      </c>
      <c r="EM29" t="s">
        <v>19</v>
      </c>
      <c r="EN29" t="s">
        <v>19</v>
      </c>
      <c r="EO29" t="s">
        <v>287</v>
      </c>
      <c r="EP29" t="s">
        <v>288</v>
      </c>
      <c r="EQ29" t="s">
        <v>289</v>
      </c>
      <c r="ER29" t="s">
        <v>289</v>
      </c>
      <c r="ES29" t="s">
        <v>289</v>
      </c>
      <c r="ET29" t="s">
        <v>289</v>
      </c>
      <c r="EU29">
        <v>0</v>
      </c>
      <c r="EV29">
        <v>100</v>
      </c>
      <c r="EW29">
        <v>100</v>
      </c>
      <c r="EX29">
        <v>-1.351</v>
      </c>
      <c r="EY29">
        <v>3.3000000000000002E-2</v>
      </c>
      <c r="EZ29">
        <v>2</v>
      </c>
      <c r="FA29">
        <v>382.06299999999999</v>
      </c>
      <c r="FB29">
        <v>650.90899999999999</v>
      </c>
      <c r="FC29">
        <v>24.9999</v>
      </c>
      <c r="FD29">
        <v>26.072199999999999</v>
      </c>
      <c r="FE29">
        <v>30.0002</v>
      </c>
      <c r="FF29">
        <v>26.188300000000002</v>
      </c>
      <c r="FG29">
        <v>26.200199999999999</v>
      </c>
      <c r="FH29">
        <v>13.610900000000001</v>
      </c>
      <c r="FI29">
        <v>26.266400000000001</v>
      </c>
      <c r="FJ29">
        <v>87.804000000000002</v>
      </c>
      <c r="FK29">
        <v>25</v>
      </c>
      <c r="FL29">
        <v>250</v>
      </c>
      <c r="FM29">
        <v>18.455500000000001</v>
      </c>
      <c r="FN29">
        <v>111.05800000000001</v>
      </c>
      <c r="FO29">
        <v>101.94799999999999</v>
      </c>
    </row>
    <row r="30" spans="1:171" x14ac:dyDescent="0.2">
      <c r="A30">
        <v>14</v>
      </c>
      <c r="B30">
        <v>1535031669.9000001</v>
      </c>
      <c r="C30">
        <v>1940.8000001907301</v>
      </c>
      <c r="D30" t="s">
        <v>352</v>
      </c>
      <c r="E30" t="s">
        <v>353</v>
      </c>
      <c r="F30" t="s">
        <v>339</v>
      </c>
      <c r="G30">
        <v>1535031661.9000001</v>
      </c>
      <c r="H30">
        <f t="shared" si="0"/>
        <v>3.3613377558262218E-3</v>
      </c>
      <c r="I30">
        <f t="shared" si="1"/>
        <v>8.4295951634519071</v>
      </c>
      <c r="J30">
        <f t="shared" si="2"/>
        <v>161.60512903225799</v>
      </c>
      <c r="K30">
        <f t="shared" si="3"/>
        <v>108.77043271718787</v>
      </c>
      <c r="L30">
        <f t="shared" si="4"/>
        <v>10.855233729447409</v>
      </c>
      <c r="M30">
        <f t="shared" si="5"/>
        <v>16.128109484347576</v>
      </c>
      <c r="N30">
        <f t="shared" si="6"/>
        <v>0.28514425164695234</v>
      </c>
      <c r="O30">
        <f t="shared" si="7"/>
        <v>2.2549818759194524</v>
      </c>
      <c r="P30">
        <f t="shared" si="8"/>
        <v>0.26652068198155554</v>
      </c>
      <c r="Q30">
        <f t="shared" si="9"/>
        <v>0.16814721338520264</v>
      </c>
      <c r="R30">
        <f t="shared" si="10"/>
        <v>280.8566418487481</v>
      </c>
      <c r="S30">
        <f t="shared" si="11"/>
        <v>27.941338905342718</v>
      </c>
      <c r="T30">
        <f t="shared" si="12"/>
        <v>26.872045161290298</v>
      </c>
      <c r="U30">
        <f t="shared" si="13"/>
        <v>3.5523499975316088</v>
      </c>
      <c r="V30">
        <f t="shared" si="14"/>
        <v>65.329181861861613</v>
      </c>
      <c r="W30">
        <f t="shared" si="15"/>
        <v>2.3307855431253492</v>
      </c>
      <c r="X30">
        <f t="shared" si="16"/>
        <v>3.5677555981854931</v>
      </c>
      <c r="Y30">
        <f t="shared" si="17"/>
        <v>1.2215644544062596</v>
      </c>
      <c r="Z30">
        <f t="shared" si="18"/>
        <v>-148.23499503193639</v>
      </c>
      <c r="AA30">
        <f t="shared" si="19"/>
        <v>8.9511243695803504</v>
      </c>
      <c r="AB30">
        <f t="shared" si="20"/>
        <v>0.85588149522775248</v>
      </c>
      <c r="AC30">
        <f t="shared" si="21"/>
        <v>142.42865268161984</v>
      </c>
      <c r="AD30">
        <v>-4.1318001131922501E-2</v>
      </c>
      <c r="AE30">
        <v>4.6383075926283698E-2</v>
      </c>
      <c r="AF30">
        <v>3.4641314611109602</v>
      </c>
      <c r="AG30">
        <v>0</v>
      </c>
      <c r="AH30">
        <v>0</v>
      </c>
      <c r="AI30">
        <f t="shared" si="22"/>
        <v>1</v>
      </c>
      <c r="AJ30">
        <f t="shared" si="23"/>
        <v>0</v>
      </c>
      <c r="AK30">
        <f t="shared" si="24"/>
        <v>52697.826826582685</v>
      </c>
      <c r="AL30">
        <v>0</v>
      </c>
      <c r="AM30">
        <v>0</v>
      </c>
      <c r="AN30">
        <v>0</v>
      </c>
      <c r="AO30">
        <f t="shared" si="25"/>
        <v>0</v>
      </c>
      <c r="AP30" t="e">
        <f t="shared" si="26"/>
        <v>#DIV/0!</v>
      </c>
      <c r="AQ30">
        <v>-1</v>
      </c>
      <c r="AR30" t="s">
        <v>354</v>
      </c>
      <c r="AS30">
        <v>747.03329411764696</v>
      </c>
      <c r="AT30">
        <v>1117.95</v>
      </c>
      <c r="AU30">
        <f t="shared" si="27"/>
        <v>0.3317829114739953</v>
      </c>
      <c r="AV30">
        <v>0.5</v>
      </c>
      <c r="AW30">
        <f t="shared" si="28"/>
        <v>1433.0718567407009</v>
      </c>
      <c r="AX30">
        <f t="shared" si="29"/>
        <v>8.4295951634519071</v>
      </c>
      <c r="AY30">
        <f t="shared" si="30"/>
        <v>237.73437649043703</v>
      </c>
      <c r="AZ30">
        <f t="shared" si="31"/>
        <v>0.53906704235430924</v>
      </c>
      <c r="BA30">
        <f t="shared" si="32"/>
        <v>6.5799876810769663E-3</v>
      </c>
      <c r="BB30">
        <f t="shared" si="33"/>
        <v>-1</v>
      </c>
      <c r="BC30" t="s">
        <v>355</v>
      </c>
      <c r="BD30">
        <v>515.29999999999995</v>
      </c>
      <c r="BE30">
        <f t="shared" si="34"/>
        <v>602.65000000000009</v>
      </c>
      <c r="BF30">
        <f t="shared" si="35"/>
        <v>0.6154761567781516</v>
      </c>
      <c r="BG30">
        <f t="shared" si="36"/>
        <v>2.1695129051038231</v>
      </c>
      <c r="BH30">
        <f t="shared" si="37"/>
        <v>0.3317829114739953</v>
      </c>
      <c r="BI30" t="e">
        <f t="shared" si="38"/>
        <v>#DIV/0!</v>
      </c>
      <c r="BJ30">
        <v>299</v>
      </c>
      <c r="BK30">
        <v>300</v>
      </c>
      <c r="BL30">
        <v>300</v>
      </c>
      <c r="BM30">
        <v>300</v>
      </c>
      <c r="BN30">
        <v>10692</v>
      </c>
      <c r="BO30">
        <v>1047.99</v>
      </c>
      <c r="BP30">
        <v>-7.4206799999999998E-3</v>
      </c>
      <c r="BQ30">
        <v>22.686800000000002</v>
      </c>
      <c r="BR30">
        <f t="shared" si="39"/>
        <v>1699.98451612903</v>
      </c>
      <c r="BS30">
        <f t="shared" si="40"/>
        <v>1433.0718567407009</v>
      </c>
      <c r="BT30">
        <f t="shared" si="41"/>
        <v>0.84299112323910708</v>
      </c>
      <c r="BU30">
        <f t="shared" si="42"/>
        <v>0.19598224647821419</v>
      </c>
      <c r="BV30">
        <v>6</v>
      </c>
      <c r="BW30">
        <v>0.5</v>
      </c>
      <c r="BX30" t="s">
        <v>283</v>
      </c>
      <c r="BY30">
        <v>1535031661.9000001</v>
      </c>
      <c r="BZ30">
        <v>161.60512903225799</v>
      </c>
      <c r="CA30">
        <v>175.064290322581</v>
      </c>
      <c r="CB30">
        <v>23.354683870967701</v>
      </c>
      <c r="CC30">
        <v>18.430448387096799</v>
      </c>
      <c r="CD30">
        <v>400.00135483870997</v>
      </c>
      <c r="CE30">
        <v>99.699506451612905</v>
      </c>
      <c r="CF30">
        <v>9.9983706451612905E-2</v>
      </c>
      <c r="CG30">
        <v>26.945674193548399</v>
      </c>
      <c r="CH30">
        <v>26.872045161290298</v>
      </c>
      <c r="CI30">
        <v>999.9</v>
      </c>
      <c r="CJ30">
        <v>9994.0683870967696</v>
      </c>
      <c r="CK30">
        <v>0</v>
      </c>
      <c r="CL30">
        <v>23.302009677419399</v>
      </c>
      <c r="CM30">
        <v>1699.98451612903</v>
      </c>
      <c r="CN30">
        <v>0.90000103225806405</v>
      </c>
      <c r="CO30">
        <v>9.9999035483870999E-2</v>
      </c>
      <c r="CP30">
        <v>0</v>
      </c>
      <c r="CQ30">
        <v>747.22345161290298</v>
      </c>
      <c r="CR30">
        <v>5.0001199999999999</v>
      </c>
      <c r="CS30">
        <v>10079.245161290301</v>
      </c>
      <c r="CT30">
        <v>13357.796774193501</v>
      </c>
      <c r="CU30">
        <v>42.811999999999998</v>
      </c>
      <c r="CV30">
        <v>43.933</v>
      </c>
      <c r="CW30">
        <v>43.811999999999998</v>
      </c>
      <c r="CX30">
        <v>43.875</v>
      </c>
      <c r="CY30">
        <v>44.811999999999998</v>
      </c>
      <c r="CZ30">
        <v>1525.4893548387099</v>
      </c>
      <c r="DA30">
        <v>169.495483870968</v>
      </c>
      <c r="DB30">
        <v>0</v>
      </c>
      <c r="DC30">
        <v>119.700000047684</v>
      </c>
      <c r="DD30">
        <v>747.03329411764696</v>
      </c>
      <c r="DE30">
        <v>-3.37941175156607</v>
      </c>
      <c r="DF30">
        <v>-475.196077492565</v>
      </c>
      <c r="DG30">
        <v>10058.6588235294</v>
      </c>
      <c r="DH30">
        <v>10</v>
      </c>
      <c r="DI30">
        <v>1535031639.9000001</v>
      </c>
      <c r="DJ30" t="s">
        <v>356</v>
      </c>
      <c r="DK30">
        <v>12</v>
      </c>
      <c r="DL30">
        <v>-1.302</v>
      </c>
      <c r="DM30">
        <v>3.1E-2</v>
      </c>
      <c r="DN30">
        <v>175</v>
      </c>
      <c r="DO30">
        <v>18</v>
      </c>
      <c r="DP30">
        <v>0.05</v>
      </c>
      <c r="DQ30">
        <v>0.02</v>
      </c>
      <c r="DR30">
        <v>8.4068748411992509</v>
      </c>
      <c r="DS30">
        <v>0.27060160836897801</v>
      </c>
      <c r="DT30">
        <v>9.0158980742127998E-2</v>
      </c>
      <c r="DU30">
        <v>1</v>
      </c>
      <c r="DV30">
        <v>107.783679254581</v>
      </c>
      <c r="DW30">
        <v>11.1727394957461</v>
      </c>
      <c r="DX30">
        <v>1.47519491774264</v>
      </c>
      <c r="DY30">
        <v>0</v>
      </c>
      <c r="DZ30">
        <v>1</v>
      </c>
      <c r="EA30">
        <v>2</v>
      </c>
      <c r="EB30" t="s">
        <v>295</v>
      </c>
      <c r="EC30">
        <v>1.87825</v>
      </c>
      <c r="ED30">
        <v>1.8772899999999999</v>
      </c>
      <c r="EE30">
        <v>1.8773</v>
      </c>
      <c r="EF30">
        <v>1.8814</v>
      </c>
      <c r="EG30">
        <v>1.8749800000000001</v>
      </c>
      <c r="EH30">
        <v>1.8724099999999999</v>
      </c>
      <c r="EI30">
        <v>1.87469</v>
      </c>
      <c r="EJ30">
        <v>1.8781300000000001</v>
      </c>
      <c r="EK30" t="s">
        <v>286</v>
      </c>
      <c r="EL30" t="s">
        <v>19</v>
      </c>
      <c r="EM30" t="s">
        <v>19</v>
      </c>
      <c r="EN30" t="s">
        <v>19</v>
      </c>
      <c r="EO30" t="s">
        <v>287</v>
      </c>
      <c r="EP30" t="s">
        <v>288</v>
      </c>
      <c r="EQ30" t="s">
        <v>289</v>
      </c>
      <c r="ER30" t="s">
        <v>289</v>
      </c>
      <c r="ES30" t="s">
        <v>289</v>
      </c>
      <c r="ET30" t="s">
        <v>289</v>
      </c>
      <c r="EU30">
        <v>0</v>
      </c>
      <c r="EV30">
        <v>100</v>
      </c>
      <c r="EW30">
        <v>100</v>
      </c>
      <c r="EX30">
        <v>-1.302</v>
      </c>
      <c r="EY30">
        <v>3.1E-2</v>
      </c>
      <c r="EZ30">
        <v>2</v>
      </c>
      <c r="FA30">
        <v>382.35500000000002</v>
      </c>
      <c r="FB30">
        <v>649.18899999999996</v>
      </c>
      <c r="FC30">
        <v>25.000599999999999</v>
      </c>
      <c r="FD30">
        <v>26.090699999999998</v>
      </c>
      <c r="FE30">
        <v>30.0002</v>
      </c>
      <c r="FF30">
        <v>26.214700000000001</v>
      </c>
      <c r="FG30">
        <v>26.221499999999999</v>
      </c>
      <c r="FH30">
        <v>10.417899999999999</v>
      </c>
      <c r="FI30">
        <v>27.557200000000002</v>
      </c>
      <c r="FJ30">
        <v>87.264399999999995</v>
      </c>
      <c r="FK30">
        <v>25</v>
      </c>
      <c r="FL30">
        <v>175</v>
      </c>
      <c r="FM30">
        <v>18.274999999999999</v>
      </c>
      <c r="FN30">
        <v>111.051</v>
      </c>
      <c r="FO30">
        <v>101.947</v>
      </c>
    </row>
    <row r="31" spans="1:171" x14ac:dyDescent="0.2">
      <c r="A31">
        <v>15</v>
      </c>
      <c r="B31">
        <v>1535031766.4000001</v>
      </c>
      <c r="C31">
        <v>2037.3000001907301</v>
      </c>
      <c r="D31" t="s">
        <v>357</v>
      </c>
      <c r="E31" t="s">
        <v>358</v>
      </c>
      <c r="F31" t="s">
        <v>339</v>
      </c>
      <c r="G31">
        <v>1535031758.4000001</v>
      </c>
      <c r="H31">
        <f t="shared" si="0"/>
        <v>3.5403130972883217E-3</v>
      </c>
      <c r="I31">
        <f t="shared" si="1"/>
        <v>3.4832349139951901</v>
      </c>
      <c r="J31">
        <f t="shared" si="2"/>
        <v>94.347877419354802</v>
      </c>
      <c r="K31">
        <f t="shared" si="3"/>
        <v>73.437438135741459</v>
      </c>
      <c r="L31">
        <f t="shared" si="4"/>
        <v>7.3291282555487038</v>
      </c>
      <c r="M31">
        <f t="shared" si="5"/>
        <v>9.4160105771540632</v>
      </c>
      <c r="N31">
        <f t="shared" si="6"/>
        <v>0.30793556015654339</v>
      </c>
      <c r="O31">
        <f t="shared" si="7"/>
        <v>2.25660113366445</v>
      </c>
      <c r="P31">
        <f t="shared" si="8"/>
        <v>0.28635111202664465</v>
      </c>
      <c r="Q31">
        <f t="shared" si="9"/>
        <v>0.18078248561969668</v>
      </c>
      <c r="R31">
        <f t="shared" si="10"/>
        <v>280.86299624413772</v>
      </c>
      <c r="S31">
        <f t="shared" si="11"/>
        <v>27.840644470175889</v>
      </c>
      <c r="T31">
        <f t="shared" si="12"/>
        <v>26.7858870967742</v>
      </c>
      <c r="U31">
        <f t="shared" si="13"/>
        <v>3.5343966765980936</v>
      </c>
      <c r="V31">
        <f t="shared" si="14"/>
        <v>65.655335158511633</v>
      </c>
      <c r="W31">
        <f t="shared" si="15"/>
        <v>2.3367977602748828</v>
      </c>
      <c r="X31">
        <f t="shared" si="16"/>
        <v>3.559189446879151</v>
      </c>
      <c r="Y31">
        <f t="shared" si="17"/>
        <v>1.1975989163232108</v>
      </c>
      <c r="Z31">
        <f t="shared" si="18"/>
        <v>-156.12780759041499</v>
      </c>
      <c r="AA31">
        <f t="shared" si="19"/>
        <v>14.462767301174209</v>
      </c>
      <c r="AB31">
        <f t="shared" si="20"/>
        <v>1.3810190775659235</v>
      </c>
      <c r="AC31">
        <f t="shared" si="21"/>
        <v>140.57897503246284</v>
      </c>
      <c r="AD31">
        <v>-4.1361695701118098E-2</v>
      </c>
      <c r="AE31">
        <v>4.6432126908060298E-2</v>
      </c>
      <c r="AF31">
        <v>3.4670294174563399</v>
      </c>
      <c r="AG31">
        <v>0</v>
      </c>
      <c r="AH31">
        <v>0</v>
      </c>
      <c r="AI31">
        <f t="shared" si="22"/>
        <v>1</v>
      </c>
      <c r="AJ31">
        <f t="shared" si="23"/>
        <v>0</v>
      </c>
      <c r="AK31">
        <f t="shared" si="24"/>
        <v>52758.506035222134</v>
      </c>
      <c r="AL31">
        <v>0</v>
      </c>
      <c r="AM31">
        <v>0</v>
      </c>
      <c r="AN31">
        <v>0</v>
      </c>
      <c r="AO31">
        <f t="shared" si="25"/>
        <v>0</v>
      </c>
      <c r="AP31" t="e">
        <f t="shared" si="26"/>
        <v>#DIV/0!</v>
      </c>
      <c r="AQ31">
        <v>-1</v>
      </c>
      <c r="AR31" t="s">
        <v>359</v>
      </c>
      <c r="AS31">
        <v>749.39300000000003</v>
      </c>
      <c r="AT31">
        <v>1074.52</v>
      </c>
      <c r="AU31">
        <f t="shared" si="27"/>
        <v>0.30257882589435281</v>
      </c>
      <c r="AV31">
        <v>0.5</v>
      </c>
      <c r="AW31">
        <f t="shared" si="28"/>
        <v>1433.1037360898254</v>
      </c>
      <c r="AX31">
        <f t="shared" si="29"/>
        <v>3.4832349139951901</v>
      </c>
      <c r="AY31">
        <f t="shared" si="30"/>
        <v>216.81342292543491</v>
      </c>
      <c r="AZ31">
        <f t="shared" si="31"/>
        <v>0.51727282879797487</v>
      </c>
      <c r="BA31">
        <f t="shared" si="32"/>
        <v>3.1283394223976719E-3</v>
      </c>
      <c r="BB31">
        <f t="shared" si="33"/>
        <v>-1</v>
      </c>
      <c r="BC31" t="s">
        <v>360</v>
      </c>
      <c r="BD31">
        <v>518.70000000000005</v>
      </c>
      <c r="BE31">
        <f t="shared" si="34"/>
        <v>555.81999999999994</v>
      </c>
      <c r="BF31">
        <f t="shared" si="35"/>
        <v>0.58495016372206832</v>
      </c>
      <c r="BG31">
        <f t="shared" si="36"/>
        <v>2.0715635241951031</v>
      </c>
      <c r="BH31">
        <f t="shared" si="37"/>
        <v>0.30257882589435281</v>
      </c>
      <c r="BI31" t="e">
        <f t="shared" si="38"/>
        <v>#DIV/0!</v>
      </c>
      <c r="BJ31">
        <v>301</v>
      </c>
      <c r="BK31">
        <v>300</v>
      </c>
      <c r="BL31">
        <v>300</v>
      </c>
      <c r="BM31">
        <v>300</v>
      </c>
      <c r="BN31">
        <v>10693.8</v>
      </c>
      <c r="BO31">
        <v>1019.06</v>
      </c>
      <c r="BP31">
        <v>-7.4218499999999998E-3</v>
      </c>
      <c r="BQ31">
        <v>21.8918</v>
      </c>
      <c r="BR31">
        <f t="shared" si="39"/>
        <v>1700.02225806452</v>
      </c>
      <c r="BS31">
        <f t="shared" si="40"/>
        <v>1433.1037360898254</v>
      </c>
      <c r="BT31">
        <f t="shared" si="41"/>
        <v>0.84299116043422739</v>
      </c>
      <c r="BU31">
        <f t="shared" si="42"/>
        <v>0.19598232086845493</v>
      </c>
      <c r="BV31">
        <v>6</v>
      </c>
      <c r="BW31">
        <v>0.5</v>
      </c>
      <c r="BX31" t="s">
        <v>283</v>
      </c>
      <c r="BY31">
        <v>1535031758.4000001</v>
      </c>
      <c r="BZ31">
        <v>94.347877419354802</v>
      </c>
      <c r="CA31">
        <v>100.07374193548399</v>
      </c>
      <c r="CB31">
        <v>23.414577419354799</v>
      </c>
      <c r="CC31">
        <v>18.2284677419355</v>
      </c>
      <c r="CD31">
        <v>400.00135483870997</v>
      </c>
      <c r="CE31">
        <v>99.701035483870996</v>
      </c>
      <c r="CF31">
        <v>9.9943983870967798E-2</v>
      </c>
      <c r="CG31">
        <v>26.904767741935501</v>
      </c>
      <c r="CH31">
        <v>26.7858870967742</v>
      </c>
      <c r="CI31">
        <v>999.9</v>
      </c>
      <c r="CJ31">
        <v>10004.483870967701</v>
      </c>
      <c r="CK31">
        <v>0</v>
      </c>
      <c r="CL31">
        <v>25.3491</v>
      </c>
      <c r="CM31">
        <v>1700.02225806452</v>
      </c>
      <c r="CN31">
        <v>0.90000067741935497</v>
      </c>
      <c r="CO31">
        <v>9.99992193548387E-2</v>
      </c>
      <c r="CP31">
        <v>0</v>
      </c>
      <c r="CQ31">
        <v>749.51322580645206</v>
      </c>
      <c r="CR31">
        <v>5.0001199999999999</v>
      </c>
      <c r="CS31">
        <v>10165.3870967742</v>
      </c>
      <c r="CT31">
        <v>13358.109677419399</v>
      </c>
      <c r="CU31">
        <v>42.832322580645098</v>
      </c>
      <c r="CV31">
        <v>43.936999999999998</v>
      </c>
      <c r="CW31">
        <v>43.816064516129003</v>
      </c>
      <c r="CX31">
        <v>43.875</v>
      </c>
      <c r="CY31">
        <v>44.820129032258002</v>
      </c>
      <c r="CZ31">
        <v>1525.5206451612901</v>
      </c>
      <c r="DA31">
        <v>169.50129032258101</v>
      </c>
      <c r="DB31">
        <v>0</v>
      </c>
      <c r="DC31">
        <v>95.700000047683702</v>
      </c>
      <c r="DD31">
        <v>749.39300000000003</v>
      </c>
      <c r="DE31">
        <v>-3.0323529595858698</v>
      </c>
      <c r="DF31">
        <v>-34.289215524691699</v>
      </c>
      <c r="DG31">
        <v>10163.523529411799</v>
      </c>
      <c r="DH31">
        <v>10</v>
      </c>
      <c r="DI31">
        <v>1535031737.4000001</v>
      </c>
      <c r="DJ31" t="s">
        <v>361</v>
      </c>
      <c r="DK31">
        <v>13</v>
      </c>
      <c r="DL31">
        <v>-1.3149999999999999</v>
      </c>
      <c r="DM31">
        <v>2.5000000000000001E-2</v>
      </c>
      <c r="DN31">
        <v>100</v>
      </c>
      <c r="DO31">
        <v>18</v>
      </c>
      <c r="DP31">
        <v>0.19</v>
      </c>
      <c r="DQ31">
        <v>0.02</v>
      </c>
      <c r="DR31">
        <v>3.4194085246139001</v>
      </c>
      <c r="DS31">
        <v>0.84393589663352098</v>
      </c>
      <c r="DT31">
        <v>0.20978293264449499</v>
      </c>
      <c r="DU31">
        <v>1</v>
      </c>
      <c r="DV31">
        <v>73.033210996938905</v>
      </c>
      <c r="DW31">
        <v>4.25427552247608</v>
      </c>
      <c r="DX31">
        <v>0.61535966600763203</v>
      </c>
      <c r="DY31">
        <v>1</v>
      </c>
      <c r="DZ31">
        <v>2</v>
      </c>
      <c r="EA31">
        <v>2</v>
      </c>
      <c r="EB31" t="s">
        <v>285</v>
      </c>
      <c r="EC31">
        <v>1.8782399999999999</v>
      </c>
      <c r="ED31">
        <v>1.8772899999999999</v>
      </c>
      <c r="EE31">
        <v>1.8773</v>
      </c>
      <c r="EF31">
        <v>1.88141</v>
      </c>
      <c r="EG31">
        <v>1.8749800000000001</v>
      </c>
      <c r="EH31">
        <v>1.8724099999999999</v>
      </c>
      <c r="EI31">
        <v>1.8746799999999999</v>
      </c>
      <c r="EJ31">
        <v>1.8781000000000001</v>
      </c>
      <c r="EK31" t="s">
        <v>286</v>
      </c>
      <c r="EL31" t="s">
        <v>19</v>
      </c>
      <c r="EM31" t="s">
        <v>19</v>
      </c>
      <c r="EN31" t="s">
        <v>19</v>
      </c>
      <c r="EO31" t="s">
        <v>287</v>
      </c>
      <c r="EP31" t="s">
        <v>288</v>
      </c>
      <c r="EQ31" t="s">
        <v>289</v>
      </c>
      <c r="ER31" t="s">
        <v>289</v>
      </c>
      <c r="ES31" t="s">
        <v>289</v>
      </c>
      <c r="ET31" t="s">
        <v>289</v>
      </c>
      <c r="EU31">
        <v>0</v>
      </c>
      <c r="EV31">
        <v>100</v>
      </c>
      <c r="EW31">
        <v>100</v>
      </c>
      <c r="EX31">
        <v>-1.3149999999999999</v>
      </c>
      <c r="EY31">
        <v>2.5000000000000001E-2</v>
      </c>
      <c r="EZ31">
        <v>2</v>
      </c>
      <c r="FA31">
        <v>382.43099999999998</v>
      </c>
      <c r="FB31">
        <v>647.70500000000004</v>
      </c>
      <c r="FC31">
        <v>24.998999999999999</v>
      </c>
      <c r="FD31">
        <v>26.122800000000002</v>
      </c>
      <c r="FE31">
        <v>30.000299999999999</v>
      </c>
      <c r="FF31">
        <v>26.2423</v>
      </c>
      <c r="FG31">
        <v>26.248100000000001</v>
      </c>
      <c r="FH31">
        <v>7.1594699999999998</v>
      </c>
      <c r="FI31">
        <v>28.374400000000001</v>
      </c>
      <c r="FJ31">
        <v>86.161100000000005</v>
      </c>
      <c r="FK31">
        <v>25</v>
      </c>
      <c r="FL31">
        <v>100</v>
      </c>
      <c r="FM31">
        <v>18.104600000000001</v>
      </c>
      <c r="FN31">
        <v>111.044</v>
      </c>
      <c r="FO31">
        <v>101.943</v>
      </c>
    </row>
    <row r="32" spans="1:171" x14ac:dyDescent="0.2">
      <c r="A32">
        <v>16</v>
      </c>
      <c r="B32">
        <v>1535031872.9000001</v>
      </c>
      <c r="C32">
        <v>2143.8000001907299</v>
      </c>
      <c r="D32" t="s">
        <v>362</v>
      </c>
      <c r="E32" t="s">
        <v>363</v>
      </c>
      <c r="F32" t="s">
        <v>339</v>
      </c>
      <c r="G32">
        <v>1535031864.9000001</v>
      </c>
      <c r="H32">
        <f t="shared" si="0"/>
        <v>3.7602610072437434E-3</v>
      </c>
      <c r="I32">
        <f t="shared" si="1"/>
        <v>-0.16837504222477989</v>
      </c>
      <c r="J32">
        <f t="shared" si="2"/>
        <v>50.074174193548401</v>
      </c>
      <c r="K32">
        <f t="shared" si="3"/>
        <v>49.973383247983527</v>
      </c>
      <c r="L32">
        <f t="shared" si="4"/>
        <v>4.9873549964592723</v>
      </c>
      <c r="M32">
        <f t="shared" si="5"/>
        <v>4.9974139557149702</v>
      </c>
      <c r="N32">
        <f t="shared" si="6"/>
        <v>0.33516859169673702</v>
      </c>
      <c r="O32">
        <f t="shared" si="7"/>
        <v>2.2567021259327973</v>
      </c>
      <c r="P32">
        <f t="shared" si="8"/>
        <v>0.30976736822106982</v>
      </c>
      <c r="Q32">
        <f t="shared" si="9"/>
        <v>0.19572613614592482</v>
      </c>
      <c r="R32">
        <f t="shared" si="10"/>
        <v>280.85995406083845</v>
      </c>
      <c r="S32">
        <f t="shared" si="11"/>
        <v>27.72063948961404</v>
      </c>
      <c r="T32">
        <f t="shared" si="12"/>
        <v>26.634661290322601</v>
      </c>
      <c r="U32">
        <f t="shared" si="13"/>
        <v>3.5030762450193915</v>
      </c>
      <c r="V32">
        <f t="shared" si="14"/>
        <v>65.561411619052961</v>
      </c>
      <c r="W32">
        <f t="shared" si="15"/>
        <v>2.3269884535779073</v>
      </c>
      <c r="X32">
        <f t="shared" si="16"/>
        <v>3.549326343213842</v>
      </c>
      <c r="Y32">
        <f t="shared" si="17"/>
        <v>1.1760877914414842</v>
      </c>
      <c r="Z32">
        <f t="shared" si="18"/>
        <v>-165.82751041944908</v>
      </c>
      <c r="AA32">
        <f t="shared" si="19"/>
        <v>27.118755145462014</v>
      </c>
      <c r="AB32">
        <f t="shared" si="20"/>
        <v>2.5868273997531599</v>
      </c>
      <c r="AC32">
        <f t="shared" si="21"/>
        <v>144.73802618660451</v>
      </c>
      <c r="AD32">
        <v>-4.13644218555414E-2</v>
      </c>
      <c r="AE32">
        <v>4.6435187255224601E-2</v>
      </c>
      <c r="AF32">
        <v>3.4672101892009399</v>
      </c>
      <c r="AG32">
        <v>0</v>
      </c>
      <c r="AH32">
        <v>0</v>
      </c>
      <c r="AI32">
        <f t="shared" si="22"/>
        <v>1</v>
      </c>
      <c r="AJ32">
        <f t="shared" si="23"/>
        <v>0</v>
      </c>
      <c r="AK32">
        <f t="shared" si="24"/>
        <v>52770.129805118879</v>
      </c>
      <c r="AL32">
        <v>0</v>
      </c>
      <c r="AM32">
        <v>0</v>
      </c>
      <c r="AN32">
        <v>0</v>
      </c>
      <c r="AO32">
        <f t="shared" si="25"/>
        <v>0</v>
      </c>
      <c r="AP32" t="e">
        <f t="shared" si="26"/>
        <v>#DIV/0!</v>
      </c>
      <c r="AQ32">
        <v>-1</v>
      </c>
      <c r="AR32" t="s">
        <v>364</v>
      </c>
      <c r="AS32">
        <v>753.43035294117601</v>
      </c>
      <c r="AT32">
        <v>1037.3699999999999</v>
      </c>
      <c r="AU32">
        <f t="shared" si="27"/>
        <v>0.27371106457563255</v>
      </c>
      <c r="AV32">
        <v>0.5</v>
      </c>
      <c r="AW32">
        <f t="shared" si="28"/>
        <v>1433.0879899636423</v>
      </c>
      <c r="AX32">
        <f t="shared" si="29"/>
        <v>-0.16837504222477989</v>
      </c>
      <c r="AY32">
        <f t="shared" si="30"/>
        <v>196.12601968175096</v>
      </c>
      <c r="AZ32">
        <f t="shared" si="31"/>
        <v>0.49940715463142371</v>
      </c>
      <c r="BA32">
        <f t="shared" si="32"/>
        <v>5.8030278922114101E-4</v>
      </c>
      <c r="BB32">
        <f t="shared" si="33"/>
        <v>-1</v>
      </c>
      <c r="BC32" t="s">
        <v>365</v>
      </c>
      <c r="BD32">
        <v>519.29999999999995</v>
      </c>
      <c r="BE32">
        <f t="shared" si="34"/>
        <v>518.06999999999994</v>
      </c>
      <c r="BF32">
        <f t="shared" si="35"/>
        <v>0.54807197301295951</v>
      </c>
      <c r="BG32">
        <f t="shared" si="36"/>
        <v>1.997631426920855</v>
      </c>
      <c r="BH32">
        <f t="shared" si="37"/>
        <v>0.27371106457563255</v>
      </c>
      <c r="BI32" t="e">
        <f t="shared" si="38"/>
        <v>#DIV/0!</v>
      </c>
      <c r="BJ32">
        <v>303</v>
      </c>
      <c r="BK32">
        <v>300</v>
      </c>
      <c r="BL32">
        <v>300</v>
      </c>
      <c r="BM32">
        <v>300</v>
      </c>
      <c r="BN32">
        <v>10695.7</v>
      </c>
      <c r="BO32">
        <v>994.52300000000002</v>
      </c>
      <c r="BP32">
        <v>-7.4231899999999996E-3</v>
      </c>
      <c r="BQ32">
        <v>18.994299999999999</v>
      </c>
      <c r="BR32">
        <f t="shared" si="39"/>
        <v>1700.0035483871</v>
      </c>
      <c r="BS32">
        <f t="shared" si="40"/>
        <v>1433.0879899636423</v>
      </c>
      <c r="BT32">
        <f t="shared" si="41"/>
        <v>0.84299117570860527</v>
      </c>
      <c r="BU32">
        <f t="shared" si="42"/>
        <v>0.19598235141721057</v>
      </c>
      <c r="BV32">
        <v>6</v>
      </c>
      <c r="BW32">
        <v>0.5</v>
      </c>
      <c r="BX32" t="s">
        <v>283</v>
      </c>
      <c r="BY32">
        <v>1535031864.9000001</v>
      </c>
      <c r="BZ32">
        <v>50.074174193548401</v>
      </c>
      <c r="CA32">
        <v>50.104048387096803</v>
      </c>
      <c r="CB32">
        <v>23.316464516128999</v>
      </c>
      <c r="CC32">
        <v>17.807806451612901</v>
      </c>
      <c r="CD32">
        <v>400.01593548387098</v>
      </c>
      <c r="CE32">
        <v>99.700238709677393</v>
      </c>
      <c r="CF32">
        <v>9.9988377419354901E-2</v>
      </c>
      <c r="CG32">
        <v>26.8575612903226</v>
      </c>
      <c r="CH32">
        <v>26.634661290322601</v>
      </c>
      <c r="CI32">
        <v>999.9</v>
      </c>
      <c r="CJ32">
        <v>10005.2232258065</v>
      </c>
      <c r="CK32">
        <v>0</v>
      </c>
      <c r="CL32">
        <v>25.055809677419401</v>
      </c>
      <c r="CM32">
        <v>1700.0035483871</v>
      </c>
      <c r="CN32">
        <v>0.899998870967742</v>
      </c>
      <c r="CO32">
        <v>0.100001106451613</v>
      </c>
      <c r="CP32">
        <v>0</v>
      </c>
      <c r="CQ32">
        <v>753.47729032258098</v>
      </c>
      <c r="CR32">
        <v>5.0001199999999999</v>
      </c>
      <c r="CS32">
        <v>10212.774193548399</v>
      </c>
      <c r="CT32">
        <v>13357.9548387097</v>
      </c>
      <c r="CU32">
        <v>42.768000000000001</v>
      </c>
      <c r="CV32">
        <v>43.875</v>
      </c>
      <c r="CW32">
        <v>43.808</v>
      </c>
      <c r="CX32">
        <v>43.8</v>
      </c>
      <c r="CY32">
        <v>44.75</v>
      </c>
      <c r="CZ32">
        <v>1525.50322580645</v>
      </c>
      <c r="DA32">
        <v>169.50032258064499</v>
      </c>
      <c r="DB32">
        <v>0</v>
      </c>
      <c r="DC32">
        <v>106</v>
      </c>
      <c r="DD32">
        <v>753.43035294117601</v>
      </c>
      <c r="DE32">
        <v>-1.91421566471106</v>
      </c>
      <c r="DF32">
        <v>-266.74019568081701</v>
      </c>
      <c r="DG32">
        <v>10207.7764705882</v>
      </c>
      <c r="DH32">
        <v>10</v>
      </c>
      <c r="DI32">
        <v>1535031845.9000001</v>
      </c>
      <c r="DJ32" t="s">
        <v>366</v>
      </c>
      <c r="DK32">
        <v>14</v>
      </c>
      <c r="DL32">
        <v>-1.333</v>
      </c>
      <c r="DM32">
        <v>1.0999999999999999E-2</v>
      </c>
      <c r="DN32">
        <v>50</v>
      </c>
      <c r="DO32">
        <v>18</v>
      </c>
      <c r="DP32">
        <v>0.22</v>
      </c>
      <c r="DQ32">
        <v>0.02</v>
      </c>
      <c r="DR32">
        <v>-0.19721765481157</v>
      </c>
      <c r="DS32">
        <v>4.9295735093843702E-3</v>
      </c>
      <c r="DT32">
        <v>0.10704937079532501</v>
      </c>
      <c r="DU32">
        <v>1</v>
      </c>
      <c r="DV32">
        <v>50.245705505422798</v>
      </c>
      <c r="DW32">
        <v>-1.50084869440765</v>
      </c>
      <c r="DX32">
        <v>0.63124110253060295</v>
      </c>
      <c r="DY32">
        <v>1</v>
      </c>
      <c r="DZ32">
        <v>2</v>
      </c>
      <c r="EA32">
        <v>2</v>
      </c>
      <c r="EB32" t="s">
        <v>285</v>
      </c>
      <c r="EC32">
        <v>1.8782099999999999</v>
      </c>
      <c r="ED32">
        <v>1.8772800000000001</v>
      </c>
      <c r="EE32">
        <v>1.87731</v>
      </c>
      <c r="EF32">
        <v>1.88141</v>
      </c>
      <c r="EG32">
        <v>1.8749899999999999</v>
      </c>
      <c r="EH32">
        <v>1.8724099999999999</v>
      </c>
      <c r="EI32">
        <v>1.87469</v>
      </c>
      <c r="EJ32">
        <v>1.8781000000000001</v>
      </c>
      <c r="EK32" t="s">
        <v>286</v>
      </c>
      <c r="EL32" t="s">
        <v>19</v>
      </c>
      <c r="EM32" t="s">
        <v>19</v>
      </c>
      <c r="EN32" t="s">
        <v>19</v>
      </c>
      <c r="EO32" t="s">
        <v>287</v>
      </c>
      <c r="EP32" t="s">
        <v>288</v>
      </c>
      <c r="EQ32" t="s">
        <v>289</v>
      </c>
      <c r="ER32" t="s">
        <v>289</v>
      </c>
      <c r="ES32" t="s">
        <v>289</v>
      </c>
      <c r="ET32" t="s">
        <v>289</v>
      </c>
      <c r="EU32">
        <v>0</v>
      </c>
      <c r="EV32">
        <v>100</v>
      </c>
      <c r="EW32">
        <v>100</v>
      </c>
      <c r="EX32">
        <v>-1.333</v>
      </c>
      <c r="EY32">
        <v>1.0999999999999999E-2</v>
      </c>
      <c r="EZ32">
        <v>2</v>
      </c>
      <c r="FA32">
        <v>382.64800000000002</v>
      </c>
      <c r="FB32">
        <v>646.154</v>
      </c>
      <c r="FC32">
        <v>25.0001</v>
      </c>
      <c r="FD32">
        <v>26.133900000000001</v>
      </c>
      <c r="FE32">
        <v>30.0002</v>
      </c>
      <c r="FF32">
        <v>26.2608</v>
      </c>
      <c r="FG32">
        <v>26.2653</v>
      </c>
      <c r="FH32">
        <v>5.0172400000000001</v>
      </c>
      <c r="FI32">
        <v>28.981200000000001</v>
      </c>
      <c r="FJ32">
        <v>84.988799999999998</v>
      </c>
      <c r="FK32">
        <v>25</v>
      </c>
      <c r="FL32">
        <v>50</v>
      </c>
      <c r="FM32">
        <v>17.720600000000001</v>
      </c>
      <c r="FN32">
        <v>111.03700000000001</v>
      </c>
      <c r="FO32">
        <v>101.943</v>
      </c>
    </row>
    <row r="33" spans="1:171" x14ac:dyDescent="0.2">
      <c r="A33">
        <v>17</v>
      </c>
      <c r="B33">
        <v>1535031989.4000001</v>
      </c>
      <c r="C33">
        <v>2260.3000001907299</v>
      </c>
      <c r="D33" t="s">
        <v>367</v>
      </c>
      <c r="E33" t="s">
        <v>368</v>
      </c>
      <c r="F33" t="s">
        <v>339</v>
      </c>
      <c r="G33">
        <v>1535031981.4000001</v>
      </c>
      <c r="H33">
        <f t="shared" si="0"/>
        <v>3.9588310471358823E-3</v>
      </c>
      <c r="I33">
        <f t="shared" si="1"/>
        <v>25.0689635146379</v>
      </c>
      <c r="J33">
        <f t="shared" si="2"/>
        <v>360.29538709677399</v>
      </c>
      <c r="K33">
        <f t="shared" si="3"/>
        <v>234.60957423074595</v>
      </c>
      <c r="L33">
        <f t="shared" si="4"/>
        <v>23.41471666761182</v>
      </c>
      <c r="M33">
        <f t="shared" si="5"/>
        <v>35.958525704586989</v>
      </c>
      <c r="N33">
        <f t="shared" si="6"/>
        <v>0.35926290977971842</v>
      </c>
      <c r="O33">
        <f t="shared" si="7"/>
        <v>2.2583203303861543</v>
      </c>
      <c r="P33">
        <f t="shared" si="8"/>
        <v>0.33026666878564725</v>
      </c>
      <c r="Q33">
        <f t="shared" si="9"/>
        <v>0.20882649387098351</v>
      </c>
      <c r="R33">
        <f t="shared" si="10"/>
        <v>280.8612211311214</v>
      </c>
      <c r="S33">
        <f t="shared" si="11"/>
        <v>27.7309329770336</v>
      </c>
      <c r="T33">
        <f t="shared" si="12"/>
        <v>26.568838709677401</v>
      </c>
      <c r="U33">
        <f t="shared" si="13"/>
        <v>3.4895195777340153</v>
      </c>
      <c r="V33">
        <f t="shared" si="14"/>
        <v>65.297432432064412</v>
      </c>
      <c r="W33">
        <f t="shared" si="15"/>
        <v>2.3280720641939556</v>
      </c>
      <c r="X33">
        <f t="shared" si="16"/>
        <v>3.5653347727203308</v>
      </c>
      <c r="Y33">
        <f t="shared" si="17"/>
        <v>1.1614475135400597</v>
      </c>
      <c r="Z33">
        <f t="shared" si="18"/>
        <v>-174.58444917869241</v>
      </c>
      <c r="AA33">
        <f t="shared" si="19"/>
        <v>44.473517913800968</v>
      </c>
      <c r="AB33">
        <f t="shared" si="20"/>
        <v>4.2394675936811916</v>
      </c>
      <c r="AC33">
        <f t="shared" si="21"/>
        <v>154.98975745991115</v>
      </c>
      <c r="AD33">
        <v>-4.1408118352683501E-2</v>
      </c>
      <c r="AE33">
        <v>4.6484240401290101E-2</v>
      </c>
      <c r="AF33">
        <v>3.4701071486750199</v>
      </c>
      <c r="AG33">
        <v>0</v>
      </c>
      <c r="AH33">
        <v>0</v>
      </c>
      <c r="AI33">
        <f t="shared" si="22"/>
        <v>1</v>
      </c>
      <c r="AJ33">
        <f t="shared" si="23"/>
        <v>0</v>
      </c>
      <c r="AK33">
        <f t="shared" si="24"/>
        <v>52810.15698583558</v>
      </c>
      <c r="AL33">
        <v>0</v>
      </c>
      <c r="AM33">
        <v>0</v>
      </c>
      <c r="AN33">
        <v>0</v>
      </c>
      <c r="AO33">
        <f t="shared" si="25"/>
        <v>0</v>
      </c>
      <c r="AP33" t="e">
        <f t="shared" si="26"/>
        <v>#DIV/0!</v>
      </c>
      <c r="AQ33">
        <v>-1</v>
      </c>
      <c r="AR33" t="s">
        <v>369</v>
      </c>
      <c r="AS33">
        <v>727.71923529411799</v>
      </c>
      <c r="AT33">
        <v>1211.94</v>
      </c>
      <c r="AU33">
        <f t="shared" si="27"/>
        <v>0.39954186239078016</v>
      </c>
      <c r="AV33">
        <v>0.5</v>
      </c>
      <c r="AW33">
        <f t="shared" si="28"/>
        <v>1433.0920738345885</v>
      </c>
      <c r="AX33">
        <f t="shared" si="29"/>
        <v>25.0689635146379</v>
      </c>
      <c r="AY33">
        <f t="shared" si="30"/>
        <v>286.29013807866846</v>
      </c>
      <c r="AZ33">
        <f t="shared" si="31"/>
        <v>0.59329669785632955</v>
      </c>
      <c r="BA33">
        <f t="shared" si="32"/>
        <v>1.8190710834708624E-2</v>
      </c>
      <c r="BB33">
        <f t="shared" si="33"/>
        <v>-1</v>
      </c>
      <c r="BC33" t="s">
        <v>370</v>
      </c>
      <c r="BD33">
        <v>492.9</v>
      </c>
      <c r="BE33">
        <f t="shared" si="34"/>
        <v>719.04000000000008</v>
      </c>
      <c r="BF33">
        <f t="shared" si="35"/>
        <v>0.67342674219220355</v>
      </c>
      <c r="BG33">
        <f t="shared" si="36"/>
        <v>2.4587948874010959</v>
      </c>
      <c r="BH33">
        <f t="shared" si="37"/>
        <v>0.3995418623907801</v>
      </c>
      <c r="BI33" t="e">
        <f t="shared" si="38"/>
        <v>#DIV/0!</v>
      </c>
      <c r="BJ33">
        <v>305</v>
      </c>
      <c r="BK33">
        <v>300</v>
      </c>
      <c r="BL33">
        <v>300</v>
      </c>
      <c r="BM33">
        <v>300</v>
      </c>
      <c r="BN33">
        <v>10697.6</v>
      </c>
      <c r="BO33">
        <v>1089</v>
      </c>
      <c r="BP33">
        <v>-7.4250399999999999E-3</v>
      </c>
      <c r="BQ33">
        <v>13.6685</v>
      </c>
      <c r="BR33">
        <f t="shared" si="39"/>
        <v>1700.0080645161299</v>
      </c>
      <c r="BS33">
        <f t="shared" si="40"/>
        <v>1433.0920738345885</v>
      </c>
      <c r="BT33">
        <f t="shared" si="41"/>
        <v>0.84299133853961261</v>
      </c>
      <c r="BU33">
        <f t="shared" si="42"/>
        <v>0.19598267707922526</v>
      </c>
      <c r="BV33">
        <v>6</v>
      </c>
      <c r="BW33">
        <v>0.5</v>
      </c>
      <c r="BX33" t="s">
        <v>283</v>
      </c>
      <c r="BY33">
        <v>1535031981.4000001</v>
      </c>
      <c r="BZ33">
        <v>360.29538709677399</v>
      </c>
      <c r="CA33">
        <v>400.03741935483902</v>
      </c>
      <c r="CB33">
        <v>23.3266967741936</v>
      </c>
      <c r="CC33">
        <v>17.527106451612902</v>
      </c>
      <c r="CD33">
        <v>400.009419354839</v>
      </c>
      <c r="CE33">
        <v>99.702958064516096</v>
      </c>
      <c r="CF33">
        <v>9.9945309677419297E-2</v>
      </c>
      <c r="CG33">
        <v>26.934122580645202</v>
      </c>
      <c r="CH33">
        <v>26.568838709677401</v>
      </c>
      <c r="CI33">
        <v>999.9</v>
      </c>
      <c r="CJ33">
        <v>10015.5193548387</v>
      </c>
      <c r="CK33">
        <v>0</v>
      </c>
      <c r="CL33">
        <v>25.359845161290298</v>
      </c>
      <c r="CM33">
        <v>1700.0080645161299</v>
      </c>
      <c r="CN33">
        <v>0.89999600000000002</v>
      </c>
      <c r="CO33">
        <v>0.100004</v>
      </c>
      <c r="CP33">
        <v>0</v>
      </c>
      <c r="CQ33">
        <v>727.66883870967695</v>
      </c>
      <c r="CR33">
        <v>5.0001199999999999</v>
      </c>
      <c r="CS33">
        <v>9753.3096774193491</v>
      </c>
      <c r="CT33">
        <v>13357.9709677419</v>
      </c>
      <c r="CU33">
        <v>42.811999999999998</v>
      </c>
      <c r="CV33">
        <v>43.875</v>
      </c>
      <c r="CW33">
        <v>43.81</v>
      </c>
      <c r="CX33">
        <v>43.811999999999998</v>
      </c>
      <c r="CY33">
        <v>44.762</v>
      </c>
      <c r="CZ33">
        <v>1525.4980645161299</v>
      </c>
      <c r="DA33">
        <v>169.51</v>
      </c>
      <c r="DB33">
        <v>0</v>
      </c>
      <c r="DC33">
        <v>115.799999952316</v>
      </c>
      <c r="DD33">
        <v>727.71923529411799</v>
      </c>
      <c r="DE33">
        <v>-0.93186275560230902</v>
      </c>
      <c r="DF33">
        <v>-89.213235610963295</v>
      </c>
      <c r="DG33">
        <v>9752.6711764705906</v>
      </c>
      <c r="DH33">
        <v>10</v>
      </c>
      <c r="DI33">
        <v>1535031953.4000001</v>
      </c>
      <c r="DJ33" t="s">
        <v>371</v>
      </c>
      <c r="DK33">
        <v>15</v>
      </c>
      <c r="DL33">
        <v>-1.022</v>
      </c>
      <c r="DM33">
        <v>-3.0000000000000001E-3</v>
      </c>
      <c r="DN33">
        <v>400</v>
      </c>
      <c r="DO33">
        <v>18</v>
      </c>
      <c r="DP33">
        <v>0.04</v>
      </c>
      <c r="DQ33">
        <v>0.02</v>
      </c>
      <c r="DR33">
        <v>25.070666495112601</v>
      </c>
      <c r="DS33">
        <v>-3.1238087425084202E-2</v>
      </c>
      <c r="DT33">
        <v>6.1077216214336302E-2</v>
      </c>
      <c r="DU33">
        <v>1</v>
      </c>
      <c r="DV33">
        <v>234.584914582338</v>
      </c>
      <c r="DW33">
        <v>0.73705825320822704</v>
      </c>
      <c r="DX33">
        <v>0.60348413565227699</v>
      </c>
      <c r="DY33">
        <v>1</v>
      </c>
      <c r="DZ33">
        <v>2</v>
      </c>
      <c r="EA33">
        <v>2</v>
      </c>
      <c r="EB33" t="s">
        <v>285</v>
      </c>
      <c r="EC33">
        <v>1.87822</v>
      </c>
      <c r="ED33">
        <v>1.8772899999999999</v>
      </c>
      <c r="EE33">
        <v>1.8773200000000001</v>
      </c>
      <c r="EF33">
        <v>1.88141</v>
      </c>
      <c r="EG33">
        <v>1.87497</v>
      </c>
      <c r="EH33">
        <v>1.8724099999999999</v>
      </c>
      <c r="EI33">
        <v>1.8746799999999999</v>
      </c>
      <c r="EJ33">
        <v>1.87808</v>
      </c>
      <c r="EK33" t="s">
        <v>286</v>
      </c>
      <c r="EL33" t="s">
        <v>19</v>
      </c>
      <c r="EM33" t="s">
        <v>19</v>
      </c>
      <c r="EN33" t="s">
        <v>19</v>
      </c>
      <c r="EO33" t="s">
        <v>287</v>
      </c>
      <c r="EP33" t="s">
        <v>288</v>
      </c>
      <c r="EQ33" t="s">
        <v>289</v>
      </c>
      <c r="ER33" t="s">
        <v>289</v>
      </c>
      <c r="ES33" t="s">
        <v>289</v>
      </c>
      <c r="ET33" t="s">
        <v>289</v>
      </c>
      <c r="EU33">
        <v>0</v>
      </c>
      <c r="EV33">
        <v>100</v>
      </c>
      <c r="EW33">
        <v>100</v>
      </c>
      <c r="EX33">
        <v>-1.022</v>
      </c>
      <c r="EY33">
        <v>-3.0000000000000001E-3</v>
      </c>
      <c r="EZ33">
        <v>2</v>
      </c>
      <c r="FA33">
        <v>383.01299999999998</v>
      </c>
      <c r="FB33">
        <v>645.59100000000001</v>
      </c>
      <c r="FC33">
        <v>25.000699999999998</v>
      </c>
      <c r="FD33">
        <v>26.155899999999999</v>
      </c>
      <c r="FE33">
        <v>30.0002</v>
      </c>
      <c r="FF33">
        <v>26.2788</v>
      </c>
      <c r="FG33">
        <v>26.288399999999999</v>
      </c>
      <c r="FH33">
        <v>19.6432</v>
      </c>
      <c r="FI33">
        <v>29.796099999999999</v>
      </c>
      <c r="FJ33">
        <v>83.498800000000003</v>
      </c>
      <c r="FK33">
        <v>25</v>
      </c>
      <c r="FL33">
        <v>400</v>
      </c>
      <c r="FM33">
        <v>17.412700000000001</v>
      </c>
      <c r="FN33">
        <v>111.03400000000001</v>
      </c>
      <c r="FO33">
        <v>101.93899999999999</v>
      </c>
    </row>
    <row r="34" spans="1:171" x14ac:dyDescent="0.2">
      <c r="A34">
        <v>18</v>
      </c>
      <c r="B34">
        <v>1535032094.4000001</v>
      </c>
      <c r="C34">
        <v>2365.3000001907299</v>
      </c>
      <c r="D34" t="s">
        <v>372</v>
      </c>
      <c r="E34" t="s">
        <v>373</v>
      </c>
      <c r="F34" t="s">
        <v>339</v>
      </c>
      <c r="G34">
        <v>1535032086.4000001</v>
      </c>
      <c r="H34">
        <f t="shared" si="0"/>
        <v>4.12911247018593E-3</v>
      </c>
      <c r="I34">
        <f t="shared" si="1"/>
        <v>35.674470706949393</v>
      </c>
      <c r="J34">
        <f t="shared" si="2"/>
        <v>543.11454838709699</v>
      </c>
      <c r="K34">
        <f t="shared" si="3"/>
        <v>379.81445076187913</v>
      </c>
      <c r="L34">
        <f t="shared" si="4"/>
        <v>37.907808978369225</v>
      </c>
      <c r="M34">
        <f t="shared" si="5"/>
        <v>54.206159118834996</v>
      </c>
      <c r="N34">
        <f t="shared" si="6"/>
        <v>0.39896368487379991</v>
      </c>
      <c r="O34">
        <f t="shared" si="7"/>
        <v>2.2575251387651041</v>
      </c>
      <c r="P34">
        <f t="shared" si="8"/>
        <v>0.3635316440120871</v>
      </c>
      <c r="Q34">
        <f t="shared" si="9"/>
        <v>0.23012790606493305</v>
      </c>
      <c r="R34">
        <f t="shared" si="10"/>
        <v>280.8594210672909</v>
      </c>
      <c r="S34">
        <f t="shared" si="11"/>
        <v>27.7627247266553</v>
      </c>
      <c r="T34">
        <f t="shared" si="12"/>
        <v>26.330200000000001</v>
      </c>
      <c r="U34">
        <f t="shared" si="13"/>
        <v>3.44075341244368</v>
      </c>
      <c r="V34">
        <f t="shared" si="14"/>
        <v>65.292535856260443</v>
      </c>
      <c r="W34">
        <f t="shared" si="15"/>
        <v>2.3399520514531984</v>
      </c>
      <c r="X34">
        <f t="shared" si="16"/>
        <v>3.5837971687981804</v>
      </c>
      <c r="Y34">
        <f t="shared" si="17"/>
        <v>1.1008013609904816</v>
      </c>
      <c r="Z34">
        <f t="shared" si="18"/>
        <v>-182.0938599351995</v>
      </c>
      <c r="AA34">
        <f t="shared" si="19"/>
        <v>84.203272677500522</v>
      </c>
      <c r="AB34">
        <f t="shared" si="20"/>
        <v>8.0235135847431476</v>
      </c>
      <c r="AC34">
        <f t="shared" si="21"/>
        <v>190.99234739433507</v>
      </c>
      <c r="AD34">
        <v>-4.1386642160728397E-2</v>
      </c>
      <c r="AE34">
        <v>4.6460131494402701E-2</v>
      </c>
      <c r="AF34">
        <v>3.4686834675849099</v>
      </c>
      <c r="AG34">
        <v>0</v>
      </c>
      <c r="AH34">
        <v>0</v>
      </c>
      <c r="AI34">
        <f t="shared" si="22"/>
        <v>1</v>
      </c>
      <c r="AJ34">
        <f t="shared" si="23"/>
        <v>0</v>
      </c>
      <c r="AK34">
        <f t="shared" si="24"/>
        <v>52768.496216305502</v>
      </c>
      <c r="AL34">
        <v>0</v>
      </c>
      <c r="AM34">
        <v>0</v>
      </c>
      <c r="AN34">
        <v>0</v>
      </c>
      <c r="AO34">
        <f t="shared" si="25"/>
        <v>0</v>
      </c>
      <c r="AP34" t="e">
        <f t="shared" si="26"/>
        <v>#DIV/0!</v>
      </c>
      <c r="AQ34">
        <v>-1</v>
      </c>
      <c r="AR34" t="s">
        <v>374</v>
      </c>
      <c r="AS34">
        <v>736.90899999999999</v>
      </c>
      <c r="AT34">
        <v>1296.3599999999999</v>
      </c>
      <c r="AU34">
        <f t="shared" si="27"/>
        <v>0.43155527785491676</v>
      </c>
      <c r="AV34">
        <v>0.5</v>
      </c>
      <c r="AW34">
        <f t="shared" si="28"/>
        <v>1433.0852706088049</v>
      </c>
      <c r="AX34">
        <f t="shared" si="29"/>
        <v>35.674470706949393</v>
      </c>
      <c r="AY34">
        <f t="shared" si="30"/>
        <v>309.22775607368567</v>
      </c>
      <c r="AZ34">
        <f t="shared" si="31"/>
        <v>0.62038322688142178</v>
      </c>
      <c r="BA34">
        <f t="shared" si="32"/>
        <v>2.559126903269985E-2</v>
      </c>
      <c r="BB34">
        <f t="shared" si="33"/>
        <v>-1</v>
      </c>
      <c r="BC34" t="s">
        <v>375</v>
      </c>
      <c r="BD34">
        <v>492.12</v>
      </c>
      <c r="BE34">
        <f t="shared" si="34"/>
        <v>804.2399999999999</v>
      </c>
      <c r="BF34">
        <f t="shared" si="35"/>
        <v>0.69562692728538744</v>
      </c>
      <c r="BG34">
        <f t="shared" si="36"/>
        <v>2.6342355523043159</v>
      </c>
      <c r="BH34">
        <f t="shared" si="37"/>
        <v>0.43155527785491682</v>
      </c>
      <c r="BI34" t="e">
        <f t="shared" si="38"/>
        <v>#DIV/0!</v>
      </c>
      <c r="BJ34">
        <v>307</v>
      </c>
      <c r="BK34">
        <v>300</v>
      </c>
      <c r="BL34">
        <v>300</v>
      </c>
      <c r="BM34">
        <v>300</v>
      </c>
      <c r="BN34">
        <v>10698.9</v>
      </c>
      <c r="BO34">
        <v>1153.44</v>
      </c>
      <c r="BP34">
        <v>-7.4263100000000002E-3</v>
      </c>
      <c r="BQ34">
        <v>14.002000000000001</v>
      </c>
      <c r="BR34">
        <f t="shared" si="39"/>
        <v>1700.0003225806499</v>
      </c>
      <c r="BS34">
        <f t="shared" si="40"/>
        <v>1433.0852706088049</v>
      </c>
      <c r="BT34">
        <f t="shared" si="41"/>
        <v>0.84299117569186088</v>
      </c>
      <c r="BU34">
        <f t="shared" si="42"/>
        <v>0.19598235138372183</v>
      </c>
      <c r="BV34">
        <v>6</v>
      </c>
      <c r="BW34">
        <v>0.5</v>
      </c>
      <c r="BX34" t="s">
        <v>283</v>
      </c>
      <c r="BY34">
        <v>1535032086.4000001</v>
      </c>
      <c r="BZ34">
        <v>543.11454838709699</v>
      </c>
      <c r="CA34">
        <v>599.98851612903195</v>
      </c>
      <c r="CB34">
        <v>23.444974193548401</v>
      </c>
      <c r="CC34">
        <v>17.396687096774201</v>
      </c>
      <c r="CD34">
        <v>400.01132258064501</v>
      </c>
      <c r="CE34">
        <v>99.706193548387105</v>
      </c>
      <c r="CF34">
        <v>9.9932580645161306E-2</v>
      </c>
      <c r="CG34">
        <v>27.022048387096799</v>
      </c>
      <c r="CH34">
        <v>26.330200000000001</v>
      </c>
      <c r="CI34">
        <v>999.9</v>
      </c>
      <c r="CJ34">
        <v>10010</v>
      </c>
      <c r="CK34">
        <v>0</v>
      </c>
      <c r="CL34">
        <v>24.5438193548387</v>
      </c>
      <c r="CM34">
        <v>1700.0003225806499</v>
      </c>
      <c r="CN34">
        <v>0.89999941935483896</v>
      </c>
      <c r="CO34">
        <v>0.100000619354839</v>
      </c>
      <c r="CP34">
        <v>0</v>
      </c>
      <c r="CQ34">
        <v>737.07764516128998</v>
      </c>
      <c r="CR34">
        <v>5.0001199999999999</v>
      </c>
      <c r="CS34">
        <v>9928.7548387096795</v>
      </c>
      <c r="CT34">
        <v>13357.912903225801</v>
      </c>
      <c r="CU34">
        <v>42.875</v>
      </c>
      <c r="CV34">
        <v>43.983741935483899</v>
      </c>
      <c r="CW34">
        <v>43.832322580645098</v>
      </c>
      <c r="CX34">
        <v>43.947161290322597</v>
      </c>
      <c r="CY34">
        <v>44.858741935483899</v>
      </c>
      <c r="CZ34">
        <v>1525.5003225806399</v>
      </c>
      <c r="DA34">
        <v>169.5</v>
      </c>
      <c r="DB34">
        <v>0</v>
      </c>
      <c r="DC34">
        <v>104.09999990463299</v>
      </c>
      <c r="DD34">
        <v>736.90899999999999</v>
      </c>
      <c r="DE34">
        <v>-3.5343136770012098</v>
      </c>
      <c r="DF34">
        <v>540.647058538176</v>
      </c>
      <c r="DG34">
        <v>9945.9723529411804</v>
      </c>
      <c r="DH34">
        <v>10</v>
      </c>
      <c r="DI34">
        <v>1535032059.4000001</v>
      </c>
      <c r="DJ34" t="s">
        <v>376</v>
      </c>
      <c r="DK34">
        <v>16</v>
      </c>
      <c r="DL34">
        <v>-0.51700000000000002</v>
      </c>
      <c r="DM34">
        <v>-2E-3</v>
      </c>
      <c r="DN34">
        <v>600</v>
      </c>
      <c r="DO34">
        <v>17</v>
      </c>
      <c r="DP34">
        <v>0.03</v>
      </c>
      <c r="DQ34">
        <v>0.02</v>
      </c>
      <c r="DR34">
        <v>35.713152028781799</v>
      </c>
      <c r="DS34">
        <v>-0.44918021374698902</v>
      </c>
      <c r="DT34">
        <v>0.10666885976383</v>
      </c>
      <c r="DU34">
        <v>1</v>
      </c>
      <c r="DV34">
        <v>379.85697498492902</v>
      </c>
      <c r="DW34">
        <v>-1.8486789923498601</v>
      </c>
      <c r="DX34">
        <v>0.94993941467481702</v>
      </c>
      <c r="DY34">
        <v>1</v>
      </c>
      <c r="DZ34">
        <v>2</v>
      </c>
      <c r="EA34">
        <v>2</v>
      </c>
      <c r="EB34" t="s">
        <v>285</v>
      </c>
      <c r="EC34">
        <v>1.87826</v>
      </c>
      <c r="ED34">
        <v>1.8772800000000001</v>
      </c>
      <c r="EE34">
        <v>1.8773</v>
      </c>
      <c r="EF34">
        <v>1.88141</v>
      </c>
      <c r="EG34">
        <v>1.87497</v>
      </c>
      <c r="EH34">
        <v>1.8724099999999999</v>
      </c>
      <c r="EI34">
        <v>1.8746799999999999</v>
      </c>
      <c r="EJ34">
        <v>1.87809</v>
      </c>
      <c r="EK34" t="s">
        <v>286</v>
      </c>
      <c r="EL34" t="s">
        <v>19</v>
      </c>
      <c r="EM34" t="s">
        <v>19</v>
      </c>
      <c r="EN34" t="s">
        <v>19</v>
      </c>
      <c r="EO34" t="s">
        <v>287</v>
      </c>
      <c r="EP34" t="s">
        <v>288</v>
      </c>
      <c r="EQ34" t="s">
        <v>289</v>
      </c>
      <c r="ER34" t="s">
        <v>289</v>
      </c>
      <c r="ES34" t="s">
        <v>289</v>
      </c>
      <c r="ET34" t="s">
        <v>289</v>
      </c>
      <c r="EU34">
        <v>0</v>
      </c>
      <c r="EV34">
        <v>100</v>
      </c>
      <c r="EW34">
        <v>100</v>
      </c>
      <c r="EX34">
        <v>-0.51700000000000002</v>
      </c>
      <c r="EY34">
        <v>-2E-3</v>
      </c>
      <c r="EZ34">
        <v>2</v>
      </c>
      <c r="FA34">
        <v>382.86500000000001</v>
      </c>
      <c r="FB34">
        <v>645.32100000000003</v>
      </c>
      <c r="FC34">
        <v>25.000800000000002</v>
      </c>
      <c r="FD34">
        <v>26.207799999999999</v>
      </c>
      <c r="FE34">
        <v>30.000299999999999</v>
      </c>
      <c r="FF34">
        <v>26.320900000000002</v>
      </c>
      <c r="FG34">
        <v>26.327200000000001</v>
      </c>
      <c r="FH34">
        <v>27.168399999999998</v>
      </c>
      <c r="FI34">
        <v>32.097499999999997</v>
      </c>
      <c r="FJ34">
        <v>81.707499999999996</v>
      </c>
      <c r="FK34">
        <v>25</v>
      </c>
      <c r="FL34">
        <v>600</v>
      </c>
      <c r="FM34">
        <v>17.191600000000001</v>
      </c>
      <c r="FN34">
        <v>111.02500000000001</v>
      </c>
      <c r="FO34">
        <v>101.932</v>
      </c>
    </row>
    <row r="35" spans="1:171" x14ac:dyDescent="0.2">
      <c r="A35">
        <v>19</v>
      </c>
      <c r="B35">
        <v>1535032214.9000001</v>
      </c>
      <c r="C35">
        <v>2485.8000001907299</v>
      </c>
      <c r="D35" t="s">
        <v>377</v>
      </c>
      <c r="E35" t="s">
        <v>378</v>
      </c>
      <c r="F35" t="s">
        <v>339</v>
      </c>
      <c r="G35">
        <v>1535032206.9000001</v>
      </c>
      <c r="H35">
        <f t="shared" si="0"/>
        <v>4.4443987274424626E-3</v>
      </c>
      <c r="I35">
        <f t="shared" si="1"/>
        <v>40.695398005597795</v>
      </c>
      <c r="J35">
        <f t="shared" si="2"/>
        <v>734.06412903225805</v>
      </c>
      <c r="K35">
        <f t="shared" si="3"/>
        <v>558.37118360401212</v>
      </c>
      <c r="L35">
        <f t="shared" si="4"/>
        <v>55.730938141291176</v>
      </c>
      <c r="M35">
        <f t="shared" si="5"/>
        <v>73.266822801963087</v>
      </c>
      <c r="N35">
        <f t="shared" si="6"/>
        <v>0.43271164077237267</v>
      </c>
      <c r="O35">
        <f t="shared" si="7"/>
        <v>2.2561616406893554</v>
      </c>
      <c r="P35">
        <f t="shared" si="8"/>
        <v>0.39134148917906458</v>
      </c>
      <c r="Q35">
        <f t="shared" si="9"/>
        <v>0.24797493620927541</v>
      </c>
      <c r="R35">
        <f t="shared" si="10"/>
        <v>280.86194981329413</v>
      </c>
      <c r="S35">
        <f t="shared" si="11"/>
        <v>27.741983176745329</v>
      </c>
      <c r="T35">
        <f t="shared" si="12"/>
        <v>26.377516129032301</v>
      </c>
      <c r="U35">
        <f t="shared" si="13"/>
        <v>3.4503749502174093</v>
      </c>
      <c r="V35">
        <f t="shared" si="14"/>
        <v>65.247485130123337</v>
      </c>
      <c r="W35">
        <f t="shared" si="15"/>
        <v>2.3497873097969681</v>
      </c>
      <c r="X35">
        <f t="shared" si="16"/>
        <v>3.6013454083491148</v>
      </c>
      <c r="Y35">
        <f t="shared" si="17"/>
        <v>1.1005876404204411</v>
      </c>
      <c r="Z35">
        <f t="shared" si="18"/>
        <v>-195.99798388021262</v>
      </c>
      <c r="AA35">
        <f t="shared" si="19"/>
        <v>88.517905843634281</v>
      </c>
      <c r="AB35">
        <f t="shared" si="20"/>
        <v>8.4452575550233586</v>
      </c>
      <c r="AC35">
        <f t="shared" si="21"/>
        <v>181.82712933173917</v>
      </c>
      <c r="AD35">
        <v>-4.1349833457144297E-2</v>
      </c>
      <c r="AE35">
        <v>4.6418810500009997E-2</v>
      </c>
      <c r="AF35">
        <v>3.4662427821464901</v>
      </c>
      <c r="AG35">
        <v>0</v>
      </c>
      <c r="AH35">
        <v>0</v>
      </c>
      <c r="AI35">
        <f t="shared" si="22"/>
        <v>1</v>
      </c>
      <c r="AJ35">
        <f t="shared" si="23"/>
        <v>0</v>
      </c>
      <c r="AK35">
        <f t="shared" si="24"/>
        <v>52708.950248461813</v>
      </c>
      <c r="AL35">
        <v>0</v>
      </c>
      <c r="AM35">
        <v>0</v>
      </c>
      <c r="AN35">
        <v>0</v>
      </c>
      <c r="AO35">
        <f t="shared" si="25"/>
        <v>0</v>
      </c>
      <c r="AP35" t="e">
        <f t="shared" si="26"/>
        <v>#DIV/0!</v>
      </c>
      <c r="AQ35">
        <v>-1</v>
      </c>
      <c r="AR35" t="s">
        <v>379</v>
      </c>
      <c r="AS35">
        <v>735.37005882352901</v>
      </c>
      <c r="AT35">
        <v>1285.96</v>
      </c>
      <c r="AU35">
        <f t="shared" si="27"/>
        <v>0.42815479577628468</v>
      </c>
      <c r="AV35">
        <v>0.5</v>
      </c>
      <c r="AW35">
        <f t="shared" si="28"/>
        <v>1433.0980641571889</v>
      </c>
      <c r="AX35">
        <f t="shared" si="29"/>
        <v>40.695398005597795</v>
      </c>
      <c r="AY35">
        <f t="shared" si="30"/>
        <v>306.79390449330509</v>
      </c>
      <c r="AZ35">
        <f t="shared" si="31"/>
        <v>0.62305203894366856</v>
      </c>
      <c r="BA35">
        <f t="shared" si="32"/>
        <v>2.9094588185156079E-2</v>
      </c>
      <c r="BB35">
        <f t="shared" si="33"/>
        <v>-1</v>
      </c>
      <c r="BC35" t="s">
        <v>380</v>
      </c>
      <c r="BD35">
        <v>484.74</v>
      </c>
      <c r="BE35">
        <f t="shared" si="34"/>
        <v>801.22</v>
      </c>
      <c r="BF35">
        <f t="shared" si="35"/>
        <v>0.68718946254021496</v>
      </c>
      <c r="BG35">
        <f t="shared" si="36"/>
        <v>2.6528860832611296</v>
      </c>
      <c r="BH35">
        <f t="shared" si="37"/>
        <v>0.42815479577628468</v>
      </c>
      <c r="BI35" t="e">
        <f t="shared" si="38"/>
        <v>#DIV/0!</v>
      </c>
      <c r="BJ35">
        <v>309</v>
      </c>
      <c r="BK35">
        <v>300</v>
      </c>
      <c r="BL35">
        <v>300</v>
      </c>
      <c r="BM35">
        <v>300</v>
      </c>
      <c r="BN35">
        <v>10699.7</v>
      </c>
      <c r="BO35">
        <v>1146.19</v>
      </c>
      <c r="BP35">
        <v>-7.4268499999999996E-3</v>
      </c>
      <c r="BQ35">
        <v>13.7661</v>
      </c>
      <c r="BR35">
        <f t="shared" si="39"/>
        <v>1700.01548387097</v>
      </c>
      <c r="BS35">
        <f t="shared" si="40"/>
        <v>1433.0980641571889</v>
      </c>
      <c r="BT35">
        <f t="shared" si="41"/>
        <v>0.84299118317087052</v>
      </c>
      <c r="BU35">
        <f t="shared" si="42"/>
        <v>0.19598236634174104</v>
      </c>
      <c r="BV35">
        <v>6</v>
      </c>
      <c r="BW35">
        <v>0.5</v>
      </c>
      <c r="BX35" t="s">
        <v>283</v>
      </c>
      <c r="BY35">
        <v>1535032206.9000001</v>
      </c>
      <c r="BZ35">
        <v>734.06412903225805</v>
      </c>
      <c r="CA35">
        <v>799.99861290322599</v>
      </c>
      <c r="CB35">
        <v>23.5426419354839</v>
      </c>
      <c r="CC35">
        <v>17.033222580645202</v>
      </c>
      <c r="CD35">
        <v>400.014096774194</v>
      </c>
      <c r="CE35">
        <v>99.709890322580605</v>
      </c>
      <c r="CF35">
        <v>9.9949041935483901E-2</v>
      </c>
      <c r="CG35">
        <v>27.105254838709701</v>
      </c>
      <c r="CH35">
        <v>26.377516129032301</v>
      </c>
      <c r="CI35">
        <v>999.9</v>
      </c>
      <c r="CJ35">
        <v>10000.7264516129</v>
      </c>
      <c r="CK35">
        <v>0</v>
      </c>
      <c r="CL35">
        <v>24.394154838709699</v>
      </c>
      <c r="CM35">
        <v>1700.01548387097</v>
      </c>
      <c r="CN35">
        <v>0.89999832258064505</v>
      </c>
      <c r="CO35">
        <v>0.100001703225806</v>
      </c>
      <c r="CP35">
        <v>0</v>
      </c>
      <c r="CQ35">
        <v>735.72719354838705</v>
      </c>
      <c r="CR35">
        <v>5.0001199999999999</v>
      </c>
      <c r="CS35">
        <v>9936.5393548387092</v>
      </c>
      <c r="CT35">
        <v>13358.032258064501</v>
      </c>
      <c r="CU35">
        <v>42.961387096774203</v>
      </c>
      <c r="CV35">
        <v>44.098580645161299</v>
      </c>
      <c r="CW35">
        <v>43.936999999999998</v>
      </c>
      <c r="CX35">
        <v>44.125</v>
      </c>
      <c r="CY35">
        <v>44.945129032258002</v>
      </c>
      <c r="CZ35">
        <v>1525.5135483870999</v>
      </c>
      <c r="DA35">
        <v>169.50193548387099</v>
      </c>
      <c r="DB35">
        <v>0</v>
      </c>
      <c r="DC35">
        <v>119.799999952316</v>
      </c>
      <c r="DD35">
        <v>735.37005882352901</v>
      </c>
      <c r="DE35">
        <v>-6.5098039655553004</v>
      </c>
      <c r="DF35">
        <v>-94.480392486533503</v>
      </c>
      <c r="DG35">
        <v>9926.7188235294107</v>
      </c>
      <c r="DH35">
        <v>10</v>
      </c>
      <c r="DI35">
        <v>1535032161.4000001</v>
      </c>
      <c r="DJ35" t="s">
        <v>381</v>
      </c>
      <c r="DK35">
        <v>17</v>
      </c>
      <c r="DL35">
        <v>0.107</v>
      </c>
      <c r="DM35">
        <v>-1.4E-2</v>
      </c>
      <c r="DN35">
        <v>800</v>
      </c>
      <c r="DO35">
        <v>17</v>
      </c>
      <c r="DP35">
        <v>0.03</v>
      </c>
      <c r="DQ35">
        <v>0.01</v>
      </c>
      <c r="DR35">
        <v>40.759807249999703</v>
      </c>
      <c r="DS35">
        <v>-0.73930550984599896</v>
      </c>
      <c r="DT35">
        <v>9.7878507104485105E-2</v>
      </c>
      <c r="DU35">
        <v>1</v>
      </c>
      <c r="DV35">
        <v>557.69601246253603</v>
      </c>
      <c r="DW35">
        <v>7.1627305462170598</v>
      </c>
      <c r="DX35">
        <v>0.98145015851133399</v>
      </c>
      <c r="DY35">
        <v>1</v>
      </c>
      <c r="DZ35">
        <v>2</v>
      </c>
      <c r="EA35">
        <v>2</v>
      </c>
      <c r="EB35" t="s">
        <v>285</v>
      </c>
      <c r="EC35">
        <v>1.8782399999999999</v>
      </c>
      <c r="ED35">
        <v>1.8772899999999999</v>
      </c>
      <c r="EE35">
        <v>1.87731</v>
      </c>
      <c r="EF35">
        <v>1.8813899999999999</v>
      </c>
      <c r="EG35">
        <v>1.87497</v>
      </c>
      <c r="EH35">
        <v>1.8724099999999999</v>
      </c>
      <c r="EI35">
        <v>1.87466</v>
      </c>
      <c r="EJ35">
        <v>1.87809</v>
      </c>
      <c r="EK35" t="s">
        <v>286</v>
      </c>
      <c r="EL35" t="s">
        <v>19</v>
      </c>
      <c r="EM35" t="s">
        <v>19</v>
      </c>
      <c r="EN35" t="s">
        <v>19</v>
      </c>
      <c r="EO35" t="s">
        <v>287</v>
      </c>
      <c r="EP35" t="s">
        <v>288</v>
      </c>
      <c r="EQ35" t="s">
        <v>289</v>
      </c>
      <c r="ER35" t="s">
        <v>289</v>
      </c>
      <c r="ES35" t="s">
        <v>289</v>
      </c>
      <c r="ET35" t="s">
        <v>289</v>
      </c>
      <c r="EU35">
        <v>0</v>
      </c>
      <c r="EV35">
        <v>100</v>
      </c>
      <c r="EW35">
        <v>100</v>
      </c>
      <c r="EX35">
        <v>0.107</v>
      </c>
      <c r="EY35">
        <v>-1.4E-2</v>
      </c>
      <c r="EZ35">
        <v>2</v>
      </c>
      <c r="FA35">
        <v>383.20699999999999</v>
      </c>
      <c r="FB35">
        <v>644.29200000000003</v>
      </c>
      <c r="FC35">
        <v>25.000599999999999</v>
      </c>
      <c r="FD35">
        <v>26.2944</v>
      </c>
      <c r="FE35">
        <v>30.000299999999999</v>
      </c>
      <c r="FF35">
        <v>26.3888</v>
      </c>
      <c r="FG35">
        <v>26.393799999999999</v>
      </c>
      <c r="FH35">
        <v>34.2498</v>
      </c>
      <c r="FI35">
        <v>33.957500000000003</v>
      </c>
      <c r="FJ35">
        <v>79.830699999999993</v>
      </c>
      <c r="FK35">
        <v>25</v>
      </c>
      <c r="FL35">
        <v>800</v>
      </c>
      <c r="FM35">
        <v>16.926500000000001</v>
      </c>
      <c r="FN35">
        <v>111.011</v>
      </c>
      <c r="FO35">
        <v>101.923</v>
      </c>
    </row>
    <row r="36" spans="1:171" x14ac:dyDescent="0.2">
      <c r="A36">
        <v>20</v>
      </c>
      <c r="B36">
        <v>1535032332.4000001</v>
      </c>
      <c r="C36">
        <v>2603.3000001907299</v>
      </c>
      <c r="D36" t="s">
        <v>382</v>
      </c>
      <c r="E36" t="s">
        <v>383</v>
      </c>
      <c r="F36" t="s">
        <v>339</v>
      </c>
      <c r="G36">
        <v>1535032324.4000001</v>
      </c>
      <c r="H36">
        <f t="shared" si="0"/>
        <v>4.7323860560965023E-3</v>
      </c>
      <c r="I36">
        <f t="shared" si="1"/>
        <v>41.669940453862402</v>
      </c>
      <c r="J36">
        <f t="shared" si="2"/>
        <v>930.91238709677395</v>
      </c>
      <c r="K36">
        <f t="shared" si="3"/>
        <v>750.03848361455243</v>
      </c>
      <c r="L36">
        <f t="shared" si="4"/>
        <v>74.862358665490859</v>
      </c>
      <c r="M36">
        <f t="shared" si="5"/>
        <v>92.915628373011671</v>
      </c>
      <c r="N36">
        <f t="shared" si="6"/>
        <v>0.44107288797126715</v>
      </c>
      <c r="O36">
        <f t="shared" si="7"/>
        <v>2.2569451040826074</v>
      </c>
      <c r="P36">
        <f t="shared" si="8"/>
        <v>0.39818656514852724</v>
      </c>
      <c r="Q36">
        <f t="shared" si="9"/>
        <v>0.25237136925680353</v>
      </c>
      <c r="R36">
        <f t="shared" si="10"/>
        <v>280.86057662742104</v>
      </c>
      <c r="S36">
        <f t="shared" si="11"/>
        <v>27.698000883589845</v>
      </c>
      <c r="T36">
        <f t="shared" si="12"/>
        <v>26.671890322580602</v>
      </c>
      <c r="U36">
        <f t="shared" si="13"/>
        <v>3.5107641915429215</v>
      </c>
      <c r="V36">
        <f t="shared" si="14"/>
        <v>65.31681201593274</v>
      </c>
      <c r="W36">
        <f t="shared" si="15"/>
        <v>2.3594046013740977</v>
      </c>
      <c r="X36">
        <f t="shared" si="16"/>
        <v>3.6122470288332007</v>
      </c>
      <c r="Y36">
        <f t="shared" si="17"/>
        <v>1.1513595901688238</v>
      </c>
      <c r="Z36">
        <f t="shared" si="18"/>
        <v>-208.69822507385575</v>
      </c>
      <c r="AA36">
        <f t="shared" si="19"/>
        <v>58.998150684278343</v>
      </c>
      <c r="AB36">
        <f t="shared" si="20"/>
        <v>5.6366431541349939</v>
      </c>
      <c r="AC36">
        <f t="shared" si="21"/>
        <v>136.79714539197863</v>
      </c>
      <c r="AD36">
        <v>-4.1370981189256598E-2</v>
      </c>
      <c r="AE36">
        <v>4.64425506819491E-2</v>
      </c>
      <c r="AF36">
        <v>3.46764512280415</v>
      </c>
      <c r="AG36">
        <v>0</v>
      </c>
      <c r="AH36">
        <v>0</v>
      </c>
      <c r="AI36">
        <f t="shared" si="22"/>
        <v>1</v>
      </c>
      <c r="AJ36">
        <f t="shared" si="23"/>
        <v>0</v>
      </c>
      <c r="AK36">
        <f t="shared" si="24"/>
        <v>52725.78546324982</v>
      </c>
      <c r="AL36">
        <v>0</v>
      </c>
      <c r="AM36">
        <v>0</v>
      </c>
      <c r="AN36">
        <v>0</v>
      </c>
      <c r="AO36">
        <f t="shared" si="25"/>
        <v>0</v>
      </c>
      <c r="AP36" t="e">
        <f t="shared" si="26"/>
        <v>#DIV/0!</v>
      </c>
      <c r="AQ36">
        <v>-1</v>
      </c>
      <c r="AR36" t="s">
        <v>384</v>
      </c>
      <c r="AS36">
        <v>733.70641176470599</v>
      </c>
      <c r="AT36">
        <v>1246.79</v>
      </c>
      <c r="AU36">
        <f t="shared" si="27"/>
        <v>0.41152366335573276</v>
      </c>
      <c r="AV36">
        <v>0.5</v>
      </c>
      <c r="AW36">
        <f t="shared" si="28"/>
        <v>1433.0936802862407</v>
      </c>
      <c r="AX36">
        <f t="shared" si="29"/>
        <v>41.669940453862402</v>
      </c>
      <c r="AY36">
        <f t="shared" si="30"/>
        <v>294.87598062167149</v>
      </c>
      <c r="AZ36">
        <f t="shared" si="31"/>
        <v>0.61379221841689457</v>
      </c>
      <c r="BA36">
        <f t="shared" si="32"/>
        <v>2.9774704222643472E-2</v>
      </c>
      <c r="BB36">
        <f t="shared" si="33"/>
        <v>-1</v>
      </c>
      <c r="BC36" t="s">
        <v>385</v>
      </c>
      <c r="BD36">
        <v>481.52</v>
      </c>
      <c r="BE36">
        <f t="shared" si="34"/>
        <v>765.27</v>
      </c>
      <c r="BF36">
        <f t="shared" si="35"/>
        <v>0.67046086771374025</v>
      </c>
      <c r="BG36">
        <f t="shared" si="36"/>
        <v>2.5892797806944676</v>
      </c>
      <c r="BH36">
        <f t="shared" si="37"/>
        <v>0.41152366335573271</v>
      </c>
      <c r="BI36" t="e">
        <f t="shared" si="38"/>
        <v>#DIV/0!</v>
      </c>
      <c r="BJ36">
        <v>311</v>
      </c>
      <c r="BK36">
        <v>300</v>
      </c>
      <c r="BL36">
        <v>300</v>
      </c>
      <c r="BM36">
        <v>300</v>
      </c>
      <c r="BN36">
        <v>10700.1</v>
      </c>
      <c r="BO36">
        <v>1117.31</v>
      </c>
      <c r="BP36">
        <v>-7.4269899999999996E-3</v>
      </c>
      <c r="BQ36">
        <v>11.5349</v>
      </c>
      <c r="BR36">
        <f t="shared" si="39"/>
        <v>1700.0106451612901</v>
      </c>
      <c r="BS36">
        <f t="shared" si="40"/>
        <v>1433.0936802862407</v>
      </c>
      <c r="BT36">
        <f t="shared" si="41"/>
        <v>0.84299100383002279</v>
      </c>
      <c r="BU36">
        <f t="shared" si="42"/>
        <v>0.19598200766004564</v>
      </c>
      <c r="BV36">
        <v>6</v>
      </c>
      <c r="BW36">
        <v>0.5</v>
      </c>
      <c r="BX36" t="s">
        <v>283</v>
      </c>
      <c r="BY36">
        <v>1535032324.4000001</v>
      </c>
      <c r="BZ36">
        <v>930.91238709677395</v>
      </c>
      <c r="CA36">
        <v>1000.02267741935</v>
      </c>
      <c r="CB36">
        <v>23.638638709677402</v>
      </c>
      <c r="CC36">
        <v>16.708138709677399</v>
      </c>
      <c r="CD36">
        <v>400.01606451612901</v>
      </c>
      <c r="CE36">
        <v>99.711393548387093</v>
      </c>
      <c r="CF36">
        <v>9.9963203225806499E-2</v>
      </c>
      <c r="CG36">
        <v>27.1567677419355</v>
      </c>
      <c r="CH36">
        <v>26.671890322580602</v>
      </c>
      <c r="CI36">
        <v>999.9</v>
      </c>
      <c r="CJ36">
        <v>10005.6903225806</v>
      </c>
      <c r="CK36">
        <v>0</v>
      </c>
      <c r="CL36">
        <v>17.218909677419401</v>
      </c>
      <c r="CM36">
        <v>1700.0106451612901</v>
      </c>
      <c r="CN36">
        <v>0.90000516129032304</v>
      </c>
      <c r="CO36">
        <v>9.9994532258064497E-2</v>
      </c>
      <c r="CP36">
        <v>0</v>
      </c>
      <c r="CQ36">
        <v>734.05029032258096</v>
      </c>
      <c r="CR36">
        <v>5.0001199999999999</v>
      </c>
      <c r="CS36">
        <v>9886.2412903225795</v>
      </c>
      <c r="CT36">
        <v>13358.032258064501</v>
      </c>
      <c r="CU36">
        <v>43.066064516129003</v>
      </c>
      <c r="CV36">
        <v>44.227645161290297</v>
      </c>
      <c r="CW36">
        <v>44.061999999999998</v>
      </c>
      <c r="CX36">
        <v>44.253999999999998</v>
      </c>
      <c r="CY36">
        <v>45.061999999999998</v>
      </c>
      <c r="CZ36">
        <v>1525.5193548387099</v>
      </c>
      <c r="DA36">
        <v>169.49129032258099</v>
      </c>
      <c r="DB36">
        <v>0</v>
      </c>
      <c r="DC36">
        <v>116.700000047684</v>
      </c>
      <c r="DD36">
        <v>733.70641176470599</v>
      </c>
      <c r="DE36">
        <v>-6.9514705538625501</v>
      </c>
      <c r="DF36">
        <v>315.79901783378699</v>
      </c>
      <c r="DG36">
        <v>9859.6482352941202</v>
      </c>
      <c r="DH36">
        <v>10</v>
      </c>
      <c r="DI36">
        <v>1535032285.4000001</v>
      </c>
      <c r="DJ36" t="s">
        <v>386</v>
      </c>
      <c r="DK36">
        <v>18</v>
      </c>
      <c r="DL36">
        <v>0.55500000000000005</v>
      </c>
      <c r="DM36">
        <v>-2.5000000000000001E-2</v>
      </c>
      <c r="DN36">
        <v>1000</v>
      </c>
      <c r="DO36">
        <v>17</v>
      </c>
      <c r="DP36">
        <v>0.02</v>
      </c>
      <c r="DQ36">
        <v>0.01</v>
      </c>
      <c r="DR36">
        <v>41.729475808443397</v>
      </c>
      <c r="DS36">
        <v>-0.75987014577386902</v>
      </c>
      <c r="DT36">
        <v>9.48961612242855E-2</v>
      </c>
      <c r="DU36">
        <v>1</v>
      </c>
      <c r="DV36">
        <v>749.40276297781202</v>
      </c>
      <c r="DW36">
        <v>7.3715601460125297</v>
      </c>
      <c r="DX36">
        <v>0.96702861721357403</v>
      </c>
      <c r="DY36">
        <v>1</v>
      </c>
      <c r="DZ36">
        <v>2</v>
      </c>
      <c r="EA36">
        <v>2</v>
      </c>
      <c r="EB36" t="s">
        <v>285</v>
      </c>
      <c r="EC36">
        <v>1.87826</v>
      </c>
      <c r="ED36">
        <v>1.8772899999999999</v>
      </c>
      <c r="EE36">
        <v>1.8773200000000001</v>
      </c>
      <c r="EF36">
        <v>1.8814</v>
      </c>
      <c r="EG36">
        <v>1.87497</v>
      </c>
      <c r="EH36">
        <v>1.8724099999999999</v>
      </c>
      <c r="EI36">
        <v>1.87469</v>
      </c>
      <c r="EJ36">
        <v>1.8780600000000001</v>
      </c>
      <c r="EK36" t="s">
        <v>286</v>
      </c>
      <c r="EL36" t="s">
        <v>19</v>
      </c>
      <c r="EM36" t="s">
        <v>19</v>
      </c>
      <c r="EN36" t="s">
        <v>19</v>
      </c>
      <c r="EO36" t="s">
        <v>287</v>
      </c>
      <c r="EP36" t="s">
        <v>288</v>
      </c>
      <c r="EQ36" t="s">
        <v>289</v>
      </c>
      <c r="ER36" t="s">
        <v>289</v>
      </c>
      <c r="ES36" t="s">
        <v>289</v>
      </c>
      <c r="ET36" t="s">
        <v>289</v>
      </c>
      <c r="EU36">
        <v>0</v>
      </c>
      <c r="EV36">
        <v>100</v>
      </c>
      <c r="EW36">
        <v>100</v>
      </c>
      <c r="EX36">
        <v>0.55500000000000005</v>
      </c>
      <c r="EY36">
        <v>-2.5000000000000001E-2</v>
      </c>
      <c r="EZ36">
        <v>2</v>
      </c>
      <c r="FA36">
        <v>383.31400000000002</v>
      </c>
      <c r="FB36">
        <v>643.30799999999999</v>
      </c>
      <c r="FC36">
        <v>25.000699999999998</v>
      </c>
      <c r="FD36">
        <v>26.399699999999999</v>
      </c>
      <c r="FE36">
        <v>30.000399999999999</v>
      </c>
      <c r="FF36">
        <v>26.479199999999999</v>
      </c>
      <c r="FG36">
        <v>26.478400000000001</v>
      </c>
      <c r="FH36">
        <v>41.043399999999998</v>
      </c>
      <c r="FI36">
        <v>34.834800000000001</v>
      </c>
      <c r="FJ36">
        <v>77.594300000000004</v>
      </c>
      <c r="FK36">
        <v>25</v>
      </c>
      <c r="FL36">
        <v>1000</v>
      </c>
      <c r="FM36">
        <v>16.628599999999999</v>
      </c>
      <c r="FN36">
        <v>110.994</v>
      </c>
      <c r="FO36">
        <v>101.90900000000001</v>
      </c>
    </row>
    <row r="37" spans="1:171" x14ac:dyDescent="0.2">
      <c r="A37">
        <v>21</v>
      </c>
      <c r="B37">
        <v>1535032764.9000001</v>
      </c>
      <c r="C37">
        <v>3035.8000001907299</v>
      </c>
      <c r="D37" t="s">
        <v>387</v>
      </c>
      <c r="E37" t="s">
        <v>388</v>
      </c>
      <c r="F37" t="s">
        <v>389</v>
      </c>
      <c r="G37">
        <v>1535032756.9000001</v>
      </c>
      <c r="H37">
        <f t="shared" si="0"/>
        <v>5.0206327881880779E-3</v>
      </c>
      <c r="I37">
        <f t="shared" si="1"/>
        <v>26.099778681806068</v>
      </c>
      <c r="J37">
        <f t="shared" si="2"/>
        <v>358.18599999999998</v>
      </c>
      <c r="K37">
        <f t="shared" si="3"/>
        <v>257.22448443518999</v>
      </c>
      <c r="L37">
        <f t="shared" si="4"/>
        <v>25.671170151760293</v>
      </c>
      <c r="M37">
        <f t="shared" si="5"/>
        <v>35.747194798227646</v>
      </c>
      <c r="N37">
        <f t="shared" si="6"/>
        <v>0.48234590084334589</v>
      </c>
      <c r="O37">
        <f t="shared" si="7"/>
        <v>2.2549002432853444</v>
      </c>
      <c r="P37">
        <f t="shared" si="8"/>
        <v>0.43151081642714206</v>
      </c>
      <c r="Q37">
        <f t="shared" si="9"/>
        <v>0.27381377503426269</v>
      </c>
      <c r="R37">
        <f t="shared" si="10"/>
        <v>280.85638674626273</v>
      </c>
      <c r="S37">
        <f t="shared" si="11"/>
        <v>27.719884709478574</v>
      </c>
      <c r="T37">
        <f t="shared" si="12"/>
        <v>26.555483870967699</v>
      </c>
      <c r="U37">
        <f t="shared" si="13"/>
        <v>3.4867746426450688</v>
      </c>
      <c r="V37">
        <f t="shared" si="14"/>
        <v>64.875979901154466</v>
      </c>
      <c r="W37">
        <f t="shared" si="15"/>
        <v>2.3596044202138922</v>
      </c>
      <c r="X37">
        <f t="shared" si="16"/>
        <v>3.6371002392703793</v>
      </c>
      <c r="Y37">
        <f t="shared" si="17"/>
        <v>1.1271702224311766</v>
      </c>
      <c r="Z37">
        <f t="shared" si="18"/>
        <v>-221.40990595909423</v>
      </c>
      <c r="AA37">
        <f t="shared" si="19"/>
        <v>87.31079259694593</v>
      </c>
      <c r="AB37">
        <f t="shared" si="20"/>
        <v>8.3492067690220306</v>
      </c>
      <c r="AC37">
        <f t="shared" si="21"/>
        <v>155.10648015313646</v>
      </c>
      <c r="AD37">
        <v>-4.1315799086887102E-2</v>
      </c>
      <c r="AE37">
        <v>4.6380603937821702E-2</v>
      </c>
      <c r="AF37">
        <v>3.4639853867863502</v>
      </c>
      <c r="AG37">
        <v>1</v>
      </c>
      <c r="AH37">
        <v>0</v>
      </c>
      <c r="AI37">
        <f t="shared" si="22"/>
        <v>1</v>
      </c>
      <c r="AJ37">
        <f t="shared" si="23"/>
        <v>0</v>
      </c>
      <c r="AK37">
        <f t="shared" si="24"/>
        <v>52637.591851434197</v>
      </c>
      <c r="AL37">
        <v>0</v>
      </c>
      <c r="AM37">
        <v>0</v>
      </c>
      <c r="AN37">
        <v>0</v>
      </c>
      <c r="AO37">
        <f t="shared" si="25"/>
        <v>0</v>
      </c>
      <c r="AP37" t="e">
        <f t="shared" si="26"/>
        <v>#DIV/0!</v>
      </c>
      <c r="AQ37">
        <v>-1</v>
      </c>
      <c r="AR37" t="s">
        <v>390</v>
      </c>
      <c r="AS37">
        <v>961.969823529412</v>
      </c>
      <c r="AT37">
        <v>1443.56</v>
      </c>
      <c r="AU37">
        <f t="shared" si="27"/>
        <v>0.33361285742926372</v>
      </c>
      <c r="AV37">
        <v>0.5</v>
      </c>
      <c r="AW37">
        <f t="shared" si="28"/>
        <v>1433.0707467321042</v>
      </c>
      <c r="AX37">
        <f t="shared" si="29"/>
        <v>26.099778681806068</v>
      </c>
      <c r="AY37">
        <f t="shared" si="30"/>
        <v>239.045413357793</v>
      </c>
      <c r="AZ37">
        <f t="shared" si="31"/>
        <v>0.58993044972152175</v>
      </c>
      <c r="BA37">
        <f t="shared" si="32"/>
        <v>1.8910286699803842E-2</v>
      </c>
      <c r="BB37">
        <f t="shared" si="33"/>
        <v>-1</v>
      </c>
      <c r="BC37" t="s">
        <v>391</v>
      </c>
      <c r="BD37">
        <v>591.96</v>
      </c>
      <c r="BE37">
        <f t="shared" si="34"/>
        <v>851.59999999999991</v>
      </c>
      <c r="BF37">
        <f t="shared" si="35"/>
        <v>0.5655121846765947</v>
      </c>
      <c r="BG37">
        <f t="shared" si="36"/>
        <v>2.4386107169403335</v>
      </c>
      <c r="BH37">
        <f t="shared" si="37"/>
        <v>0.33361285742926372</v>
      </c>
      <c r="BI37" t="e">
        <f t="shared" si="38"/>
        <v>#DIV/0!</v>
      </c>
      <c r="BJ37">
        <v>313</v>
      </c>
      <c r="BK37">
        <v>300</v>
      </c>
      <c r="BL37">
        <v>300</v>
      </c>
      <c r="BM37">
        <v>300</v>
      </c>
      <c r="BN37">
        <v>10454.6</v>
      </c>
      <c r="BO37">
        <v>1352.45</v>
      </c>
      <c r="BP37">
        <v>-7.2513400000000002E-3</v>
      </c>
      <c r="BQ37">
        <v>14.4458</v>
      </c>
      <c r="BR37">
        <f t="shared" si="39"/>
        <v>1699.98322580645</v>
      </c>
      <c r="BS37">
        <f t="shared" si="40"/>
        <v>1433.0707467321042</v>
      </c>
      <c r="BT37">
        <f t="shared" si="41"/>
        <v>0.8429911101342038</v>
      </c>
      <c r="BU37">
        <f t="shared" si="42"/>
        <v>0.19598222026840767</v>
      </c>
      <c r="BV37">
        <v>6</v>
      </c>
      <c r="BW37">
        <v>0.5</v>
      </c>
      <c r="BX37" t="s">
        <v>283</v>
      </c>
      <c r="BY37">
        <v>1535032756.9000001</v>
      </c>
      <c r="BZ37">
        <v>358.18599999999998</v>
      </c>
      <c r="CA37">
        <v>400.032193548387</v>
      </c>
      <c r="CB37">
        <v>23.643177419354799</v>
      </c>
      <c r="CC37">
        <v>16.290451612903201</v>
      </c>
      <c r="CD37">
        <v>400.00912903225799</v>
      </c>
      <c r="CE37">
        <v>99.700648387096805</v>
      </c>
      <c r="CF37">
        <v>9.9999316129032303E-2</v>
      </c>
      <c r="CG37">
        <v>27.273700000000002</v>
      </c>
      <c r="CH37">
        <v>26.555483870967699</v>
      </c>
      <c r="CI37">
        <v>999.9</v>
      </c>
      <c r="CJ37">
        <v>9993.4212903225798</v>
      </c>
      <c r="CK37">
        <v>0</v>
      </c>
      <c r="CL37">
        <v>26.282535483871001</v>
      </c>
      <c r="CM37">
        <v>1699.98322580645</v>
      </c>
      <c r="CN37">
        <v>0.90000048387096798</v>
      </c>
      <c r="CO37">
        <v>9.9999354838709698E-2</v>
      </c>
      <c r="CP37">
        <v>0</v>
      </c>
      <c r="CQ37">
        <v>962.57419354838703</v>
      </c>
      <c r="CR37">
        <v>5.0001199999999999</v>
      </c>
      <c r="CS37">
        <v>14151.8290322581</v>
      </c>
      <c r="CT37">
        <v>13357.796774193501</v>
      </c>
      <c r="CU37">
        <v>43.625</v>
      </c>
      <c r="CV37">
        <v>44.75</v>
      </c>
      <c r="CW37">
        <v>44.570129032258002</v>
      </c>
      <c r="CX37">
        <v>44.81</v>
      </c>
      <c r="CY37">
        <v>45.561999999999998</v>
      </c>
      <c r="CZ37">
        <v>1525.48806451613</v>
      </c>
      <c r="DA37">
        <v>169.49451612903201</v>
      </c>
      <c r="DB37">
        <v>0</v>
      </c>
      <c r="DC37">
        <v>431.700000047684</v>
      </c>
      <c r="DD37">
        <v>961.969823529412</v>
      </c>
      <c r="DE37">
        <v>-11.952941126184101</v>
      </c>
      <c r="DF37">
        <v>-228.48039142810001</v>
      </c>
      <c r="DG37">
        <v>14141.982352941201</v>
      </c>
      <c r="DH37">
        <v>10</v>
      </c>
      <c r="DI37">
        <v>1535032728.9000001</v>
      </c>
      <c r="DJ37" t="s">
        <v>392</v>
      </c>
      <c r="DK37">
        <v>19</v>
      </c>
      <c r="DL37">
        <v>-0.93600000000000005</v>
      </c>
      <c r="DM37">
        <v>-6.5000000000000002E-2</v>
      </c>
      <c r="DN37">
        <v>400</v>
      </c>
      <c r="DO37">
        <v>16</v>
      </c>
      <c r="DP37">
        <v>0.03</v>
      </c>
      <c r="DQ37">
        <v>0.01</v>
      </c>
      <c r="DR37">
        <v>26.129027263478001</v>
      </c>
      <c r="DS37">
        <v>-0.38102372400102502</v>
      </c>
      <c r="DT37">
        <v>5.0166909490488402E-2</v>
      </c>
      <c r="DU37">
        <v>1</v>
      </c>
      <c r="DV37">
        <v>257.07119305525902</v>
      </c>
      <c r="DW37">
        <v>2.1349669516980798</v>
      </c>
      <c r="DX37">
        <v>0.56413758281478199</v>
      </c>
      <c r="DY37">
        <v>1</v>
      </c>
      <c r="DZ37">
        <v>2</v>
      </c>
      <c r="EA37">
        <v>2</v>
      </c>
      <c r="EB37" t="s">
        <v>285</v>
      </c>
      <c r="EC37">
        <v>1.8782799999999999</v>
      </c>
      <c r="ED37">
        <v>1.87727</v>
      </c>
      <c r="EE37">
        <v>1.87738</v>
      </c>
      <c r="EF37">
        <v>1.8813800000000001</v>
      </c>
      <c r="EG37">
        <v>1.8749499999999999</v>
      </c>
      <c r="EH37">
        <v>1.8724099999999999</v>
      </c>
      <c r="EI37">
        <v>1.8746700000000001</v>
      </c>
      <c r="EJ37">
        <v>1.87805</v>
      </c>
      <c r="EK37" t="s">
        <v>286</v>
      </c>
      <c r="EL37" t="s">
        <v>19</v>
      </c>
      <c r="EM37" t="s">
        <v>19</v>
      </c>
      <c r="EN37" t="s">
        <v>19</v>
      </c>
      <c r="EO37" t="s">
        <v>287</v>
      </c>
      <c r="EP37" t="s">
        <v>288</v>
      </c>
      <c r="EQ37" t="s">
        <v>289</v>
      </c>
      <c r="ER37" t="s">
        <v>289</v>
      </c>
      <c r="ES37" t="s">
        <v>289</v>
      </c>
      <c r="ET37" t="s">
        <v>289</v>
      </c>
      <c r="EU37">
        <v>0</v>
      </c>
      <c r="EV37">
        <v>100</v>
      </c>
      <c r="EW37">
        <v>100</v>
      </c>
      <c r="EX37">
        <v>-0.93600000000000005</v>
      </c>
      <c r="EY37">
        <v>-6.5000000000000002E-2</v>
      </c>
      <c r="EZ37">
        <v>2</v>
      </c>
      <c r="FA37">
        <v>375.92500000000001</v>
      </c>
      <c r="FB37">
        <v>636.88199999999995</v>
      </c>
      <c r="FC37">
        <v>25.0001</v>
      </c>
      <c r="FD37">
        <v>26.838200000000001</v>
      </c>
      <c r="FE37">
        <v>30.000399999999999</v>
      </c>
      <c r="FF37">
        <v>26.892900000000001</v>
      </c>
      <c r="FG37">
        <v>26.882100000000001</v>
      </c>
      <c r="FH37">
        <v>19.611899999999999</v>
      </c>
      <c r="FI37">
        <v>36.922800000000002</v>
      </c>
      <c r="FJ37">
        <v>76.816699999999997</v>
      </c>
      <c r="FK37">
        <v>25</v>
      </c>
      <c r="FL37">
        <v>400</v>
      </c>
      <c r="FM37">
        <v>16.2789</v>
      </c>
      <c r="FN37">
        <v>110.91</v>
      </c>
      <c r="FO37">
        <v>101.85</v>
      </c>
    </row>
    <row r="38" spans="1:171" x14ac:dyDescent="0.2">
      <c r="A38">
        <v>22</v>
      </c>
      <c r="B38">
        <v>1535032838.9000001</v>
      </c>
      <c r="C38">
        <v>3109.8000001907299</v>
      </c>
      <c r="D38" t="s">
        <v>393</v>
      </c>
      <c r="E38" t="s">
        <v>394</v>
      </c>
      <c r="F38" t="s">
        <v>389</v>
      </c>
      <c r="G38">
        <v>1535032830.9129</v>
      </c>
      <c r="H38">
        <f t="shared" si="0"/>
        <v>4.9851622246351174E-3</v>
      </c>
      <c r="I38">
        <f t="shared" si="1"/>
        <v>19.18897951323812</v>
      </c>
      <c r="J38">
        <f t="shared" si="2"/>
        <v>269.20593548387097</v>
      </c>
      <c r="K38">
        <f t="shared" si="3"/>
        <v>193.71893179308842</v>
      </c>
      <c r="L38">
        <f t="shared" si="4"/>
        <v>19.333009539754556</v>
      </c>
      <c r="M38">
        <f t="shared" si="5"/>
        <v>26.866558011104608</v>
      </c>
      <c r="N38">
        <f t="shared" si="6"/>
        <v>0.47396300599779484</v>
      </c>
      <c r="O38">
        <f t="shared" si="7"/>
        <v>2.2555096168258473</v>
      </c>
      <c r="P38">
        <f t="shared" si="8"/>
        <v>0.42479514801359036</v>
      </c>
      <c r="Q38">
        <f t="shared" si="9"/>
        <v>0.26948820723054834</v>
      </c>
      <c r="R38">
        <f t="shared" si="10"/>
        <v>280.85851675864757</v>
      </c>
      <c r="S38">
        <f t="shared" si="11"/>
        <v>27.734553133111611</v>
      </c>
      <c r="T38">
        <f t="shared" si="12"/>
        <v>26.564487096774201</v>
      </c>
      <c r="U38">
        <f t="shared" si="13"/>
        <v>3.4886249460734633</v>
      </c>
      <c r="V38">
        <f t="shared" si="14"/>
        <v>64.647322527868653</v>
      </c>
      <c r="W38">
        <f t="shared" si="15"/>
        <v>2.3517049570169903</v>
      </c>
      <c r="X38">
        <f t="shared" si="16"/>
        <v>3.6377453312211032</v>
      </c>
      <c r="Y38">
        <f t="shared" si="17"/>
        <v>1.136919989056473</v>
      </c>
      <c r="Z38">
        <f t="shared" si="18"/>
        <v>-219.84565410640869</v>
      </c>
      <c r="AA38">
        <f t="shared" si="19"/>
        <v>86.607539403457068</v>
      </c>
      <c r="AB38">
        <f t="shared" si="20"/>
        <v>8.2802176724843868</v>
      </c>
      <c r="AC38">
        <f t="shared" si="21"/>
        <v>155.90061972818035</v>
      </c>
      <c r="AD38">
        <v>-4.1332238723884702E-2</v>
      </c>
      <c r="AE38">
        <v>4.6399058870542798E-2</v>
      </c>
      <c r="AF38">
        <v>3.4650758576624399</v>
      </c>
      <c r="AG38">
        <v>0</v>
      </c>
      <c r="AH38">
        <v>0</v>
      </c>
      <c r="AI38">
        <f t="shared" si="22"/>
        <v>1</v>
      </c>
      <c r="AJ38">
        <f t="shared" si="23"/>
        <v>0</v>
      </c>
      <c r="AK38">
        <f t="shared" si="24"/>
        <v>52657.122790937581</v>
      </c>
      <c r="AL38">
        <v>0</v>
      </c>
      <c r="AM38">
        <v>0</v>
      </c>
      <c r="AN38">
        <v>0</v>
      </c>
      <c r="AO38">
        <f t="shared" si="25"/>
        <v>0</v>
      </c>
      <c r="AP38" t="e">
        <f t="shared" si="26"/>
        <v>#DIV/0!</v>
      </c>
      <c r="AQ38">
        <v>-1</v>
      </c>
      <c r="AR38" t="s">
        <v>395</v>
      </c>
      <c r="AS38">
        <v>933.77911764705902</v>
      </c>
      <c r="AT38">
        <v>1339.66</v>
      </c>
      <c r="AU38">
        <f t="shared" si="27"/>
        <v>0.30297305462053137</v>
      </c>
      <c r="AV38">
        <v>0.5</v>
      </c>
      <c r="AW38">
        <f t="shared" si="28"/>
        <v>1433.0843028668912</v>
      </c>
      <c r="AX38">
        <f t="shared" si="29"/>
        <v>19.18897951323812</v>
      </c>
      <c r="AY38">
        <f t="shared" si="30"/>
        <v>217.09296438415836</v>
      </c>
      <c r="AZ38">
        <f t="shared" si="31"/>
        <v>0.56039592135317917</v>
      </c>
      <c r="BA38">
        <f t="shared" si="32"/>
        <v>1.4087782186190988E-2</v>
      </c>
      <c r="BB38">
        <f t="shared" si="33"/>
        <v>-1</v>
      </c>
      <c r="BC38" t="s">
        <v>396</v>
      </c>
      <c r="BD38">
        <v>588.91999999999996</v>
      </c>
      <c r="BE38">
        <f t="shared" si="34"/>
        <v>750.74000000000012</v>
      </c>
      <c r="BF38">
        <f t="shared" si="35"/>
        <v>0.54064107727434396</v>
      </c>
      <c r="BG38">
        <f t="shared" si="36"/>
        <v>2.2747741628744147</v>
      </c>
      <c r="BH38">
        <f t="shared" si="37"/>
        <v>0.30297305462053137</v>
      </c>
      <c r="BI38" t="e">
        <f t="shared" si="38"/>
        <v>#DIV/0!</v>
      </c>
      <c r="BJ38">
        <v>315</v>
      </c>
      <c r="BK38">
        <v>300</v>
      </c>
      <c r="BL38">
        <v>300</v>
      </c>
      <c r="BM38">
        <v>300</v>
      </c>
      <c r="BN38">
        <v>10453.299999999999</v>
      </c>
      <c r="BO38">
        <v>1266.6500000000001</v>
      </c>
      <c r="BP38">
        <v>-7.2502399999999998E-3</v>
      </c>
      <c r="BQ38">
        <v>14.263999999999999</v>
      </c>
      <c r="BR38">
        <f t="shared" si="39"/>
        <v>1699.9996774193501</v>
      </c>
      <c r="BS38">
        <f t="shared" si="40"/>
        <v>1433.0843028668912</v>
      </c>
      <c r="BT38">
        <f t="shared" si="41"/>
        <v>0.84299092635261896</v>
      </c>
      <c r="BU38">
        <f t="shared" si="42"/>
        <v>0.19598185270523788</v>
      </c>
      <c r="BV38">
        <v>6</v>
      </c>
      <c r="BW38">
        <v>0.5</v>
      </c>
      <c r="BX38" t="s">
        <v>283</v>
      </c>
      <c r="BY38">
        <v>1535032830.9129</v>
      </c>
      <c r="BZ38">
        <v>269.20593548387097</v>
      </c>
      <c r="CA38">
        <v>300.00119354838699</v>
      </c>
      <c r="CB38">
        <v>23.5643483870968</v>
      </c>
      <c r="CC38">
        <v>16.263112903225799</v>
      </c>
      <c r="CD38">
        <v>400.016419354839</v>
      </c>
      <c r="CE38">
        <v>99.699296774193499</v>
      </c>
      <c r="CF38">
        <v>9.9981287096774202E-2</v>
      </c>
      <c r="CG38">
        <v>27.276725806451601</v>
      </c>
      <c r="CH38">
        <v>26.564487096774201</v>
      </c>
      <c r="CI38">
        <v>999.9</v>
      </c>
      <c r="CJ38">
        <v>9997.53322580645</v>
      </c>
      <c r="CK38">
        <v>0</v>
      </c>
      <c r="CL38">
        <v>25.957190322580601</v>
      </c>
      <c r="CM38">
        <v>1699.9996774193501</v>
      </c>
      <c r="CN38">
        <v>0.90000870967741897</v>
      </c>
      <c r="CO38">
        <v>9.9990903225806504E-2</v>
      </c>
      <c r="CP38">
        <v>0</v>
      </c>
      <c r="CQ38">
        <v>934.95667741935495</v>
      </c>
      <c r="CR38">
        <v>5.0001199999999999</v>
      </c>
      <c r="CS38">
        <v>13688.945161290299</v>
      </c>
      <c r="CT38">
        <v>13357.945161290299</v>
      </c>
      <c r="CU38">
        <v>43.75</v>
      </c>
      <c r="CV38">
        <v>44.870935483871001</v>
      </c>
      <c r="CW38">
        <v>44.686999999999998</v>
      </c>
      <c r="CX38">
        <v>44.875</v>
      </c>
      <c r="CY38">
        <v>45.674999999999997</v>
      </c>
      <c r="CZ38">
        <v>1525.5138709677401</v>
      </c>
      <c r="DA38">
        <v>169.485806451613</v>
      </c>
      <c r="DB38">
        <v>0</v>
      </c>
      <c r="DC38">
        <v>73.5</v>
      </c>
      <c r="DD38">
        <v>933.77911764705902</v>
      </c>
      <c r="DE38">
        <v>-19.877941181376499</v>
      </c>
      <c r="DF38">
        <v>-443.77451041749902</v>
      </c>
      <c r="DG38">
        <v>13662.911764705899</v>
      </c>
      <c r="DH38">
        <v>10</v>
      </c>
      <c r="DI38">
        <v>1535032728.9000001</v>
      </c>
      <c r="DJ38" t="s">
        <v>392</v>
      </c>
      <c r="DK38">
        <v>19</v>
      </c>
      <c r="DL38">
        <v>-0.93600000000000005</v>
      </c>
      <c r="DM38">
        <v>-6.5000000000000002E-2</v>
      </c>
      <c r="DN38">
        <v>400</v>
      </c>
      <c r="DO38">
        <v>16</v>
      </c>
      <c r="DP38">
        <v>0.03</v>
      </c>
      <c r="DQ38">
        <v>0.01</v>
      </c>
      <c r="DR38">
        <v>19.114440755316501</v>
      </c>
      <c r="DS38">
        <v>0.90021814876012496</v>
      </c>
      <c r="DT38">
        <v>0.114045416589106</v>
      </c>
      <c r="DU38">
        <v>1</v>
      </c>
      <c r="DV38">
        <v>194.096165898393</v>
      </c>
      <c r="DW38">
        <v>-4.5041553422206997</v>
      </c>
      <c r="DX38">
        <v>0.564436705282234</v>
      </c>
      <c r="DY38">
        <v>1</v>
      </c>
      <c r="DZ38">
        <v>2</v>
      </c>
      <c r="EA38">
        <v>2</v>
      </c>
      <c r="EB38" t="s">
        <v>285</v>
      </c>
      <c r="EC38">
        <v>1.87826</v>
      </c>
      <c r="ED38">
        <v>1.8772800000000001</v>
      </c>
      <c r="EE38">
        <v>1.8773299999999999</v>
      </c>
      <c r="EF38">
        <v>1.8813899999999999</v>
      </c>
      <c r="EG38">
        <v>1.8749800000000001</v>
      </c>
      <c r="EH38">
        <v>1.8724099999999999</v>
      </c>
      <c r="EI38">
        <v>1.8746799999999999</v>
      </c>
      <c r="EJ38">
        <v>1.8780600000000001</v>
      </c>
      <c r="EK38" t="s">
        <v>286</v>
      </c>
      <c r="EL38" t="s">
        <v>19</v>
      </c>
      <c r="EM38" t="s">
        <v>19</v>
      </c>
      <c r="EN38" t="s">
        <v>19</v>
      </c>
      <c r="EO38" t="s">
        <v>287</v>
      </c>
      <c r="EP38" t="s">
        <v>288</v>
      </c>
      <c r="EQ38" t="s">
        <v>289</v>
      </c>
      <c r="ER38" t="s">
        <v>289</v>
      </c>
      <c r="ES38" t="s">
        <v>289</v>
      </c>
      <c r="ET38" t="s">
        <v>289</v>
      </c>
      <c r="EU38">
        <v>0</v>
      </c>
      <c r="EV38">
        <v>100</v>
      </c>
      <c r="EW38">
        <v>100</v>
      </c>
      <c r="EX38">
        <v>-0.93600000000000005</v>
      </c>
      <c r="EY38">
        <v>-6.5000000000000002E-2</v>
      </c>
      <c r="EZ38">
        <v>2</v>
      </c>
      <c r="FA38">
        <v>376.137</v>
      </c>
      <c r="FB38">
        <v>636.55999999999995</v>
      </c>
      <c r="FC38">
        <v>25</v>
      </c>
      <c r="FD38">
        <v>26.896599999999999</v>
      </c>
      <c r="FE38">
        <v>30.000399999999999</v>
      </c>
      <c r="FF38">
        <v>26.9497</v>
      </c>
      <c r="FG38">
        <v>26.945599999999999</v>
      </c>
      <c r="FH38">
        <v>15.623699999999999</v>
      </c>
      <c r="FI38">
        <v>36.847299999999997</v>
      </c>
      <c r="FJ38">
        <v>74.157399999999996</v>
      </c>
      <c r="FK38">
        <v>25</v>
      </c>
      <c r="FL38">
        <v>300</v>
      </c>
      <c r="FM38">
        <v>16.307300000000001</v>
      </c>
      <c r="FN38">
        <v>110.898</v>
      </c>
      <c r="FO38">
        <v>101.84399999999999</v>
      </c>
    </row>
    <row r="39" spans="1:171" x14ac:dyDescent="0.2">
      <c r="A39">
        <v>23</v>
      </c>
      <c r="B39">
        <v>1535032940.9000001</v>
      </c>
      <c r="C39">
        <v>3211.8000001907299</v>
      </c>
      <c r="D39" t="s">
        <v>397</v>
      </c>
      <c r="E39" t="s">
        <v>398</v>
      </c>
      <c r="F39" t="s">
        <v>389</v>
      </c>
      <c r="G39">
        <v>1535032932.9419401</v>
      </c>
      <c r="H39">
        <f t="shared" si="0"/>
        <v>4.8697584075448946E-3</v>
      </c>
      <c r="I39">
        <f t="shared" si="1"/>
        <v>15.756874297985675</v>
      </c>
      <c r="J39">
        <f t="shared" si="2"/>
        <v>224.76938709677401</v>
      </c>
      <c r="K39">
        <f t="shared" si="3"/>
        <v>162.31491473251873</v>
      </c>
      <c r="L39">
        <f t="shared" si="4"/>
        <v>16.198898854095347</v>
      </c>
      <c r="M39">
        <f t="shared" si="5"/>
        <v>22.431805315474143</v>
      </c>
      <c r="N39">
        <f t="shared" si="6"/>
        <v>0.46988964505865849</v>
      </c>
      <c r="O39">
        <f t="shared" si="7"/>
        <v>2.256141913004889</v>
      </c>
      <c r="P39">
        <f t="shared" si="8"/>
        <v>0.42152928021910191</v>
      </c>
      <c r="Q39">
        <f t="shared" si="9"/>
        <v>0.26738481941245557</v>
      </c>
      <c r="R39">
        <f t="shared" si="10"/>
        <v>280.85803747779784</v>
      </c>
      <c r="S39">
        <f t="shared" si="11"/>
        <v>27.786492837143751</v>
      </c>
      <c r="T39">
        <f t="shared" si="12"/>
        <v>26.573393548387099</v>
      </c>
      <c r="U39">
        <f t="shared" si="13"/>
        <v>3.4904562043793974</v>
      </c>
      <c r="V39">
        <f t="shared" si="14"/>
        <v>65.135030984597691</v>
      </c>
      <c r="W39">
        <f t="shared" si="15"/>
        <v>2.3713758249836294</v>
      </c>
      <c r="X39">
        <f t="shared" si="16"/>
        <v>3.6407072955018362</v>
      </c>
      <c r="Y39">
        <f t="shared" si="17"/>
        <v>1.119080379395768</v>
      </c>
      <c r="Z39">
        <f t="shared" si="18"/>
        <v>-214.75634577272984</v>
      </c>
      <c r="AA39">
        <f t="shared" si="19"/>
        <v>87.237629871615866</v>
      </c>
      <c r="AB39">
        <f t="shared" si="20"/>
        <v>8.3390714966363717</v>
      </c>
      <c r="AC39">
        <f t="shared" si="21"/>
        <v>161.67839307332025</v>
      </c>
      <c r="AD39">
        <v>-4.1349301041571897E-2</v>
      </c>
      <c r="AE39">
        <v>4.6418212816887898E-2</v>
      </c>
      <c r="AF39">
        <v>3.46620747360015</v>
      </c>
      <c r="AG39">
        <v>0</v>
      </c>
      <c r="AH39">
        <v>0</v>
      </c>
      <c r="AI39">
        <f t="shared" si="22"/>
        <v>1</v>
      </c>
      <c r="AJ39">
        <f t="shared" si="23"/>
        <v>0</v>
      </c>
      <c r="AK39">
        <f t="shared" si="24"/>
        <v>52675.533829919928</v>
      </c>
      <c r="AL39">
        <v>0</v>
      </c>
      <c r="AM39">
        <v>0</v>
      </c>
      <c r="AN39">
        <v>0</v>
      </c>
      <c r="AO39">
        <f t="shared" si="25"/>
        <v>0</v>
      </c>
      <c r="AP39" t="e">
        <f t="shared" si="26"/>
        <v>#DIV/0!</v>
      </c>
      <c r="AQ39">
        <v>-1</v>
      </c>
      <c r="AR39" t="s">
        <v>399</v>
      </c>
      <c r="AS39">
        <v>915.887823529412</v>
      </c>
      <c r="AT39">
        <v>1288.7</v>
      </c>
      <c r="AU39">
        <f t="shared" si="27"/>
        <v>0.28929322299261895</v>
      </c>
      <c r="AV39">
        <v>0.5</v>
      </c>
      <c r="AW39">
        <f t="shared" si="28"/>
        <v>1433.0774706087986</v>
      </c>
      <c r="AX39">
        <f t="shared" si="29"/>
        <v>15.756874297985675</v>
      </c>
      <c r="AY39">
        <f t="shared" si="30"/>
        <v>207.28980013526476</v>
      </c>
      <c r="AZ39">
        <f t="shared" si="31"/>
        <v>0.54408318460464034</v>
      </c>
      <c r="BA39">
        <f t="shared" si="32"/>
        <v>1.1692929825257133E-2</v>
      </c>
      <c r="BB39">
        <f t="shared" si="33"/>
        <v>-1</v>
      </c>
      <c r="BC39" t="s">
        <v>400</v>
      </c>
      <c r="BD39">
        <v>587.54</v>
      </c>
      <c r="BE39">
        <f t="shared" si="34"/>
        <v>701.16000000000008</v>
      </c>
      <c r="BF39">
        <f t="shared" si="35"/>
        <v>0.53170770789917854</v>
      </c>
      <c r="BG39">
        <f t="shared" si="36"/>
        <v>2.1933825782074412</v>
      </c>
      <c r="BH39">
        <f t="shared" si="37"/>
        <v>0.28929322299261895</v>
      </c>
      <c r="BI39" t="e">
        <f t="shared" si="38"/>
        <v>#DIV/0!</v>
      </c>
      <c r="BJ39">
        <v>317</v>
      </c>
      <c r="BK39">
        <v>300</v>
      </c>
      <c r="BL39">
        <v>300</v>
      </c>
      <c r="BM39">
        <v>300</v>
      </c>
      <c r="BN39">
        <v>10452.299999999999</v>
      </c>
      <c r="BO39">
        <v>1219.73</v>
      </c>
      <c r="BP39">
        <v>-7.2493699999999998E-3</v>
      </c>
      <c r="BQ39">
        <v>14.1449</v>
      </c>
      <c r="BR39">
        <f t="shared" si="39"/>
        <v>1699.99096774194</v>
      </c>
      <c r="BS39">
        <f t="shared" si="40"/>
        <v>1433.0774706087986</v>
      </c>
      <c r="BT39">
        <f t="shared" si="41"/>
        <v>0.84299122630770407</v>
      </c>
      <c r="BU39">
        <f t="shared" si="42"/>
        <v>0.19598245261540814</v>
      </c>
      <c r="BV39">
        <v>6</v>
      </c>
      <c r="BW39">
        <v>0.5</v>
      </c>
      <c r="BX39" t="s">
        <v>283</v>
      </c>
      <c r="BY39">
        <v>1535032932.9419401</v>
      </c>
      <c r="BZ39">
        <v>224.76938709677401</v>
      </c>
      <c r="CA39">
        <v>250.04609677419401</v>
      </c>
      <c r="CB39">
        <v>23.7614709677419</v>
      </c>
      <c r="CC39">
        <v>16.630532258064498</v>
      </c>
      <c r="CD39">
        <v>400.00729032258101</v>
      </c>
      <c r="CE39">
        <v>99.699216129032294</v>
      </c>
      <c r="CF39">
        <v>9.9985199999999996E-2</v>
      </c>
      <c r="CG39">
        <v>27.290612903225799</v>
      </c>
      <c r="CH39">
        <v>26.573393548387099</v>
      </c>
      <c r="CI39">
        <v>999.9</v>
      </c>
      <c r="CJ39">
        <v>10001.668387096801</v>
      </c>
      <c r="CK39">
        <v>0</v>
      </c>
      <c r="CL39">
        <v>26.4011967741936</v>
      </c>
      <c r="CM39">
        <v>1699.99096774194</v>
      </c>
      <c r="CN39">
        <v>0.900000225806452</v>
      </c>
      <c r="CO39">
        <v>9.9999832258064497E-2</v>
      </c>
      <c r="CP39">
        <v>0</v>
      </c>
      <c r="CQ39">
        <v>916.53212903225801</v>
      </c>
      <c r="CR39">
        <v>5.0001199999999999</v>
      </c>
      <c r="CS39">
        <v>13413.561290322599</v>
      </c>
      <c r="CT39">
        <v>13357.841935483901</v>
      </c>
      <c r="CU39">
        <v>43.875</v>
      </c>
      <c r="CV39">
        <v>44.9491935483871</v>
      </c>
      <c r="CW39">
        <v>44.811999999999998</v>
      </c>
      <c r="CX39">
        <v>44.995935483871001</v>
      </c>
      <c r="CY39">
        <v>45.79</v>
      </c>
      <c r="CZ39">
        <v>1525.48903225806</v>
      </c>
      <c r="DA39">
        <v>169.50193548387099</v>
      </c>
      <c r="DB39">
        <v>0</v>
      </c>
      <c r="DC39">
        <v>101.40000009536701</v>
      </c>
      <c r="DD39">
        <v>915.887823529412</v>
      </c>
      <c r="DE39">
        <v>-12.3990195931577</v>
      </c>
      <c r="DF39">
        <v>-191.24999959390701</v>
      </c>
      <c r="DG39">
        <v>13403.2764705882</v>
      </c>
      <c r="DH39">
        <v>10</v>
      </c>
      <c r="DI39">
        <v>1535032906.4000001</v>
      </c>
      <c r="DJ39" t="s">
        <v>401</v>
      </c>
      <c r="DK39">
        <v>20</v>
      </c>
      <c r="DL39">
        <v>-1.232</v>
      </c>
      <c r="DM39">
        <v>-5.1999999999999998E-2</v>
      </c>
      <c r="DN39">
        <v>250</v>
      </c>
      <c r="DO39">
        <v>16</v>
      </c>
      <c r="DP39">
        <v>0.04</v>
      </c>
      <c r="DQ39">
        <v>0.01</v>
      </c>
      <c r="DR39">
        <v>15.788809982728299</v>
      </c>
      <c r="DS39">
        <v>-0.344482849607751</v>
      </c>
      <c r="DT39">
        <v>4.3856883847434601E-2</v>
      </c>
      <c r="DU39">
        <v>1</v>
      </c>
      <c r="DV39">
        <v>161.700401915155</v>
      </c>
      <c r="DW39">
        <v>6.8108942201413702</v>
      </c>
      <c r="DX39">
        <v>0.95446832118217195</v>
      </c>
      <c r="DY39">
        <v>1</v>
      </c>
      <c r="DZ39">
        <v>2</v>
      </c>
      <c r="EA39">
        <v>2</v>
      </c>
      <c r="EB39" t="s">
        <v>285</v>
      </c>
      <c r="EC39">
        <v>1.8782799999999999</v>
      </c>
      <c r="ED39">
        <v>1.8772599999999999</v>
      </c>
      <c r="EE39">
        <v>1.8773500000000001</v>
      </c>
      <c r="EF39">
        <v>1.8814</v>
      </c>
      <c r="EG39">
        <v>1.8749800000000001</v>
      </c>
      <c r="EH39">
        <v>1.8724099999999999</v>
      </c>
      <c r="EI39">
        <v>1.8746799999999999</v>
      </c>
      <c r="EJ39">
        <v>1.87805</v>
      </c>
      <c r="EK39" t="s">
        <v>286</v>
      </c>
      <c r="EL39" t="s">
        <v>19</v>
      </c>
      <c r="EM39" t="s">
        <v>19</v>
      </c>
      <c r="EN39" t="s">
        <v>19</v>
      </c>
      <c r="EO39" t="s">
        <v>287</v>
      </c>
      <c r="EP39" t="s">
        <v>288</v>
      </c>
      <c r="EQ39" t="s">
        <v>289</v>
      </c>
      <c r="ER39" t="s">
        <v>289</v>
      </c>
      <c r="ES39" t="s">
        <v>289</v>
      </c>
      <c r="ET39" t="s">
        <v>289</v>
      </c>
      <c r="EU39">
        <v>0</v>
      </c>
      <c r="EV39">
        <v>100</v>
      </c>
      <c r="EW39">
        <v>100</v>
      </c>
      <c r="EX39">
        <v>-1.232</v>
      </c>
      <c r="EY39">
        <v>-5.1999999999999998E-2</v>
      </c>
      <c r="EZ39">
        <v>2</v>
      </c>
      <c r="FA39">
        <v>376.25099999999998</v>
      </c>
      <c r="FB39">
        <v>635.80700000000002</v>
      </c>
      <c r="FC39">
        <v>25</v>
      </c>
      <c r="FD39">
        <v>26.971800000000002</v>
      </c>
      <c r="FE39">
        <v>30.000499999999999</v>
      </c>
      <c r="FF39">
        <v>27.035499999999999</v>
      </c>
      <c r="FG39">
        <v>27.0275</v>
      </c>
      <c r="FH39">
        <v>13.5679</v>
      </c>
      <c r="FI39">
        <v>35.516300000000001</v>
      </c>
      <c r="FJ39">
        <v>71.894099999999995</v>
      </c>
      <c r="FK39">
        <v>25</v>
      </c>
      <c r="FL39">
        <v>250</v>
      </c>
      <c r="FM39">
        <v>16.5763</v>
      </c>
      <c r="FN39">
        <v>110.881</v>
      </c>
      <c r="FO39">
        <v>101.83199999999999</v>
      </c>
    </row>
    <row r="40" spans="1:171" x14ac:dyDescent="0.2">
      <c r="A40">
        <v>24</v>
      </c>
      <c r="B40">
        <v>1535033010.5</v>
      </c>
      <c r="C40">
        <v>3281.4000000953702</v>
      </c>
      <c r="D40" t="s">
        <v>402</v>
      </c>
      <c r="E40" t="s">
        <v>403</v>
      </c>
      <c r="F40" t="s">
        <v>389</v>
      </c>
      <c r="G40">
        <v>1535033002.4548399</v>
      </c>
      <c r="H40">
        <f t="shared" si="0"/>
        <v>4.9212327172647044E-3</v>
      </c>
      <c r="I40">
        <f t="shared" si="1"/>
        <v>10.034661789599328</v>
      </c>
      <c r="J40">
        <f t="shared" si="2"/>
        <v>158.78035483871</v>
      </c>
      <c r="K40">
        <f t="shared" si="3"/>
        <v>118.95240760690923</v>
      </c>
      <c r="L40">
        <f t="shared" si="4"/>
        <v>11.871376780395472</v>
      </c>
      <c r="M40">
        <f t="shared" si="5"/>
        <v>15.846181305082983</v>
      </c>
      <c r="N40">
        <f t="shared" si="6"/>
        <v>0.47320099518356445</v>
      </c>
      <c r="O40">
        <f t="shared" si="7"/>
        <v>2.2569329370604732</v>
      </c>
      <c r="P40">
        <f t="shared" si="8"/>
        <v>0.424209871412976</v>
      </c>
      <c r="Q40">
        <f t="shared" si="9"/>
        <v>0.2691089125387639</v>
      </c>
      <c r="R40">
        <f t="shared" si="10"/>
        <v>280.86039357694477</v>
      </c>
      <c r="S40">
        <f t="shared" si="11"/>
        <v>27.776931476145844</v>
      </c>
      <c r="T40">
        <f t="shared" si="12"/>
        <v>26.576022580645201</v>
      </c>
      <c r="U40">
        <f t="shared" si="13"/>
        <v>3.4909969209407352</v>
      </c>
      <c r="V40">
        <f t="shared" si="14"/>
        <v>64.99165085001033</v>
      </c>
      <c r="W40">
        <f t="shared" si="15"/>
        <v>2.3672107601129655</v>
      </c>
      <c r="X40">
        <f t="shared" si="16"/>
        <v>3.6423305596223199</v>
      </c>
      <c r="Y40">
        <f t="shared" si="17"/>
        <v>1.1237861608277697</v>
      </c>
      <c r="Z40">
        <f t="shared" si="18"/>
        <v>-217.02636283137346</v>
      </c>
      <c r="AA40">
        <f t="shared" si="19"/>
        <v>87.873847510240154</v>
      </c>
      <c r="AB40">
        <f t="shared" si="20"/>
        <v>8.3973736936092305</v>
      </c>
      <c r="AC40">
        <f t="shared" si="21"/>
        <v>160.10525194942068</v>
      </c>
      <c r="AD40">
        <v>-4.1370652718238303E-2</v>
      </c>
      <c r="AE40">
        <v>4.6442181944455402E-2</v>
      </c>
      <c r="AF40">
        <v>3.4676233432503198</v>
      </c>
      <c r="AG40">
        <v>0</v>
      </c>
      <c r="AH40">
        <v>0</v>
      </c>
      <c r="AI40">
        <f t="shared" si="22"/>
        <v>1</v>
      </c>
      <c r="AJ40">
        <f t="shared" si="23"/>
        <v>0</v>
      </c>
      <c r="AK40">
        <f t="shared" si="24"/>
        <v>52700.288968775225</v>
      </c>
      <c r="AL40">
        <v>0</v>
      </c>
      <c r="AM40">
        <v>0</v>
      </c>
      <c r="AN40">
        <v>0</v>
      </c>
      <c r="AO40">
        <f t="shared" si="25"/>
        <v>0</v>
      </c>
      <c r="AP40" t="e">
        <f t="shared" si="26"/>
        <v>#DIV/0!</v>
      </c>
      <c r="AQ40">
        <v>-1</v>
      </c>
      <c r="AR40" t="s">
        <v>404</v>
      </c>
      <c r="AS40">
        <v>918.67347058823498</v>
      </c>
      <c r="AT40">
        <v>1234.5999999999999</v>
      </c>
      <c r="AU40">
        <f t="shared" si="27"/>
        <v>0.25589383558380441</v>
      </c>
      <c r="AV40">
        <v>0.5</v>
      </c>
      <c r="AW40">
        <f t="shared" si="28"/>
        <v>1433.0894415765342</v>
      </c>
      <c r="AX40">
        <f t="shared" si="29"/>
        <v>10.034661789599328</v>
      </c>
      <c r="AY40">
        <f t="shared" si="30"/>
        <v>183.35937696983586</v>
      </c>
      <c r="AZ40">
        <f t="shared" si="31"/>
        <v>0.51832172363518547</v>
      </c>
      <c r="BA40">
        <f t="shared" si="32"/>
        <v>7.6999114426941516E-3</v>
      </c>
      <c r="BB40">
        <f t="shared" si="33"/>
        <v>-1</v>
      </c>
      <c r="BC40" t="s">
        <v>405</v>
      </c>
      <c r="BD40">
        <v>594.67999999999995</v>
      </c>
      <c r="BE40">
        <f t="shared" si="34"/>
        <v>639.91999999999996</v>
      </c>
      <c r="BF40">
        <f t="shared" si="35"/>
        <v>0.49369691432017276</v>
      </c>
      <c r="BG40">
        <f t="shared" si="36"/>
        <v>2.0760745274769623</v>
      </c>
      <c r="BH40">
        <f t="shared" si="37"/>
        <v>0.25589383558380441</v>
      </c>
      <c r="BI40" t="e">
        <f t="shared" si="38"/>
        <v>#DIV/0!</v>
      </c>
      <c r="BJ40">
        <v>319</v>
      </c>
      <c r="BK40">
        <v>300</v>
      </c>
      <c r="BL40">
        <v>300</v>
      </c>
      <c r="BM40">
        <v>300</v>
      </c>
      <c r="BN40">
        <v>10451.6</v>
      </c>
      <c r="BO40">
        <v>1186.32</v>
      </c>
      <c r="BP40">
        <v>-7.2487599999999999E-3</v>
      </c>
      <c r="BQ40">
        <v>13.4208</v>
      </c>
      <c r="BR40">
        <f t="shared" si="39"/>
        <v>1700.0051612903201</v>
      </c>
      <c r="BS40">
        <f t="shared" si="40"/>
        <v>1433.0894415765342</v>
      </c>
      <c r="BT40">
        <f t="shared" si="41"/>
        <v>0.84299122979650587</v>
      </c>
      <c r="BU40">
        <f t="shared" si="42"/>
        <v>0.19598245959301167</v>
      </c>
      <c r="BV40">
        <v>6</v>
      </c>
      <c r="BW40">
        <v>0.5</v>
      </c>
      <c r="BX40" t="s">
        <v>283</v>
      </c>
      <c r="BY40">
        <v>1535033002.4548399</v>
      </c>
      <c r="BZ40">
        <v>158.78035483871</v>
      </c>
      <c r="CA40">
        <v>175.003774193548</v>
      </c>
      <c r="CB40">
        <v>23.719693548387099</v>
      </c>
      <c r="CC40">
        <v>16.513235483871</v>
      </c>
      <c r="CD40">
        <v>400.016419354839</v>
      </c>
      <c r="CE40">
        <v>99.699429032258095</v>
      </c>
      <c r="CF40">
        <v>9.9953083870967699E-2</v>
      </c>
      <c r="CG40">
        <v>27.2982193548387</v>
      </c>
      <c r="CH40">
        <v>26.576022580645201</v>
      </c>
      <c r="CI40">
        <v>999.9</v>
      </c>
      <c r="CJ40">
        <v>10006.811612903201</v>
      </c>
      <c r="CK40">
        <v>0</v>
      </c>
      <c r="CL40">
        <v>26.5916064516129</v>
      </c>
      <c r="CM40">
        <v>1700.0051612903201</v>
      </c>
      <c r="CN40">
        <v>0.89999799999999996</v>
      </c>
      <c r="CO40">
        <v>0.10000205806451599</v>
      </c>
      <c r="CP40">
        <v>0</v>
      </c>
      <c r="CQ40">
        <v>919.57364516128996</v>
      </c>
      <c r="CR40">
        <v>5.0001199999999999</v>
      </c>
      <c r="CS40">
        <v>13461.0903225806</v>
      </c>
      <c r="CT40">
        <v>13357.9580645161</v>
      </c>
      <c r="CU40">
        <v>43.9796774193548</v>
      </c>
      <c r="CV40">
        <v>45.061999999999998</v>
      </c>
      <c r="CW40">
        <v>44.924999999999997</v>
      </c>
      <c r="CX40">
        <v>45.061999999999998</v>
      </c>
      <c r="CY40">
        <v>45.875</v>
      </c>
      <c r="CZ40">
        <v>1525.5016129032299</v>
      </c>
      <c r="DA40">
        <v>169.503548387097</v>
      </c>
      <c r="DB40">
        <v>0</v>
      </c>
      <c r="DC40">
        <v>69</v>
      </c>
      <c r="DD40">
        <v>918.67347058823498</v>
      </c>
      <c r="DE40">
        <v>-15.964951003147499</v>
      </c>
      <c r="DF40">
        <v>-253.48039220542199</v>
      </c>
      <c r="DG40">
        <v>13446.7117647059</v>
      </c>
      <c r="DH40">
        <v>10</v>
      </c>
      <c r="DI40">
        <v>1535032906.4000001</v>
      </c>
      <c r="DJ40" t="s">
        <v>401</v>
      </c>
      <c r="DK40">
        <v>20</v>
      </c>
      <c r="DL40">
        <v>-1.232</v>
      </c>
      <c r="DM40">
        <v>-5.1999999999999998E-2</v>
      </c>
      <c r="DN40">
        <v>250</v>
      </c>
      <c r="DO40">
        <v>16</v>
      </c>
      <c r="DP40">
        <v>0.04</v>
      </c>
      <c r="DQ40">
        <v>0.01</v>
      </c>
      <c r="DR40">
        <v>9.9499890018483192</v>
      </c>
      <c r="DS40">
        <v>0.96879086220895805</v>
      </c>
      <c r="DT40">
        <v>0.12784421473933999</v>
      </c>
      <c r="DU40">
        <v>1</v>
      </c>
      <c r="DV40">
        <v>119.31232247330099</v>
      </c>
      <c r="DW40">
        <v>-4.1170091524394001</v>
      </c>
      <c r="DX40">
        <v>0.55211302499889703</v>
      </c>
      <c r="DY40">
        <v>1</v>
      </c>
      <c r="DZ40">
        <v>2</v>
      </c>
      <c r="EA40">
        <v>2</v>
      </c>
      <c r="EB40" t="s">
        <v>285</v>
      </c>
      <c r="EC40">
        <v>1.8782700000000001</v>
      </c>
      <c r="ED40">
        <v>1.87727</v>
      </c>
      <c r="EE40">
        <v>1.87734</v>
      </c>
      <c r="EF40">
        <v>1.8813800000000001</v>
      </c>
      <c r="EG40">
        <v>1.87496</v>
      </c>
      <c r="EH40">
        <v>1.87242</v>
      </c>
      <c r="EI40">
        <v>1.8746799999999999</v>
      </c>
      <c r="EJ40">
        <v>1.87805</v>
      </c>
      <c r="EK40" t="s">
        <v>286</v>
      </c>
      <c r="EL40" t="s">
        <v>19</v>
      </c>
      <c r="EM40" t="s">
        <v>19</v>
      </c>
      <c r="EN40" t="s">
        <v>19</v>
      </c>
      <c r="EO40" t="s">
        <v>287</v>
      </c>
      <c r="EP40" t="s">
        <v>288</v>
      </c>
      <c r="EQ40" t="s">
        <v>289</v>
      </c>
      <c r="ER40" t="s">
        <v>289</v>
      </c>
      <c r="ES40" t="s">
        <v>289</v>
      </c>
      <c r="ET40" t="s">
        <v>289</v>
      </c>
      <c r="EU40">
        <v>0</v>
      </c>
      <c r="EV40">
        <v>100</v>
      </c>
      <c r="EW40">
        <v>100</v>
      </c>
      <c r="EX40">
        <v>-1.232</v>
      </c>
      <c r="EY40">
        <v>-5.1999999999999998E-2</v>
      </c>
      <c r="EZ40">
        <v>2</v>
      </c>
      <c r="FA40">
        <v>376.267</v>
      </c>
      <c r="FB40">
        <v>635.23900000000003</v>
      </c>
      <c r="FC40">
        <v>24.9999</v>
      </c>
      <c r="FD40">
        <v>27.023399999999999</v>
      </c>
      <c r="FE40">
        <v>30.000399999999999</v>
      </c>
      <c r="FF40">
        <v>27.084900000000001</v>
      </c>
      <c r="FG40">
        <v>27.0825</v>
      </c>
      <c r="FH40">
        <v>10.379200000000001</v>
      </c>
      <c r="FI40">
        <v>35.5167</v>
      </c>
      <c r="FJ40">
        <v>69.626400000000004</v>
      </c>
      <c r="FK40">
        <v>25</v>
      </c>
      <c r="FL40">
        <v>175</v>
      </c>
      <c r="FM40">
        <v>16.413699999999999</v>
      </c>
      <c r="FN40">
        <v>110.871</v>
      </c>
      <c r="FO40">
        <v>101.825</v>
      </c>
    </row>
    <row r="41" spans="1:171" x14ac:dyDescent="0.2">
      <c r="A41">
        <v>25</v>
      </c>
      <c r="B41">
        <v>1535033119</v>
      </c>
      <c r="C41">
        <v>3389.9000000953702</v>
      </c>
      <c r="D41" t="s">
        <v>406</v>
      </c>
      <c r="E41" t="s">
        <v>407</v>
      </c>
      <c r="F41" t="s">
        <v>389</v>
      </c>
      <c r="G41">
        <v>1535033110.9451599</v>
      </c>
      <c r="H41">
        <f t="shared" si="0"/>
        <v>4.9487032956077193E-3</v>
      </c>
      <c r="I41">
        <f t="shared" si="1"/>
        <v>4.0677220214766754</v>
      </c>
      <c r="J41">
        <f t="shared" si="2"/>
        <v>93.305829032258004</v>
      </c>
      <c r="K41">
        <f t="shared" si="3"/>
        <v>76.972919307466896</v>
      </c>
      <c r="L41">
        <f t="shared" si="4"/>
        <v>7.6817057297549729</v>
      </c>
      <c r="M41">
        <f t="shared" si="5"/>
        <v>9.3116894609855958</v>
      </c>
      <c r="N41">
        <f t="shared" si="6"/>
        <v>0.48433032609231902</v>
      </c>
      <c r="O41">
        <f t="shared" si="7"/>
        <v>2.2557735655322388</v>
      </c>
      <c r="P41">
        <f t="shared" si="8"/>
        <v>0.43311741371003964</v>
      </c>
      <c r="Q41">
        <f t="shared" si="9"/>
        <v>0.27484701738131151</v>
      </c>
      <c r="R41">
        <f t="shared" si="10"/>
        <v>280.85565535717757</v>
      </c>
      <c r="S41">
        <f t="shared" si="11"/>
        <v>27.779568278055805</v>
      </c>
      <c r="T41">
        <f t="shared" si="12"/>
        <v>26.579945161290301</v>
      </c>
      <c r="U41">
        <f t="shared" si="13"/>
        <v>3.4918038192856176</v>
      </c>
      <c r="V41">
        <f t="shared" si="14"/>
        <v>65.438903905381451</v>
      </c>
      <c r="W41">
        <f t="shared" si="15"/>
        <v>2.3851138236279481</v>
      </c>
      <c r="X41">
        <f t="shared" si="16"/>
        <v>3.6447948869629601</v>
      </c>
      <c r="Y41">
        <f t="shared" si="17"/>
        <v>1.1066899956576695</v>
      </c>
      <c r="Z41">
        <f t="shared" si="18"/>
        <v>-218.23781533630043</v>
      </c>
      <c r="AA41">
        <f t="shared" si="19"/>
        <v>88.755321910808846</v>
      </c>
      <c r="AB41">
        <f t="shared" si="20"/>
        <v>8.4866246376039012</v>
      </c>
      <c r="AC41">
        <f t="shared" si="21"/>
        <v>159.85978656928987</v>
      </c>
      <c r="AD41">
        <v>-4.1339360768815898E-2</v>
      </c>
      <c r="AE41">
        <v>4.6407053989903503E-2</v>
      </c>
      <c r="AF41">
        <v>3.46554822927019</v>
      </c>
      <c r="AG41">
        <v>0</v>
      </c>
      <c r="AH41">
        <v>0</v>
      </c>
      <c r="AI41">
        <f t="shared" si="22"/>
        <v>1</v>
      </c>
      <c r="AJ41">
        <f t="shared" si="23"/>
        <v>0</v>
      </c>
      <c r="AK41">
        <f t="shared" si="24"/>
        <v>52659.993589707068</v>
      </c>
      <c r="AL41">
        <v>0</v>
      </c>
      <c r="AM41">
        <v>0</v>
      </c>
      <c r="AN41">
        <v>0</v>
      </c>
      <c r="AO41">
        <f t="shared" si="25"/>
        <v>0</v>
      </c>
      <c r="AP41" t="e">
        <f t="shared" si="26"/>
        <v>#DIV/0!</v>
      </c>
      <c r="AQ41">
        <v>-1</v>
      </c>
      <c r="AR41" t="s">
        <v>408</v>
      </c>
      <c r="AS41">
        <v>920.11605882352899</v>
      </c>
      <c r="AT41">
        <v>1197.6500000000001</v>
      </c>
      <c r="AU41">
        <f t="shared" si="27"/>
        <v>0.23173209299584274</v>
      </c>
      <c r="AV41">
        <v>0.5</v>
      </c>
      <c r="AW41">
        <f t="shared" si="28"/>
        <v>1433.068896415275</v>
      </c>
      <c r="AX41">
        <f t="shared" si="29"/>
        <v>4.0677220214766754</v>
      </c>
      <c r="AY41">
        <f t="shared" si="30"/>
        <v>166.04402738677712</v>
      </c>
      <c r="AZ41">
        <f t="shared" si="31"/>
        <v>0.50144032062789634</v>
      </c>
      <c r="BA41">
        <f t="shared" si="32"/>
        <v>3.5362724249708016E-3</v>
      </c>
      <c r="BB41">
        <f t="shared" si="33"/>
        <v>-1</v>
      </c>
      <c r="BC41" t="s">
        <v>409</v>
      </c>
      <c r="BD41">
        <v>597.1</v>
      </c>
      <c r="BE41">
        <f t="shared" si="34"/>
        <v>600.55000000000007</v>
      </c>
      <c r="BF41">
        <f t="shared" si="35"/>
        <v>0.46213294675958883</v>
      </c>
      <c r="BG41">
        <f t="shared" si="36"/>
        <v>2.005777926645453</v>
      </c>
      <c r="BH41">
        <f t="shared" si="37"/>
        <v>0.23173209299584277</v>
      </c>
      <c r="BI41" t="e">
        <f t="shared" si="38"/>
        <v>#DIV/0!</v>
      </c>
      <c r="BJ41">
        <v>321</v>
      </c>
      <c r="BK41">
        <v>300</v>
      </c>
      <c r="BL41">
        <v>300</v>
      </c>
      <c r="BM41">
        <v>300</v>
      </c>
      <c r="BN41">
        <v>10451</v>
      </c>
      <c r="BO41">
        <v>1147.56</v>
      </c>
      <c r="BP41">
        <v>-7.2483599999999997E-3</v>
      </c>
      <c r="BQ41">
        <v>9.2614699999999992</v>
      </c>
      <c r="BR41">
        <f t="shared" si="39"/>
        <v>1699.98129032258</v>
      </c>
      <c r="BS41">
        <f t="shared" si="40"/>
        <v>1433.068896415275</v>
      </c>
      <c r="BT41">
        <f t="shared" si="41"/>
        <v>0.84299098147329787</v>
      </c>
      <c r="BU41">
        <f t="shared" si="42"/>
        <v>0.19598196294659592</v>
      </c>
      <c r="BV41">
        <v>6</v>
      </c>
      <c r="BW41">
        <v>0.5</v>
      </c>
      <c r="BX41" t="s">
        <v>283</v>
      </c>
      <c r="BY41">
        <v>1535033110.9451599</v>
      </c>
      <c r="BZ41">
        <v>93.305829032258004</v>
      </c>
      <c r="CA41">
        <v>100.099709677419</v>
      </c>
      <c r="CB41">
        <v>23.8995322580645</v>
      </c>
      <c r="CC41">
        <v>16.6542225806452</v>
      </c>
      <c r="CD41">
        <v>400.01864516129001</v>
      </c>
      <c r="CE41">
        <v>99.697506451612895</v>
      </c>
      <c r="CF41">
        <v>0.100004138709677</v>
      </c>
      <c r="CG41">
        <v>27.309761290322601</v>
      </c>
      <c r="CH41">
        <v>26.579945161290301</v>
      </c>
      <c r="CI41">
        <v>999.9</v>
      </c>
      <c r="CJ41">
        <v>9999.4354838709696</v>
      </c>
      <c r="CK41">
        <v>0</v>
      </c>
      <c r="CL41">
        <v>27.094635483870999</v>
      </c>
      <c r="CM41">
        <v>1699.98129032258</v>
      </c>
      <c r="CN41">
        <v>0.90000548387096801</v>
      </c>
      <c r="CO41">
        <v>9.9994638709677494E-2</v>
      </c>
      <c r="CP41">
        <v>0</v>
      </c>
      <c r="CQ41">
        <v>920.51648387096805</v>
      </c>
      <c r="CR41">
        <v>5.0001199999999999</v>
      </c>
      <c r="CS41">
        <v>13476.564516128999</v>
      </c>
      <c r="CT41">
        <v>13357.796774193501</v>
      </c>
      <c r="CU41">
        <v>44.061999999999998</v>
      </c>
      <c r="CV41">
        <v>45.170999999999999</v>
      </c>
      <c r="CW41">
        <v>45.033999999999999</v>
      </c>
      <c r="CX41">
        <v>45.186999999999998</v>
      </c>
      <c r="CY41">
        <v>45.961387096774203</v>
      </c>
      <c r="CZ41">
        <v>1525.4941935483901</v>
      </c>
      <c r="DA41">
        <v>169.48709677419299</v>
      </c>
      <c r="DB41">
        <v>0</v>
      </c>
      <c r="DC41">
        <v>108</v>
      </c>
      <c r="DD41">
        <v>920.11605882352899</v>
      </c>
      <c r="DE41">
        <v>-5.2656862787269096</v>
      </c>
      <c r="DF41">
        <v>-94.068627574502699</v>
      </c>
      <c r="DG41">
        <v>13470.9294117647</v>
      </c>
      <c r="DH41">
        <v>10</v>
      </c>
      <c r="DI41">
        <v>1535033088.5</v>
      </c>
      <c r="DJ41" t="s">
        <v>410</v>
      </c>
      <c r="DK41">
        <v>21</v>
      </c>
      <c r="DL41">
        <v>-1.173</v>
      </c>
      <c r="DM41">
        <v>-4.7E-2</v>
      </c>
      <c r="DN41">
        <v>100</v>
      </c>
      <c r="DO41">
        <v>16</v>
      </c>
      <c r="DP41">
        <v>0.3</v>
      </c>
      <c r="DQ41">
        <v>0.02</v>
      </c>
      <c r="DR41">
        <v>4.0454794898735198</v>
      </c>
      <c r="DS41">
        <v>0.27018345868132299</v>
      </c>
      <c r="DT41">
        <v>8.8109872398422995E-2</v>
      </c>
      <c r="DU41">
        <v>1</v>
      </c>
      <c r="DV41">
        <v>76.645218100163504</v>
      </c>
      <c r="DW41">
        <v>3.5374669614646099</v>
      </c>
      <c r="DX41">
        <v>0.49583838283526399</v>
      </c>
      <c r="DY41">
        <v>1</v>
      </c>
      <c r="DZ41">
        <v>2</v>
      </c>
      <c r="EA41">
        <v>2</v>
      </c>
      <c r="EB41" t="s">
        <v>285</v>
      </c>
      <c r="EC41">
        <v>1.87826</v>
      </c>
      <c r="ED41">
        <v>1.8772800000000001</v>
      </c>
      <c r="EE41">
        <v>1.87734</v>
      </c>
      <c r="EF41">
        <v>1.88141</v>
      </c>
      <c r="EG41">
        <v>1.8749499999999999</v>
      </c>
      <c r="EH41">
        <v>1.8724099999999999</v>
      </c>
      <c r="EI41">
        <v>1.8746700000000001</v>
      </c>
      <c r="EJ41">
        <v>1.8780600000000001</v>
      </c>
      <c r="EK41" t="s">
        <v>286</v>
      </c>
      <c r="EL41" t="s">
        <v>19</v>
      </c>
      <c r="EM41" t="s">
        <v>19</v>
      </c>
      <c r="EN41" t="s">
        <v>19</v>
      </c>
      <c r="EO41" t="s">
        <v>287</v>
      </c>
      <c r="EP41" t="s">
        <v>288</v>
      </c>
      <c r="EQ41" t="s">
        <v>289</v>
      </c>
      <c r="ER41" t="s">
        <v>289</v>
      </c>
      <c r="ES41" t="s">
        <v>289</v>
      </c>
      <c r="ET41" t="s">
        <v>289</v>
      </c>
      <c r="EU41">
        <v>0</v>
      </c>
      <c r="EV41">
        <v>100</v>
      </c>
      <c r="EW41">
        <v>100</v>
      </c>
      <c r="EX41">
        <v>-1.173</v>
      </c>
      <c r="EY41">
        <v>-4.7E-2</v>
      </c>
      <c r="EZ41">
        <v>2</v>
      </c>
      <c r="FA41">
        <v>376.53500000000003</v>
      </c>
      <c r="FB41">
        <v>634.12900000000002</v>
      </c>
      <c r="FC41">
        <v>25.0002</v>
      </c>
      <c r="FD41">
        <v>27.097100000000001</v>
      </c>
      <c r="FE41">
        <v>30.000299999999999</v>
      </c>
      <c r="FF41">
        <v>27.171600000000002</v>
      </c>
      <c r="FG41">
        <v>27.162400000000002</v>
      </c>
      <c r="FH41">
        <v>7.1272700000000002</v>
      </c>
      <c r="FI41">
        <v>34.670699999999997</v>
      </c>
      <c r="FJ41">
        <v>67.727400000000003</v>
      </c>
      <c r="FK41">
        <v>25</v>
      </c>
      <c r="FL41">
        <v>100</v>
      </c>
      <c r="FM41">
        <v>16.485800000000001</v>
      </c>
      <c r="FN41">
        <v>110.854</v>
      </c>
      <c r="FO41">
        <v>101.816</v>
      </c>
    </row>
    <row r="42" spans="1:171" x14ac:dyDescent="0.2">
      <c r="A42">
        <v>26</v>
      </c>
      <c r="B42">
        <v>1535033226.4000001</v>
      </c>
      <c r="C42">
        <v>3497.3000001907299</v>
      </c>
      <c r="D42" t="s">
        <v>411</v>
      </c>
      <c r="E42" t="s">
        <v>412</v>
      </c>
      <c r="F42" t="s">
        <v>389</v>
      </c>
      <c r="G42">
        <v>1535033218.4419401</v>
      </c>
      <c r="H42">
        <f t="shared" si="0"/>
        <v>4.9887184888375386E-3</v>
      </c>
      <c r="I42">
        <f t="shared" si="1"/>
        <v>-0.13024605508219153</v>
      </c>
      <c r="J42">
        <f t="shared" si="2"/>
        <v>49.882300000000001</v>
      </c>
      <c r="K42">
        <f t="shared" si="3"/>
        <v>49.455921815544947</v>
      </c>
      <c r="L42">
        <f t="shared" si="4"/>
        <v>4.9355605806618827</v>
      </c>
      <c r="M42">
        <f t="shared" si="5"/>
        <v>4.9781119128865523</v>
      </c>
      <c r="N42">
        <f t="shared" si="6"/>
        <v>0.4859142482234669</v>
      </c>
      <c r="O42">
        <f t="shared" si="7"/>
        <v>2.2562479544202017</v>
      </c>
      <c r="P42">
        <f t="shared" si="8"/>
        <v>0.43439445684770139</v>
      </c>
      <c r="Q42">
        <f t="shared" si="9"/>
        <v>0.27566878680193474</v>
      </c>
      <c r="R42">
        <f t="shared" si="10"/>
        <v>280.85861023620038</v>
      </c>
      <c r="S42">
        <f t="shared" si="11"/>
        <v>27.796934565802797</v>
      </c>
      <c r="T42">
        <f t="shared" si="12"/>
        <v>26.611716129032299</v>
      </c>
      <c r="U42">
        <f t="shared" si="13"/>
        <v>3.4983453007915437</v>
      </c>
      <c r="V42">
        <f t="shared" si="14"/>
        <v>65.346545732370885</v>
      </c>
      <c r="W42">
        <f t="shared" si="15"/>
        <v>2.3860332548549663</v>
      </c>
      <c r="X42">
        <f t="shared" si="16"/>
        <v>3.6513533012548987</v>
      </c>
      <c r="Y42">
        <f t="shared" si="17"/>
        <v>1.1123120459365774</v>
      </c>
      <c r="Z42">
        <f t="shared" si="18"/>
        <v>-220.00248535773545</v>
      </c>
      <c r="AA42">
        <f t="shared" si="19"/>
        <v>88.64175395319586</v>
      </c>
      <c r="AB42">
        <f t="shared" si="20"/>
        <v>8.4766303241096352</v>
      </c>
      <c r="AC42">
        <f t="shared" si="21"/>
        <v>157.97450915577042</v>
      </c>
      <c r="AD42">
        <v>-4.1352162963101201E-2</v>
      </c>
      <c r="AE42">
        <v>4.6421425574522501E-2</v>
      </c>
      <c r="AF42">
        <v>3.4663972676447101</v>
      </c>
      <c r="AG42">
        <v>0</v>
      </c>
      <c r="AH42">
        <v>0</v>
      </c>
      <c r="AI42">
        <f t="shared" si="22"/>
        <v>1</v>
      </c>
      <c r="AJ42">
        <f t="shared" si="23"/>
        <v>0</v>
      </c>
      <c r="AK42">
        <f t="shared" si="24"/>
        <v>52670.246766804536</v>
      </c>
      <c r="AL42">
        <v>0</v>
      </c>
      <c r="AM42">
        <v>0</v>
      </c>
      <c r="AN42">
        <v>0</v>
      </c>
      <c r="AO42">
        <f t="shared" si="25"/>
        <v>0</v>
      </c>
      <c r="AP42" t="e">
        <f t="shared" si="26"/>
        <v>#DIV/0!</v>
      </c>
      <c r="AQ42">
        <v>-1</v>
      </c>
      <c r="AR42" t="s">
        <v>413</v>
      </c>
      <c r="AS42">
        <v>927.40688235294101</v>
      </c>
      <c r="AT42">
        <v>1170.49</v>
      </c>
      <c r="AU42">
        <f t="shared" si="27"/>
        <v>0.20767637284133911</v>
      </c>
      <c r="AV42">
        <v>0.5</v>
      </c>
      <c r="AW42">
        <f t="shared" si="28"/>
        <v>1433.0855706088366</v>
      </c>
      <c r="AX42">
        <f t="shared" si="29"/>
        <v>-0.13024605508219153</v>
      </c>
      <c r="AY42">
        <f t="shared" si="30"/>
        <v>148.80900663765198</v>
      </c>
      <c r="AZ42">
        <f t="shared" si="31"/>
        <v>0.4854975266768618</v>
      </c>
      <c r="BA42">
        <f t="shared" si="32"/>
        <v>6.0690998692304143E-4</v>
      </c>
      <c r="BB42">
        <f t="shared" si="33"/>
        <v>-1</v>
      </c>
      <c r="BC42" t="s">
        <v>414</v>
      </c>
      <c r="BD42">
        <v>602.22</v>
      </c>
      <c r="BE42">
        <f t="shared" si="34"/>
        <v>568.27</v>
      </c>
      <c r="BF42">
        <f t="shared" si="35"/>
        <v>0.42775989872254211</v>
      </c>
      <c r="BG42">
        <f t="shared" si="36"/>
        <v>1.9436252532297167</v>
      </c>
      <c r="BH42">
        <f t="shared" si="37"/>
        <v>0.20767637284133911</v>
      </c>
      <c r="BI42" t="e">
        <f t="shared" si="38"/>
        <v>#DIV/0!</v>
      </c>
      <c r="BJ42">
        <v>323</v>
      </c>
      <c r="BK42">
        <v>300</v>
      </c>
      <c r="BL42">
        <v>300</v>
      </c>
      <c r="BM42">
        <v>300</v>
      </c>
      <c r="BN42">
        <v>10450.5</v>
      </c>
      <c r="BO42">
        <v>1128.8699999999999</v>
      </c>
      <c r="BP42">
        <v>-7.2477599999999998E-3</v>
      </c>
      <c r="BQ42">
        <v>8.1718799999999998</v>
      </c>
      <c r="BR42">
        <f t="shared" si="39"/>
        <v>1700.00129032258</v>
      </c>
      <c r="BS42">
        <f t="shared" si="40"/>
        <v>1433.0855706088366</v>
      </c>
      <c r="BT42">
        <f t="shared" si="41"/>
        <v>0.8429908722815761</v>
      </c>
      <c r="BU42">
        <f t="shared" si="42"/>
        <v>0.19598174456315232</v>
      </c>
      <c r="BV42">
        <v>6</v>
      </c>
      <c r="BW42">
        <v>0.5</v>
      </c>
      <c r="BX42" t="s">
        <v>283</v>
      </c>
      <c r="BY42">
        <v>1535033218.4419401</v>
      </c>
      <c r="BZ42">
        <v>49.882300000000001</v>
      </c>
      <c r="CA42">
        <v>50.060200000000002</v>
      </c>
      <c r="CB42">
        <v>23.908829032258101</v>
      </c>
      <c r="CC42">
        <v>16.604829032258099</v>
      </c>
      <c r="CD42">
        <v>400.00909677419401</v>
      </c>
      <c r="CE42">
        <v>99.697216129032199</v>
      </c>
      <c r="CF42">
        <v>9.9944645161290299E-2</v>
      </c>
      <c r="CG42">
        <v>27.340445161290301</v>
      </c>
      <c r="CH42">
        <v>26.611716129032299</v>
      </c>
      <c r="CI42">
        <v>999.9</v>
      </c>
      <c r="CJ42">
        <v>10002.561290322599</v>
      </c>
      <c r="CK42">
        <v>0</v>
      </c>
      <c r="CL42">
        <v>27.3429</v>
      </c>
      <c r="CM42">
        <v>1700.00129032258</v>
      </c>
      <c r="CN42">
        <v>0.90001122580645199</v>
      </c>
      <c r="CO42">
        <v>9.99889387096774E-2</v>
      </c>
      <c r="CP42">
        <v>0</v>
      </c>
      <c r="CQ42">
        <v>927.56590322580598</v>
      </c>
      <c r="CR42">
        <v>5.0001199999999999</v>
      </c>
      <c r="CS42">
        <v>13594.606451612901</v>
      </c>
      <c r="CT42">
        <v>13357.9580645161</v>
      </c>
      <c r="CU42">
        <v>44.179000000000002</v>
      </c>
      <c r="CV42">
        <v>45.258000000000003</v>
      </c>
      <c r="CW42">
        <v>45.125</v>
      </c>
      <c r="CX42">
        <v>45.283999999999999</v>
      </c>
      <c r="CY42">
        <v>46.061999999999998</v>
      </c>
      <c r="CZ42">
        <v>1525.5183870967701</v>
      </c>
      <c r="DA42">
        <v>169.48290322580601</v>
      </c>
      <c r="DB42">
        <v>0</v>
      </c>
      <c r="DC42">
        <v>106.799999952316</v>
      </c>
      <c r="DD42">
        <v>927.40688235294101</v>
      </c>
      <c r="DE42">
        <v>-3.4480392021938702</v>
      </c>
      <c r="DF42">
        <v>-49.436274673797001</v>
      </c>
      <c r="DG42">
        <v>13591.9941176471</v>
      </c>
      <c r="DH42">
        <v>10</v>
      </c>
      <c r="DI42">
        <v>1535033200.5</v>
      </c>
      <c r="DJ42" t="s">
        <v>415</v>
      </c>
      <c r="DK42">
        <v>22</v>
      </c>
      <c r="DL42">
        <v>-1.18</v>
      </c>
      <c r="DM42">
        <v>-5.1999999999999998E-2</v>
      </c>
      <c r="DN42">
        <v>50</v>
      </c>
      <c r="DO42">
        <v>16</v>
      </c>
      <c r="DP42">
        <v>0.14000000000000001</v>
      </c>
      <c r="DQ42">
        <v>0.01</v>
      </c>
      <c r="DR42">
        <v>-0.15483100391745599</v>
      </c>
      <c r="DS42">
        <v>0.113066119558744</v>
      </c>
      <c r="DT42">
        <v>7.9093014787271501E-2</v>
      </c>
      <c r="DU42">
        <v>1</v>
      </c>
      <c r="DV42">
        <v>49.603658595538597</v>
      </c>
      <c r="DW42">
        <v>-1.05240518907604</v>
      </c>
      <c r="DX42">
        <v>0.29027268552721702</v>
      </c>
      <c r="DY42">
        <v>1</v>
      </c>
      <c r="DZ42">
        <v>2</v>
      </c>
      <c r="EA42">
        <v>2</v>
      </c>
      <c r="EB42" t="s">
        <v>285</v>
      </c>
      <c r="EC42">
        <v>1.8782300000000001</v>
      </c>
      <c r="ED42">
        <v>1.8772800000000001</v>
      </c>
      <c r="EE42">
        <v>1.8773599999999999</v>
      </c>
      <c r="EF42">
        <v>1.88141</v>
      </c>
      <c r="EG42">
        <v>1.87497</v>
      </c>
      <c r="EH42">
        <v>1.8724099999999999</v>
      </c>
      <c r="EI42">
        <v>1.87463</v>
      </c>
      <c r="EJ42">
        <v>1.8780600000000001</v>
      </c>
      <c r="EK42" t="s">
        <v>286</v>
      </c>
      <c r="EL42" t="s">
        <v>19</v>
      </c>
      <c r="EM42" t="s">
        <v>19</v>
      </c>
      <c r="EN42" t="s">
        <v>19</v>
      </c>
      <c r="EO42" t="s">
        <v>287</v>
      </c>
      <c r="EP42" t="s">
        <v>288</v>
      </c>
      <c r="EQ42" t="s">
        <v>289</v>
      </c>
      <c r="ER42" t="s">
        <v>289</v>
      </c>
      <c r="ES42" t="s">
        <v>289</v>
      </c>
      <c r="ET42" t="s">
        <v>289</v>
      </c>
      <c r="EU42">
        <v>0</v>
      </c>
      <c r="EV42">
        <v>100</v>
      </c>
      <c r="EW42">
        <v>100</v>
      </c>
      <c r="EX42">
        <v>-1.18</v>
      </c>
      <c r="EY42">
        <v>-5.1999999999999998E-2</v>
      </c>
      <c r="EZ42">
        <v>2</v>
      </c>
      <c r="FA42">
        <v>376.685</v>
      </c>
      <c r="FB42">
        <v>633.00300000000004</v>
      </c>
      <c r="FC42">
        <v>25</v>
      </c>
      <c r="FD42">
        <v>27.1629</v>
      </c>
      <c r="FE42">
        <v>30.000299999999999</v>
      </c>
      <c r="FF42">
        <v>27.245200000000001</v>
      </c>
      <c r="FG42">
        <v>27.235399999999998</v>
      </c>
      <c r="FH42">
        <v>4.9896599999999998</v>
      </c>
      <c r="FI42">
        <v>34.5473</v>
      </c>
      <c r="FJ42">
        <v>65.064700000000002</v>
      </c>
      <c r="FK42">
        <v>25</v>
      </c>
      <c r="FL42">
        <v>50</v>
      </c>
      <c r="FM42">
        <v>16.395</v>
      </c>
      <c r="FN42">
        <v>110.839</v>
      </c>
      <c r="FO42">
        <v>101.80800000000001</v>
      </c>
    </row>
    <row r="43" spans="1:171" x14ac:dyDescent="0.2">
      <c r="A43">
        <v>27</v>
      </c>
      <c r="B43">
        <v>1535033339.5</v>
      </c>
      <c r="C43">
        <v>3610.4000000953702</v>
      </c>
      <c r="D43" t="s">
        <v>416</v>
      </c>
      <c r="E43" t="s">
        <v>417</v>
      </c>
      <c r="F43" t="s">
        <v>389</v>
      </c>
      <c r="G43">
        <v>1535033331.5</v>
      </c>
      <c r="H43">
        <f t="shared" si="0"/>
        <v>5.1159807840500376E-3</v>
      </c>
      <c r="I43">
        <f t="shared" si="1"/>
        <v>26.619345797964261</v>
      </c>
      <c r="J43">
        <f t="shared" si="2"/>
        <v>357.40987096774199</v>
      </c>
      <c r="K43">
        <f t="shared" si="3"/>
        <v>258.37904752133085</v>
      </c>
      <c r="L43">
        <f t="shared" si="4"/>
        <v>25.784986435295917</v>
      </c>
      <c r="M43">
        <f t="shared" si="5"/>
        <v>35.667786390393232</v>
      </c>
      <c r="N43">
        <f t="shared" si="6"/>
        <v>0.50355527981236381</v>
      </c>
      <c r="O43">
        <f t="shared" si="7"/>
        <v>2.2541314580504048</v>
      </c>
      <c r="P43">
        <f t="shared" si="8"/>
        <v>0.44840750491985865</v>
      </c>
      <c r="Q43">
        <f t="shared" si="9"/>
        <v>0.28470456928222737</v>
      </c>
      <c r="R43">
        <f t="shared" si="10"/>
        <v>280.86079082102361</v>
      </c>
      <c r="S43">
        <f t="shared" si="11"/>
        <v>27.769863571034637</v>
      </c>
      <c r="T43">
        <f t="shared" si="12"/>
        <v>26.5816967741935</v>
      </c>
      <c r="U43">
        <f t="shared" si="13"/>
        <v>3.4921641891466888</v>
      </c>
      <c r="V43">
        <f t="shared" si="14"/>
        <v>65.320120734047052</v>
      </c>
      <c r="W43">
        <f t="shared" si="15"/>
        <v>2.3871177120307734</v>
      </c>
      <c r="X43">
        <f t="shared" si="16"/>
        <v>3.6544906610782291</v>
      </c>
      <c r="Y43">
        <f t="shared" si="17"/>
        <v>1.1050464771159154</v>
      </c>
      <c r="Z43">
        <f t="shared" si="18"/>
        <v>-225.61475257660666</v>
      </c>
      <c r="AA43">
        <f t="shared" si="19"/>
        <v>93.988406223534014</v>
      </c>
      <c r="AB43">
        <f t="shared" si="20"/>
        <v>8.9956697205120655</v>
      </c>
      <c r="AC43">
        <f t="shared" si="21"/>
        <v>158.23011418846303</v>
      </c>
      <c r="AD43">
        <v>-4.1295064617241597E-2</v>
      </c>
      <c r="AE43">
        <v>4.63573276792053E-2</v>
      </c>
      <c r="AF43">
        <v>3.4626098181958702</v>
      </c>
      <c r="AG43">
        <v>0</v>
      </c>
      <c r="AH43">
        <v>0</v>
      </c>
      <c r="AI43">
        <f t="shared" si="22"/>
        <v>1</v>
      </c>
      <c r="AJ43">
        <f t="shared" si="23"/>
        <v>0</v>
      </c>
      <c r="AK43">
        <f t="shared" si="24"/>
        <v>52597.872136825667</v>
      </c>
      <c r="AL43">
        <v>0</v>
      </c>
      <c r="AM43">
        <v>0</v>
      </c>
      <c r="AN43">
        <v>0</v>
      </c>
      <c r="AO43">
        <f t="shared" si="25"/>
        <v>0</v>
      </c>
      <c r="AP43" t="e">
        <f t="shared" si="26"/>
        <v>#DIV/0!</v>
      </c>
      <c r="AQ43">
        <v>-1</v>
      </c>
      <c r="AR43" t="s">
        <v>418</v>
      </c>
      <c r="AS43">
        <v>877.50264705882398</v>
      </c>
      <c r="AT43">
        <v>1296.53</v>
      </c>
      <c r="AU43">
        <f t="shared" si="27"/>
        <v>0.32319140547552005</v>
      </c>
      <c r="AV43">
        <v>0.5</v>
      </c>
      <c r="AW43">
        <f t="shared" si="28"/>
        <v>1433.0916015708699</v>
      </c>
      <c r="AX43">
        <f t="shared" si="29"/>
        <v>26.619345797964261</v>
      </c>
      <c r="AY43">
        <f t="shared" si="30"/>
        <v>231.58144444342673</v>
      </c>
      <c r="AZ43">
        <f t="shared" si="31"/>
        <v>0.56240117853038496</v>
      </c>
      <c r="BA43">
        <f t="shared" si="32"/>
        <v>1.9272561340593703E-2</v>
      </c>
      <c r="BB43">
        <f t="shared" si="33"/>
        <v>-1</v>
      </c>
      <c r="BC43" t="s">
        <v>419</v>
      </c>
      <c r="BD43">
        <v>567.36</v>
      </c>
      <c r="BE43">
        <f t="shared" si="34"/>
        <v>729.17</v>
      </c>
      <c r="BF43">
        <f t="shared" si="35"/>
        <v>0.57466345700066657</v>
      </c>
      <c r="BG43">
        <f t="shared" si="36"/>
        <v>2.2851981105470953</v>
      </c>
      <c r="BH43">
        <f t="shared" si="37"/>
        <v>0.32319140547552005</v>
      </c>
      <c r="BI43" t="e">
        <f t="shared" si="38"/>
        <v>#DIV/0!</v>
      </c>
      <c r="BJ43">
        <v>325</v>
      </c>
      <c r="BK43">
        <v>300</v>
      </c>
      <c r="BL43">
        <v>300</v>
      </c>
      <c r="BM43">
        <v>300</v>
      </c>
      <c r="BN43">
        <v>10450.200000000001</v>
      </c>
      <c r="BO43">
        <v>1201.3499999999999</v>
      </c>
      <c r="BP43">
        <v>-7.2482500000000004E-3</v>
      </c>
      <c r="BQ43">
        <v>6.4704600000000001</v>
      </c>
      <c r="BR43">
        <f t="shared" si="39"/>
        <v>1700.00774193548</v>
      </c>
      <c r="BS43">
        <f t="shared" si="40"/>
        <v>1433.0916015708699</v>
      </c>
      <c r="BT43">
        <f t="shared" si="41"/>
        <v>0.84299122069837007</v>
      </c>
      <c r="BU43">
        <f t="shared" si="42"/>
        <v>0.19598244139674023</v>
      </c>
      <c r="BV43">
        <v>6</v>
      </c>
      <c r="BW43">
        <v>0.5</v>
      </c>
      <c r="BX43" t="s">
        <v>283</v>
      </c>
      <c r="BY43">
        <v>1535033331.5</v>
      </c>
      <c r="BZ43">
        <v>357.40987096774199</v>
      </c>
      <c r="CA43">
        <v>400.08003225806499</v>
      </c>
      <c r="CB43">
        <v>23.920167741935501</v>
      </c>
      <c r="CC43">
        <v>16.430041935483899</v>
      </c>
      <c r="CD43">
        <v>400.01509677419398</v>
      </c>
      <c r="CE43">
        <v>99.695170967741902</v>
      </c>
      <c r="CF43">
        <v>0.100020177419355</v>
      </c>
      <c r="CG43">
        <v>27.355106451612901</v>
      </c>
      <c r="CH43">
        <v>26.5816967741935</v>
      </c>
      <c r="CI43">
        <v>999.9</v>
      </c>
      <c r="CJ43">
        <v>9988.9548387096802</v>
      </c>
      <c r="CK43">
        <v>0</v>
      </c>
      <c r="CL43">
        <v>27.248074193548401</v>
      </c>
      <c r="CM43">
        <v>1700.00774193548</v>
      </c>
      <c r="CN43">
        <v>0.900000225806452</v>
      </c>
      <c r="CO43">
        <v>9.9999745161290302E-2</v>
      </c>
      <c r="CP43">
        <v>0</v>
      </c>
      <c r="CQ43">
        <v>877.75716129032298</v>
      </c>
      <c r="CR43">
        <v>5.0001199999999999</v>
      </c>
      <c r="CS43">
        <v>12820.964516128999</v>
      </c>
      <c r="CT43">
        <v>13357.9806451613</v>
      </c>
      <c r="CU43">
        <v>44.253999999999998</v>
      </c>
      <c r="CV43">
        <v>45.375</v>
      </c>
      <c r="CW43">
        <v>45.245935483871001</v>
      </c>
      <c r="CX43">
        <v>45.375</v>
      </c>
      <c r="CY43">
        <v>46.133000000000003</v>
      </c>
      <c r="CZ43">
        <v>1525.5038709677401</v>
      </c>
      <c r="DA43">
        <v>169.50322580645201</v>
      </c>
      <c r="DB43">
        <v>0</v>
      </c>
      <c r="DC43">
        <v>112.200000047684</v>
      </c>
      <c r="DD43">
        <v>877.50264705882398</v>
      </c>
      <c r="DE43">
        <v>-5.20882355065834</v>
      </c>
      <c r="DF43">
        <v>-255.22058715344301</v>
      </c>
      <c r="DG43">
        <v>12811.6</v>
      </c>
      <c r="DH43">
        <v>10</v>
      </c>
      <c r="DI43">
        <v>1535033301.4000001</v>
      </c>
      <c r="DJ43" t="s">
        <v>420</v>
      </c>
      <c r="DK43">
        <v>23</v>
      </c>
      <c r="DL43">
        <v>-0.82599999999999996</v>
      </c>
      <c r="DM43">
        <v>-5.3999999999999999E-2</v>
      </c>
      <c r="DN43">
        <v>400</v>
      </c>
      <c r="DO43">
        <v>16</v>
      </c>
      <c r="DP43">
        <v>0.04</v>
      </c>
      <c r="DQ43">
        <v>0.01</v>
      </c>
      <c r="DR43">
        <v>26.628952952667198</v>
      </c>
      <c r="DS43">
        <v>-8.3428305084576507E-2</v>
      </c>
      <c r="DT43">
        <v>2.22847513039405E-2</v>
      </c>
      <c r="DU43">
        <v>1</v>
      </c>
      <c r="DV43">
        <v>257.80296411516701</v>
      </c>
      <c r="DW43">
        <v>6.9875905916720003</v>
      </c>
      <c r="DX43">
        <v>0.94717202590834904</v>
      </c>
      <c r="DY43">
        <v>1</v>
      </c>
      <c r="DZ43">
        <v>2</v>
      </c>
      <c r="EA43">
        <v>2</v>
      </c>
      <c r="EB43" t="s">
        <v>285</v>
      </c>
      <c r="EC43">
        <v>1.8782399999999999</v>
      </c>
      <c r="ED43">
        <v>1.8772800000000001</v>
      </c>
      <c r="EE43">
        <v>1.87738</v>
      </c>
      <c r="EF43">
        <v>1.8814</v>
      </c>
      <c r="EG43">
        <v>1.87496</v>
      </c>
      <c r="EH43">
        <v>1.8724099999999999</v>
      </c>
      <c r="EI43">
        <v>1.87466</v>
      </c>
      <c r="EJ43">
        <v>1.87805</v>
      </c>
      <c r="EK43" t="s">
        <v>286</v>
      </c>
      <c r="EL43" t="s">
        <v>19</v>
      </c>
      <c r="EM43" t="s">
        <v>19</v>
      </c>
      <c r="EN43" t="s">
        <v>19</v>
      </c>
      <c r="EO43" t="s">
        <v>287</v>
      </c>
      <c r="EP43" t="s">
        <v>288</v>
      </c>
      <c r="EQ43" t="s">
        <v>289</v>
      </c>
      <c r="ER43" t="s">
        <v>289</v>
      </c>
      <c r="ES43" t="s">
        <v>289</v>
      </c>
      <c r="ET43" t="s">
        <v>289</v>
      </c>
      <c r="EU43">
        <v>0</v>
      </c>
      <c r="EV43">
        <v>100</v>
      </c>
      <c r="EW43">
        <v>100</v>
      </c>
      <c r="EX43">
        <v>-0.82599999999999996</v>
      </c>
      <c r="EY43">
        <v>-5.3999999999999999E-2</v>
      </c>
      <c r="EZ43">
        <v>2</v>
      </c>
      <c r="FA43">
        <v>376.80700000000002</v>
      </c>
      <c r="FB43">
        <v>633.35</v>
      </c>
      <c r="FC43">
        <v>25.000399999999999</v>
      </c>
      <c r="FD43">
        <v>27.229099999999999</v>
      </c>
      <c r="FE43">
        <v>30.0002</v>
      </c>
      <c r="FF43">
        <v>27.310400000000001</v>
      </c>
      <c r="FG43">
        <v>27.307400000000001</v>
      </c>
      <c r="FH43">
        <v>19.6159</v>
      </c>
      <c r="FI43">
        <v>34.249400000000001</v>
      </c>
      <c r="FJ43">
        <v>62.7896</v>
      </c>
      <c r="FK43">
        <v>25</v>
      </c>
      <c r="FL43">
        <v>400</v>
      </c>
      <c r="FM43">
        <v>16.349599999999999</v>
      </c>
      <c r="FN43">
        <v>110.83</v>
      </c>
      <c r="FO43">
        <v>101.801</v>
      </c>
    </row>
    <row r="44" spans="1:171" x14ac:dyDescent="0.2">
      <c r="A44">
        <v>28</v>
      </c>
      <c r="B44">
        <v>1535033455.5</v>
      </c>
      <c r="C44">
        <v>3726.4000000953702</v>
      </c>
      <c r="D44" t="s">
        <v>421</v>
      </c>
      <c r="E44" t="s">
        <v>422</v>
      </c>
      <c r="F44" t="s">
        <v>389</v>
      </c>
      <c r="G44">
        <v>1535033447.5</v>
      </c>
      <c r="H44">
        <f t="shared" si="0"/>
        <v>5.1941214932021236E-3</v>
      </c>
      <c r="I44">
        <f t="shared" si="1"/>
        <v>34.872557850505423</v>
      </c>
      <c r="J44">
        <f t="shared" si="2"/>
        <v>543.44719354838696</v>
      </c>
      <c r="K44">
        <f t="shared" si="3"/>
        <v>413.84442632698193</v>
      </c>
      <c r="L44">
        <f t="shared" si="4"/>
        <v>41.299434265699212</v>
      </c>
      <c r="M44">
        <f t="shared" si="5"/>
        <v>54.233089100726666</v>
      </c>
      <c r="N44">
        <f t="shared" si="6"/>
        <v>0.51048408701402592</v>
      </c>
      <c r="O44">
        <f t="shared" si="7"/>
        <v>2.2548576009726542</v>
      </c>
      <c r="P44">
        <f t="shared" si="8"/>
        <v>0.45391530726360857</v>
      </c>
      <c r="Q44">
        <f t="shared" si="9"/>
        <v>0.28825543729103148</v>
      </c>
      <c r="R44">
        <f t="shared" si="10"/>
        <v>280.85667135591427</v>
      </c>
      <c r="S44">
        <f t="shared" si="11"/>
        <v>27.783788907514719</v>
      </c>
      <c r="T44">
        <f t="shared" si="12"/>
        <v>26.605035483870999</v>
      </c>
      <c r="U44">
        <f t="shared" si="13"/>
        <v>3.4969689020697645</v>
      </c>
      <c r="V44">
        <f t="shared" si="14"/>
        <v>65.210666996578908</v>
      </c>
      <c r="W44">
        <f t="shared" si="15"/>
        <v>2.3887009779894806</v>
      </c>
      <c r="X44">
        <f t="shared" si="16"/>
        <v>3.663052515802049</v>
      </c>
      <c r="Y44">
        <f t="shared" si="17"/>
        <v>1.108267924080284</v>
      </c>
      <c r="Z44">
        <f t="shared" si="18"/>
        <v>-229.06075785021366</v>
      </c>
      <c r="AA44">
        <f t="shared" si="19"/>
        <v>96.038604689536626</v>
      </c>
      <c r="AB44">
        <f t="shared" si="20"/>
        <v>9.1918442376842222</v>
      </c>
      <c r="AC44">
        <f t="shared" si="21"/>
        <v>157.02636243292147</v>
      </c>
      <c r="AD44">
        <v>-4.1314648836868501E-2</v>
      </c>
      <c r="AE44">
        <v>4.6379312681408401E-2</v>
      </c>
      <c r="AF44">
        <v>3.4639090830114698</v>
      </c>
      <c r="AG44">
        <v>0</v>
      </c>
      <c r="AH44">
        <v>0</v>
      </c>
      <c r="AI44">
        <f t="shared" si="22"/>
        <v>1</v>
      </c>
      <c r="AJ44">
        <f t="shared" si="23"/>
        <v>0</v>
      </c>
      <c r="AK44">
        <f t="shared" si="24"/>
        <v>52614.78987920042</v>
      </c>
      <c r="AL44">
        <v>0</v>
      </c>
      <c r="AM44">
        <v>0</v>
      </c>
      <c r="AN44">
        <v>0</v>
      </c>
      <c r="AO44">
        <f t="shared" si="25"/>
        <v>0</v>
      </c>
      <c r="AP44" t="e">
        <f t="shared" si="26"/>
        <v>#DIV/0!</v>
      </c>
      <c r="AQ44">
        <v>-1</v>
      </c>
      <c r="AR44" t="s">
        <v>423</v>
      </c>
      <c r="AS44">
        <v>890.16170588235298</v>
      </c>
      <c r="AT44">
        <v>1340.57</v>
      </c>
      <c r="AU44">
        <f t="shared" si="27"/>
        <v>0.33598267462172582</v>
      </c>
      <c r="AV44">
        <v>0.5</v>
      </c>
      <c r="AW44">
        <f t="shared" si="28"/>
        <v>1433.071141576545</v>
      </c>
      <c r="AX44">
        <f t="shared" si="29"/>
        <v>34.872557850505423</v>
      </c>
      <c r="AY44">
        <f t="shared" si="30"/>
        <v>240.74353753504874</v>
      </c>
      <c r="AZ44">
        <f t="shared" si="31"/>
        <v>0.58264022020483819</v>
      </c>
      <c r="BA44">
        <f t="shared" si="32"/>
        <v>2.5031944897753951E-2</v>
      </c>
      <c r="BB44">
        <f t="shared" si="33"/>
        <v>-1</v>
      </c>
      <c r="BC44" t="s">
        <v>424</v>
      </c>
      <c r="BD44">
        <v>559.5</v>
      </c>
      <c r="BE44">
        <f t="shared" si="34"/>
        <v>781.06999999999994</v>
      </c>
      <c r="BF44">
        <f t="shared" si="35"/>
        <v>0.57665547789269467</v>
      </c>
      <c r="BG44">
        <f t="shared" si="36"/>
        <v>2.3960142984807864</v>
      </c>
      <c r="BH44">
        <f t="shared" si="37"/>
        <v>0.33598267462172582</v>
      </c>
      <c r="BI44" t="e">
        <f t="shared" si="38"/>
        <v>#DIV/0!</v>
      </c>
      <c r="BJ44">
        <v>327</v>
      </c>
      <c r="BK44">
        <v>300</v>
      </c>
      <c r="BL44">
        <v>300</v>
      </c>
      <c r="BM44">
        <v>300</v>
      </c>
      <c r="BN44">
        <v>10450.1</v>
      </c>
      <c r="BO44">
        <v>1239.28</v>
      </c>
      <c r="BP44">
        <v>-7.2481000000000004E-3</v>
      </c>
      <c r="BQ44">
        <v>6.9752200000000002</v>
      </c>
      <c r="BR44">
        <f t="shared" si="39"/>
        <v>1699.9835483871</v>
      </c>
      <c r="BS44">
        <f t="shared" si="40"/>
        <v>1433.071141576545</v>
      </c>
      <c r="BT44">
        <f t="shared" si="41"/>
        <v>0.84299118243597437</v>
      </c>
      <c r="BU44">
        <f t="shared" si="42"/>
        <v>0.19598236487194853</v>
      </c>
      <c r="BV44">
        <v>6</v>
      </c>
      <c r="BW44">
        <v>0.5</v>
      </c>
      <c r="BX44" t="s">
        <v>283</v>
      </c>
      <c r="BY44">
        <v>1535033447.5</v>
      </c>
      <c r="BZ44">
        <v>543.44719354838696</v>
      </c>
      <c r="CA44">
        <v>599.98729032258098</v>
      </c>
      <c r="CB44">
        <v>23.936177419354799</v>
      </c>
      <c r="CC44">
        <v>16.331867741935501</v>
      </c>
      <c r="CD44">
        <v>400.02006451612903</v>
      </c>
      <c r="CE44">
        <v>99.694558064516102</v>
      </c>
      <c r="CF44">
        <v>0.100030525806452</v>
      </c>
      <c r="CG44">
        <v>27.395061290322602</v>
      </c>
      <c r="CH44">
        <v>26.605035483870999</v>
      </c>
      <c r="CI44">
        <v>999.9</v>
      </c>
      <c r="CJ44">
        <v>9993.7535483870997</v>
      </c>
      <c r="CK44">
        <v>0</v>
      </c>
      <c r="CL44">
        <v>27.760883870967699</v>
      </c>
      <c r="CM44">
        <v>1699.9835483871</v>
      </c>
      <c r="CN44">
        <v>0.89999812903225795</v>
      </c>
      <c r="CO44">
        <v>0.10000188387096801</v>
      </c>
      <c r="CP44">
        <v>0</v>
      </c>
      <c r="CQ44">
        <v>890.61270967741905</v>
      </c>
      <c r="CR44">
        <v>5.0001199999999999</v>
      </c>
      <c r="CS44">
        <v>13018.229032258099</v>
      </c>
      <c r="CT44">
        <v>13357.7870967742</v>
      </c>
      <c r="CU44">
        <v>44.375</v>
      </c>
      <c r="CV44">
        <v>45.5</v>
      </c>
      <c r="CW44">
        <v>45.340451612903202</v>
      </c>
      <c r="CX44">
        <v>45.5</v>
      </c>
      <c r="CY44">
        <v>46.25</v>
      </c>
      <c r="CZ44">
        <v>1525.4848387096799</v>
      </c>
      <c r="DA44">
        <v>169.49870967741899</v>
      </c>
      <c r="DB44">
        <v>0</v>
      </c>
      <c r="DC44">
        <v>115.5</v>
      </c>
      <c r="DD44">
        <v>890.16170588235298</v>
      </c>
      <c r="DE44">
        <v>-7.49142153072723</v>
      </c>
      <c r="DF44">
        <v>-87.573529954387595</v>
      </c>
      <c r="DG44">
        <v>13013.5529411765</v>
      </c>
      <c r="DH44">
        <v>10</v>
      </c>
      <c r="DI44">
        <v>1535033406</v>
      </c>
      <c r="DJ44" t="s">
        <v>425</v>
      </c>
      <c r="DK44">
        <v>24</v>
      </c>
      <c r="DL44">
        <v>-0.33900000000000002</v>
      </c>
      <c r="DM44">
        <v>-5.8999999999999997E-2</v>
      </c>
      <c r="DN44">
        <v>600</v>
      </c>
      <c r="DO44">
        <v>16</v>
      </c>
      <c r="DP44">
        <v>0.02</v>
      </c>
      <c r="DQ44">
        <v>0.01</v>
      </c>
      <c r="DR44">
        <v>34.953541884189498</v>
      </c>
      <c r="DS44">
        <v>-0.91750422706363599</v>
      </c>
      <c r="DT44">
        <v>0.12152685217158</v>
      </c>
      <c r="DU44">
        <v>1</v>
      </c>
      <c r="DV44">
        <v>413.54992707622301</v>
      </c>
      <c r="DW44">
        <v>3.9686978555151802</v>
      </c>
      <c r="DX44">
        <v>0.56814871601174999</v>
      </c>
      <c r="DY44">
        <v>1</v>
      </c>
      <c r="DZ44">
        <v>2</v>
      </c>
      <c r="EA44">
        <v>2</v>
      </c>
      <c r="EB44" t="s">
        <v>285</v>
      </c>
      <c r="EC44">
        <v>1.87825</v>
      </c>
      <c r="ED44">
        <v>1.87727</v>
      </c>
      <c r="EE44">
        <v>1.8773899999999999</v>
      </c>
      <c r="EF44">
        <v>1.8813899999999999</v>
      </c>
      <c r="EG44">
        <v>1.8749899999999999</v>
      </c>
      <c r="EH44">
        <v>1.8724400000000001</v>
      </c>
      <c r="EI44">
        <v>1.87466</v>
      </c>
      <c r="EJ44">
        <v>1.87805</v>
      </c>
      <c r="EK44" t="s">
        <v>286</v>
      </c>
      <c r="EL44" t="s">
        <v>19</v>
      </c>
      <c r="EM44" t="s">
        <v>19</v>
      </c>
      <c r="EN44" t="s">
        <v>19</v>
      </c>
      <c r="EO44" t="s">
        <v>287</v>
      </c>
      <c r="EP44" t="s">
        <v>288</v>
      </c>
      <c r="EQ44" t="s">
        <v>289</v>
      </c>
      <c r="ER44" t="s">
        <v>289</v>
      </c>
      <c r="ES44" t="s">
        <v>289</v>
      </c>
      <c r="ET44" t="s">
        <v>289</v>
      </c>
      <c r="EU44">
        <v>0</v>
      </c>
      <c r="EV44">
        <v>100</v>
      </c>
      <c r="EW44">
        <v>100</v>
      </c>
      <c r="EX44">
        <v>-0.33900000000000002</v>
      </c>
      <c r="EY44">
        <v>-5.8999999999999997E-2</v>
      </c>
      <c r="EZ44">
        <v>2</v>
      </c>
      <c r="FA44">
        <v>377.089</v>
      </c>
      <c r="FB44">
        <v>632.76599999999996</v>
      </c>
      <c r="FC44">
        <v>25.0001</v>
      </c>
      <c r="FD44">
        <v>27.302399999999999</v>
      </c>
      <c r="FE44">
        <v>30.000399999999999</v>
      </c>
      <c r="FF44">
        <v>27.383199999999999</v>
      </c>
      <c r="FG44">
        <v>27.382999999999999</v>
      </c>
      <c r="FH44">
        <v>27.139299999999999</v>
      </c>
      <c r="FI44">
        <v>34.221299999999999</v>
      </c>
      <c r="FJ44">
        <v>60.255099999999999</v>
      </c>
      <c r="FK44">
        <v>25</v>
      </c>
      <c r="FL44">
        <v>600</v>
      </c>
      <c r="FM44">
        <v>16.229600000000001</v>
      </c>
      <c r="FN44">
        <v>110.81699999999999</v>
      </c>
      <c r="FO44">
        <v>101.79</v>
      </c>
    </row>
    <row r="45" spans="1:171" x14ac:dyDescent="0.2">
      <c r="A45">
        <v>29</v>
      </c>
      <c r="B45">
        <v>1535033570.0999999</v>
      </c>
      <c r="C45">
        <v>3841</v>
      </c>
      <c r="D45" t="s">
        <v>426</v>
      </c>
      <c r="E45" t="s">
        <v>427</v>
      </c>
      <c r="F45" t="s">
        <v>389</v>
      </c>
      <c r="G45">
        <v>1535033562.0999999</v>
      </c>
      <c r="H45">
        <f t="shared" si="0"/>
        <v>5.2000959135129927E-3</v>
      </c>
      <c r="I45">
        <f t="shared" si="1"/>
        <v>36.648228600484906</v>
      </c>
      <c r="J45">
        <f t="shared" si="2"/>
        <v>739.28764516129002</v>
      </c>
      <c r="K45">
        <f t="shared" si="3"/>
        <v>600.78736041894911</v>
      </c>
      <c r="L45">
        <f t="shared" si="4"/>
        <v>59.956784593558623</v>
      </c>
      <c r="M45">
        <f t="shared" si="5"/>
        <v>73.778699443185928</v>
      </c>
      <c r="N45">
        <f t="shared" si="6"/>
        <v>0.51340843269763115</v>
      </c>
      <c r="O45">
        <f t="shared" si="7"/>
        <v>2.2562291192313806</v>
      </c>
      <c r="P45">
        <f t="shared" si="8"/>
        <v>0.45625904789284721</v>
      </c>
      <c r="Q45">
        <f t="shared" si="9"/>
        <v>0.28976465972835203</v>
      </c>
      <c r="R45">
        <f t="shared" si="10"/>
        <v>280.85851274682898</v>
      </c>
      <c r="S45">
        <f t="shared" si="11"/>
        <v>27.788650420169237</v>
      </c>
      <c r="T45">
        <f t="shared" si="12"/>
        <v>26.593938709677399</v>
      </c>
      <c r="U45">
        <f t="shared" si="13"/>
        <v>3.4946837028664253</v>
      </c>
      <c r="V45">
        <f t="shared" si="14"/>
        <v>65.241387189546714</v>
      </c>
      <c r="W45">
        <f t="shared" si="15"/>
        <v>2.3908119531769398</v>
      </c>
      <c r="X45">
        <f t="shared" si="16"/>
        <v>3.6645633334418237</v>
      </c>
      <c r="Y45">
        <f t="shared" si="17"/>
        <v>1.1038717496894854</v>
      </c>
      <c r="Z45">
        <f t="shared" si="18"/>
        <v>-229.32422978592297</v>
      </c>
      <c r="AA45">
        <f t="shared" si="19"/>
        <v>98.303373399011804</v>
      </c>
      <c r="AB45">
        <f t="shared" si="20"/>
        <v>9.4026958133710181</v>
      </c>
      <c r="AC45">
        <f t="shared" si="21"/>
        <v>159.24035217328881</v>
      </c>
      <c r="AD45">
        <v>-4.13516546166071E-2</v>
      </c>
      <c r="AE45">
        <v>4.64208549110494E-2</v>
      </c>
      <c r="AF45">
        <v>3.46636355596294</v>
      </c>
      <c r="AG45">
        <v>0</v>
      </c>
      <c r="AH45">
        <v>0</v>
      </c>
      <c r="AI45">
        <f t="shared" si="22"/>
        <v>1</v>
      </c>
      <c r="AJ45">
        <f t="shared" si="23"/>
        <v>0</v>
      </c>
      <c r="AK45">
        <f t="shared" si="24"/>
        <v>52658.811349438743</v>
      </c>
      <c r="AL45">
        <v>0</v>
      </c>
      <c r="AM45">
        <v>0</v>
      </c>
      <c r="AN45">
        <v>0</v>
      </c>
      <c r="AO45">
        <f t="shared" si="25"/>
        <v>0</v>
      </c>
      <c r="AP45" t="e">
        <f t="shared" si="26"/>
        <v>#DIV/0!</v>
      </c>
      <c r="AQ45">
        <v>-1</v>
      </c>
      <c r="AR45" t="s">
        <v>428</v>
      </c>
      <c r="AS45">
        <v>892.89394117646998</v>
      </c>
      <c r="AT45">
        <v>1316.53</v>
      </c>
      <c r="AU45">
        <f t="shared" si="27"/>
        <v>0.32178230562427745</v>
      </c>
      <c r="AV45">
        <v>0.5</v>
      </c>
      <c r="AW45">
        <f t="shared" si="28"/>
        <v>1433.0813773629577</v>
      </c>
      <c r="AX45">
        <f t="shared" si="29"/>
        <v>36.648228600484906</v>
      </c>
      <c r="AY45">
        <f t="shared" si="30"/>
        <v>230.57011487753388</v>
      </c>
      <c r="AZ45">
        <f t="shared" si="31"/>
        <v>0.57640160117885653</v>
      </c>
      <c r="BA45">
        <f t="shared" si="32"/>
        <v>2.6270823970765834E-2</v>
      </c>
      <c r="BB45">
        <f t="shared" si="33"/>
        <v>-1</v>
      </c>
      <c r="BC45" t="s">
        <v>429</v>
      </c>
      <c r="BD45">
        <v>557.67999999999995</v>
      </c>
      <c r="BE45">
        <f t="shared" si="34"/>
        <v>758.85</v>
      </c>
      <c r="BF45">
        <f t="shared" si="35"/>
        <v>0.55826060331228833</v>
      </c>
      <c r="BG45">
        <f t="shared" si="36"/>
        <v>2.3607265815521448</v>
      </c>
      <c r="BH45">
        <f t="shared" si="37"/>
        <v>0.32178230562427745</v>
      </c>
      <c r="BI45" t="e">
        <f t="shared" si="38"/>
        <v>#DIV/0!</v>
      </c>
      <c r="BJ45">
        <v>329</v>
      </c>
      <c r="BK45">
        <v>300</v>
      </c>
      <c r="BL45">
        <v>300</v>
      </c>
      <c r="BM45">
        <v>300</v>
      </c>
      <c r="BN45">
        <v>10449.5</v>
      </c>
      <c r="BO45">
        <v>1219.29</v>
      </c>
      <c r="BP45">
        <v>-7.24773E-3</v>
      </c>
      <c r="BQ45">
        <v>4.3314199999999996</v>
      </c>
      <c r="BR45">
        <f t="shared" si="39"/>
        <v>1699.99580645161</v>
      </c>
      <c r="BS45">
        <f t="shared" si="40"/>
        <v>1433.0813773629577</v>
      </c>
      <c r="BT45">
        <f t="shared" si="41"/>
        <v>0.84299112499237217</v>
      </c>
      <c r="BU45">
        <f t="shared" si="42"/>
        <v>0.19598224998474437</v>
      </c>
      <c r="BV45">
        <v>6</v>
      </c>
      <c r="BW45">
        <v>0.5</v>
      </c>
      <c r="BX45" t="s">
        <v>283</v>
      </c>
      <c r="BY45">
        <v>1535033562.0999999</v>
      </c>
      <c r="BZ45">
        <v>739.28764516129002</v>
      </c>
      <c r="CA45">
        <v>800.02406451612899</v>
      </c>
      <c r="CB45">
        <v>23.956748387096798</v>
      </c>
      <c r="CC45">
        <v>16.343780645161299</v>
      </c>
      <c r="CD45">
        <v>400.01629032258103</v>
      </c>
      <c r="CE45">
        <v>99.697035483871005</v>
      </c>
      <c r="CF45">
        <v>9.9978474193548397E-2</v>
      </c>
      <c r="CG45">
        <v>27.402103225806499</v>
      </c>
      <c r="CH45">
        <v>26.593938709677399</v>
      </c>
      <c r="CI45">
        <v>999.9</v>
      </c>
      <c r="CJ45">
        <v>10002.456451612899</v>
      </c>
      <c r="CK45">
        <v>0</v>
      </c>
      <c r="CL45">
        <v>27.678116129032301</v>
      </c>
      <c r="CM45">
        <v>1699.99580645161</v>
      </c>
      <c r="CN45">
        <v>0.90000225806451595</v>
      </c>
      <c r="CO45">
        <v>9.9997719354838699E-2</v>
      </c>
      <c r="CP45">
        <v>0</v>
      </c>
      <c r="CQ45">
        <v>893.56448387096805</v>
      </c>
      <c r="CR45">
        <v>5.0001199999999999</v>
      </c>
      <c r="CS45">
        <v>13073.2387096774</v>
      </c>
      <c r="CT45">
        <v>13357.890322580601</v>
      </c>
      <c r="CU45">
        <v>44.4491935483871</v>
      </c>
      <c r="CV45">
        <v>45.566064516129003</v>
      </c>
      <c r="CW45">
        <v>45.436999999999998</v>
      </c>
      <c r="CX45">
        <v>45.596548387096803</v>
      </c>
      <c r="CY45">
        <v>46.346548387096803</v>
      </c>
      <c r="CZ45">
        <v>1525.4970967741899</v>
      </c>
      <c r="DA45">
        <v>169.496451612903</v>
      </c>
      <c r="DB45">
        <v>0</v>
      </c>
      <c r="DC45">
        <v>114</v>
      </c>
      <c r="DD45">
        <v>892.89394117646998</v>
      </c>
      <c r="DE45">
        <v>-11.4897059062144</v>
      </c>
      <c r="DF45">
        <v>-104.362744809052</v>
      </c>
      <c r="DG45">
        <v>13059.9882352941</v>
      </c>
      <c r="DH45">
        <v>10</v>
      </c>
      <c r="DI45">
        <v>1535033526.0999999</v>
      </c>
      <c r="DJ45" t="s">
        <v>430</v>
      </c>
      <c r="DK45">
        <v>25</v>
      </c>
      <c r="DL45">
        <v>0.34300000000000003</v>
      </c>
      <c r="DM45">
        <v>-5.8000000000000003E-2</v>
      </c>
      <c r="DN45">
        <v>800</v>
      </c>
      <c r="DO45">
        <v>16</v>
      </c>
      <c r="DP45">
        <v>0.03</v>
      </c>
      <c r="DQ45">
        <v>0.01</v>
      </c>
      <c r="DR45">
        <v>36.729718625999901</v>
      </c>
      <c r="DS45">
        <v>-0.96835251548831103</v>
      </c>
      <c r="DT45">
        <v>0.118548580740149</v>
      </c>
      <c r="DU45">
        <v>1</v>
      </c>
      <c r="DV45">
        <v>600.42840885870203</v>
      </c>
      <c r="DW45">
        <v>3.8942493793624999</v>
      </c>
      <c r="DX45">
        <v>0.56915738364030899</v>
      </c>
      <c r="DY45">
        <v>1</v>
      </c>
      <c r="DZ45">
        <v>2</v>
      </c>
      <c r="EA45">
        <v>2</v>
      </c>
      <c r="EB45" t="s">
        <v>285</v>
      </c>
      <c r="EC45">
        <v>1.8782099999999999</v>
      </c>
      <c r="ED45">
        <v>1.8772599999999999</v>
      </c>
      <c r="EE45">
        <v>1.8773899999999999</v>
      </c>
      <c r="EF45">
        <v>1.88137</v>
      </c>
      <c r="EG45">
        <v>1.87497</v>
      </c>
      <c r="EH45">
        <v>1.8724099999999999</v>
      </c>
      <c r="EI45">
        <v>1.8746700000000001</v>
      </c>
      <c r="EJ45">
        <v>1.87805</v>
      </c>
      <c r="EK45" t="s">
        <v>286</v>
      </c>
      <c r="EL45" t="s">
        <v>19</v>
      </c>
      <c r="EM45" t="s">
        <v>19</v>
      </c>
      <c r="EN45" t="s">
        <v>19</v>
      </c>
      <c r="EO45" t="s">
        <v>287</v>
      </c>
      <c r="EP45" t="s">
        <v>288</v>
      </c>
      <c r="EQ45" t="s">
        <v>289</v>
      </c>
      <c r="ER45" t="s">
        <v>289</v>
      </c>
      <c r="ES45" t="s">
        <v>289</v>
      </c>
      <c r="ET45" t="s">
        <v>289</v>
      </c>
      <c r="EU45">
        <v>0</v>
      </c>
      <c r="EV45">
        <v>100</v>
      </c>
      <c r="EW45">
        <v>100</v>
      </c>
      <c r="EX45">
        <v>0.34300000000000003</v>
      </c>
      <c r="EY45">
        <v>-5.8000000000000003E-2</v>
      </c>
      <c r="EZ45">
        <v>2</v>
      </c>
      <c r="FA45">
        <v>377.1</v>
      </c>
      <c r="FB45">
        <v>632.29200000000003</v>
      </c>
      <c r="FC45">
        <v>25.000299999999999</v>
      </c>
      <c r="FD45">
        <v>27.375299999999999</v>
      </c>
      <c r="FE45">
        <v>30.000399999999999</v>
      </c>
      <c r="FF45">
        <v>27.459</v>
      </c>
      <c r="FG45">
        <v>27.4575</v>
      </c>
      <c r="FH45">
        <v>34.228200000000001</v>
      </c>
      <c r="FI45">
        <v>33.398099999999999</v>
      </c>
      <c r="FJ45">
        <v>58.307000000000002</v>
      </c>
      <c r="FK45">
        <v>25</v>
      </c>
      <c r="FL45">
        <v>800</v>
      </c>
      <c r="FM45">
        <v>16.281199999999998</v>
      </c>
      <c r="FN45">
        <v>110.804</v>
      </c>
      <c r="FO45">
        <v>101.782</v>
      </c>
    </row>
    <row r="46" spans="1:171" x14ac:dyDescent="0.2">
      <c r="A46">
        <v>30</v>
      </c>
      <c r="B46">
        <v>1535033686.5999999</v>
      </c>
      <c r="C46">
        <v>3957.5</v>
      </c>
      <c r="D46" t="s">
        <v>431</v>
      </c>
      <c r="E46" t="s">
        <v>432</v>
      </c>
      <c r="F46" t="s">
        <v>389</v>
      </c>
      <c r="G46">
        <v>1535033678.5999999</v>
      </c>
      <c r="H46">
        <f t="shared" si="0"/>
        <v>5.0279065146177975E-3</v>
      </c>
      <c r="I46">
        <f t="shared" si="1"/>
        <v>36.670892342772646</v>
      </c>
      <c r="J46">
        <f t="shared" si="2"/>
        <v>937.97554838709698</v>
      </c>
      <c r="K46">
        <f t="shared" si="3"/>
        <v>790.07235677104597</v>
      </c>
      <c r="L46">
        <f t="shared" si="4"/>
        <v>78.850905617077458</v>
      </c>
      <c r="M46">
        <f t="shared" si="5"/>
        <v>93.611959465669912</v>
      </c>
      <c r="N46">
        <f t="shared" si="6"/>
        <v>0.48909943904221753</v>
      </c>
      <c r="O46">
        <f t="shared" si="7"/>
        <v>2.2563687188106165</v>
      </c>
      <c r="P46">
        <f t="shared" si="8"/>
        <v>0.43694318613931371</v>
      </c>
      <c r="Q46">
        <f t="shared" si="9"/>
        <v>0.27731060807128455</v>
      </c>
      <c r="R46">
        <f t="shared" si="10"/>
        <v>280.85848107833675</v>
      </c>
      <c r="S46">
        <f t="shared" si="11"/>
        <v>27.872004696390704</v>
      </c>
      <c r="T46">
        <f t="shared" si="12"/>
        <v>26.617770967741901</v>
      </c>
      <c r="U46">
        <f t="shared" si="13"/>
        <v>3.4995931745700268</v>
      </c>
      <c r="V46">
        <f t="shared" si="14"/>
        <v>64.982875676622001</v>
      </c>
      <c r="W46">
        <f t="shared" si="15"/>
        <v>2.3850269217963445</v>
      </c>
      <c r="X46">
        <f t="shared" si="16"/>
        <v>3.6702391160174113</v>
      </c>
      <c r="Y46">
        <f t="shared" si="17"/>
        <v>1.1145662527736824</v>
      </c>
      <c r="Z46">
        <f t="shared" si="18"/>
        <v>-221.73067729464486</v>
      </c>
      <c r="AA46">
        <f t="shared" si="19"/>
        <v>98.625733630886003</v>
      </c>
      <c r="AB46">
        <f t="shared" si="20"/>
        <v>9.4353168875695825</v>
      </c>
      <c r="AC46">
        <f t="shared" si="21"/>
        <v>167.18885430214746</v>
      </c>
      <c r="AD46">
        <v>-4.1355422388095697E-2</v>
      </c>
      <c r="AE46">
        <v>4.6425084564620203E-2</v>
      </c>
      <c r="AF46">
        <v>3.4666134173943401</v>
      </c>
      <c r="AG46">
        <v>0</v>
      </c>
      <c r="AH46">
        <v>0</v>
      </c>
      <c r="AI46">
        <f t="shared" si="22"/>
        <v>1</v>
      </c>
      <c r="AJ46">
        <f t="shared" si="23"/>
        <v>0</v>
      </c>
      <c r="AK46">
        <f t="shared" si="24"/>
        <v>52658.890078291428</v>
      </c>
      <c r="AL46">
        <v>0</v>
      </c>
      <c r="AM46">
        <v>0</v>
      </c>
      <c r="AN46">
        <v>0</v>
      </c>
      <c r="AO46">
        <f t="shared" si="25"/>
        <v>0</v>
      </c>
      <c r="AP46" t="e">
        <f t="shared" si="26"/>
        <v>#DIV/0!</v>
      </c>
      <c r="AQ46">
        <v>-1</v>
      </c>
      <c r="AR46" t="s">
        <v>433</v>
      </c>
      <c r="AS46">
        <v>888.92700000000002</v>
      </c>
      <c r="AT46">
        <v>1275.92</v>
      </c>
      <c r="AU46">
        <f t="shared" si="27"/>
        <v>0.30330506614834785</v>
      </c>
      <c r="AV46">
        <v>0.5</v>
      </c>
      <c r="AW46">
        <f t="shared" si="28"/>
        <v>1433.0828222217201</v>
      </c>
      <c r="AX46">
        <f t="shared" si="29"/>
        <v>36.670892342772646</v>
      </c>
      <c r="AY46">
        <f t="shared" si="30"/>
        <v>217.33064009500993</v>
      </c>
      <c r="AZ46">
        <f t="shared" si="31"/>
        <v>0.56357765377139635</v>
      </c>
      <c r="BA46">
        <f t="shared" si="32"/>
        <v>2.6286612161306316E-2</v>
      </c>
      <c r="BB46">
        <f t="shared" si="33"/>
        <v>-1</v>
      </c>
      <c r="BC46" t="s">
        <v>434</v>
      </c>
      <c r="BD46">
        <v>556.84</v>
      </c>
      <c r="BE46">
        <f t="shared" si="34"/>
        <v>719.08</v>
      </c>
      <c r="BF46">
        <f t="shared" si="35"/>
        <v>0.53817794960226961</v>
      </c>
      <c r="BG46">
        <f t="shared" si="36"/>
        <v>2.2913583794267653</v>
      </c>
      <c r="BH46">
        <f t="shared" si="37"/>
        <v>0.3033050661483479</v>
      </c>
      <c r="BI46" t="e">
        <f t="shared" si="38"/>
        <v>#DIV/0!</v>
      </c>
      <c r="BJ46">
        <v>331</v>
      </c>
      <c r="BK46">
        <v>300</v>
      </c>
      <c r="BL46">
        <v>300</v>
      </c>
      <c r="BM46">
        <v>300</v>
      </c>
      <c r="BN46">
        <v>10449</v>
      </c>
      <c r="BO46">
        <v>1191.6199999999999</v>
      </c>
      <c r="BP46">
        <v>-7.2472500000000002E-3</v>
      </c>
      <c r="BQ46">
        <v>5.6851799999999999</v>
      </c>
      <c r="BR46">
        <f t="shared" si="39"/>
        <v>1699.99774193548</v>
      </c>
      <c r="BS46">
        <f t="shared" si="40"/>
        <v>1433.0828222217201</v>
      </c>
      <c r="BT46">
        <f t="shared" si="41"/>
        <v>0.84299101514695418</v>
      </c>
      <c r="BU46">
        <f t="shared" si="42"/>
        <v>0.19598203029390832</v>
      </c>
      <c r="BV46">
        <v>6</v>
      </c>
      <c r="BW46">
        <v>0.5</v>
      </c>
      <c r="BX46" t="s">
        <v>283</v>
      </c>
      <c r="BY46">
        <v>1535033678.5999999</v>
      </c>
      <c r="BZ46">
        <v>937.97554838709698</v>
      </c>
      <c r="CA46">
        <v>1000.05377419355</v>
      </c>
      <c r="CB46">
        <v>23.897554838709699</v>
      </c>
      <c r="CC46">
        <v>16.536187096774199</v>
      </c>
      <c r="CD46">
        <v>400.01412903225798</v>
      </c>
      <c r="CE46">
        <v>99.702148387096798</v>
      </c>
      <c r="CF46">
        <v>9.9983583870967702E-2</v>
      </c>
      <c r="CG46">
        <v>27.428535483870998</v>
      </c>
      <c r="CH46">
        <v>26.617770967741901</v>
      </c>
      <c r="CI46">
        <v>999.9</v>
      </c>
      <c r="CJ46">
        <v>10002.8548387097</v>
      </c>
      <c r="CK46">
        <v>0</v>
      </c>
      <c r="CL46">
        <v>28.247061290322598</v>
      </c>
      <c r="CM46">
        <v>1699.99774193548</v>
      </c>
      <c r="CN46">
        <v>0.90000512903225804</v>
      </c>
      <c r="CO46">
        <v>9.99948387096775E-2</v>
      </c>
      <c r="CP46">
        <v>0</v>
      </c>
      <c r="CQ46">
        <v>889.43958064516096</v>
      </c>
      <c r="CR46">
        <v>5.0001199999999999</v>
      </c>
      <c r="CS46">
        <v>13012.9516129032</v>
      </c>
      <c r="CT46">
        <v>13357.9290322581</v>
      </c>
      <c r="CU46">
        <v>44.561999999999998</v>
      </c>
      <c r="CV46">
        <v>45.683</v>
      </c>
      <c r="CW46">
        <v>45.554000000000002</v>
      </c>
      <c r="CX46">
        <v>45.686999999999998</v>
      </c>
      <c r="CY46">
        <v>46.436999999999998</v>
      </c>
      <c r="CZ46">
        <v>1525.5070967741899</v>
      </c>
      <c r="DA46">
        <v>169.49064516128999</v>
      </c>
      <c r="DB46">
        <v>0</v>
      </c>
      <c r="DC46">
        <v>115.700000047684</v>
      </c>
      <c r="DD46">
        <v>888.92700000000002</v>
      </c>
      <c r="DE46">
        <v>-9.9870098462252201</v>
      </c>
      <c r="DF46">
        <v>-213.308824204491</v>
      </c>
      <c r="DG46">
        <v>13002.5647058824</v>
      </c>
      <c r="DH46">
        <v>10</v>
      </c>
      <c r="DI46">
        <v>1535033648.5999999</v>
      </c>
      <c r="DJ46" t="s">
        <v>435</v>
      </c>
      <c r="DK46">
        <v>26</v>
      </c>
      <c r="DL46">
        <v>0.78700000000000003</v>
      </c>
      <c r="DM46">
        <v>-5.7000000000000002E-2</v>
      </c>
      <c r="DN46">
        <v>1000</v>
      </c>
      <c r="DO46">
        <v>16</v>
      </c>
      <c r="DP46">
        <v>0.03</v>
      </c>
      <c r="DQ46">
        <v>0.01</v>
      </c>
      <c r="DR46">
        <v>36.726714509566598</v>
      </c>
      <c r="DS46">
        <v>-0.67695484321767796</v>
      </c>
      <c r="DT46">
        <v>8.2781726426213897E-2</v>
      </c>
      <c r="DU46">
        <v>1</v>
      </c>
      <c r="DV46">
        <v>789.55456846345203</v>
      </c>
      <c r="DW46">
        <v>6.3511666404384099</v>
      </c>
      <c r="DX46">
        <v>0.91945143251030803</v>
      </c>
      <c r="DY46">
        <v>1</v>
      </c>
      <c r="DZ46">
        <v>2</v>
      </c>
      <c r="EA46">
        <v>2</v>
      </c>
      <c r="EB46" t="s">
        <v>285</v>
      </c>
      <c r="EC46">
        <v>1.8782399999999999</v>
      </c>
      <c r="ED46">
        <v>1.87727</v>
      </c>
      <c r="EE46">
        <v>1.87741</v>
      </c>
      <c r="EF46">
        <v>1.8813899999999999</v>
      </c>
      <c r="EG46">
        <v>1.87497</v>
      </c>
      <c r="EH46">
        <v>1.8724099999999999</v>
      </c>
      <c r="EI46">
        <v>1.8746799999999999</v>
      </c>
      <c r="EJ46">
        <v>1.87805</v>
      </c>
      <c r="EK46" t="s">
        <v>286</v>
      </c>
      <c r="EL46" t="s">
        <v>19</v>
      </c>
      <c r="EM46" t="s">
        <v>19</v>
      </c>
      <c r="EN46" t="s">
        <v>19</v>
      </c>
      <c r="EO46" t="s">
        <v>287</v>
      </c>
      <c r="EP46" t="s">
        <v>288</v>
      </c>
      <c r="EQ46" t="s">
        <v>289</v>
      </c>
      <c r="ER46" t="s">
        <v>289</v>
      </c>
      <c r="ES46" t="s">
        <v>289</v>
      </c>
      <c r="ET46" t="s">
        <v>289</v>
      </c>
      <c r="EU46">
        <v>0</v>
      </c>
      <c r="EV46">
        <v>100</v>
      </c>
      <c r="EW46">
        <v>100</v>
      </c>
      <c r="EX46">
        <v>0.78700000000000003</v>
      </c>
      <c r="EY46">
        <v>-5.7000000000000002E-2</v>
      </c>
      <c r="EZ46">
        <v>2</v>
      </c>
      <c r="FA46">
        <v>377.245</v>
      </c>
      <c r="FB46">
        <v>632.14099999999996</v>
      </c>
      <c r="FC46">
        <v>25.0001</v>
      </c>
      <c r="FD46">
        <v>27.448699999999999</v>
      </c>
      <c r="FE46">
        <v>30.000299999999999</v>
      </c>
      <c r="FF46">
        <v>27.534400000000002</v>
      </c>
      <c r="FG46">
        <v>27.531600000000001</v>
      </c>
      <c r="FH46">
        <v>41.0366</v>
      </c>
      <c r="FI46">
        <v>31.302199999999999</v>
      </c>
      <c r="FJ46">
        <v>56.448900000000002</v>
      </c>
      <c r="FK46">
        <v>25</v>
      </c>
      <c r="FL46">
        <v>1000</v>
      </c>
      <c r="FM46">
        <v>16.4876</v>
      </c>
      <c r="FN46">
        <v>110.791</v>
      </c>
      <c r="FO46">
        <v>101.774</v>
      </c>
    </row>
    <row r="47" spans="1:171" x14ac:dyDescent="0.2">
      <c r="A47">
        <v>31</v>
      </c>
      <c r="B47">
        <v>1535034002.0999999</v>
      </c>
      <c r="C47">
        <v>4273</v>
      </c>
      <c r="D47" t="s">
        <v>436</v>
      </c>
      <c r="E47" t="s">
        <v>437</v>
      </c>
      <c r="F47" t="s">
        <v>438</v>
      </c>
      <c r="G47">
        <v>1535033994.0999999</v>
      </c>
      <c r="H47">
        <f t="shared" si="0"/>
        <v>6.4557930220329367E-3</v>
      </c>
      <c r="I47">
        <f t="shared" si="1"/>
        <v>27.795564211594854</v>
      </c>
      <c r="J47">
        <f t="shared" si="2"/>
        <v>354.89574193548401</v>
      </c>
      <c r="K47">
        <f t="shared" si="3"/>
        <v>267.69699843876776</v>
      </c>
      <c r="L47">
        <f t="shared" si="4"/>
        <v>26.718547957726685</v>
      </c>
      <c r="M47">
        <f t="shared" si="5"/>
        <v>35.42176025953902</v>
      </c>
      <c r="N47">
        <f t="shared" si="6"/>
        <v>0.61740711517683722</v>
      </c>
      <c r="O47">
        <f t="shared" si="7"/>
        <v>2.2563655946964163</v>
      </c>
      <c r="P47">
        <f t="shared" si="8"/>
        <v>0.53670407135669373</v>
      </c>
      <c r="Q47">
        <f t="shared" si="9"/>
        <v>0.34180801179956793</v>
      </c>
      <c r="R47">
        <f t="shared" si="10"/>
        <v>280.86067233959005</v>
      </c>
      <c r="S47">
        <f t="shared" si="11"/>
        <v>27.234064338591224</v>
      </c>
      <c r="T47">
        <f t="shared" si="12"/>
        <v>26.7794064516129</v>
      </c>
      <c r="U47">
        <f t="shared" si="13"/>
        <v>3.5330494710521627</v>
      </c>
      <c r="V47">
        <f t="shared" si="14"/>
        <v>65.147598519729016</v>
      </c>
      <c r="W47">
        <f t="shared" si="15"/>
        <v>2.3679794751103209</v>
      </c>
      <c r="X47">
        <f t="shared" si="16"/>
        <v>3.6347916560473248</v>
      </c>
      <c r="Y47">
        <f t="shared" si="17"/>
        <v>1.1650699959418418</v>
      </c>
      <c r="Z47">
        <f t="shared" si="18"/>
        <v>-284.70047227165253</v>
      </c>
      <c r="AA47">
        <f t="shared" si="19"/>
        <v>58.810736622855579</v>
      </c>
      <c r="AB47">
        <f t="shared" si="20"/>
        <v>5.6261874558162237</v>
      </c>
      <c r="AC47">
        <f t="shared" si="21"/>
        <v>60.597124146609353</v>
      </c>
      <c r="AD47">
        <v>-4.1355338066402798E-2</v>
      </c>
      <c r="AE47">
        <v>4.6424989906132898E-2</v>
      </c>
      <c r="AF47">
        <v>3.46660782565012</v>
      </c>
      <c r="AG47">
        <v>0</v>
      </c>
      <c r="AH47">
        <v>0</v>
      </c>
      <c r="AI47">
        <f t="shared" si="22"/>
        <v>1</v>
      </c>
      <c r="AJ47">
        <f t="shared" si="23"/>
        <v>0</v>
      </c>
      <c r="AK47">
        <f t="shared" si="24"/>
        <v>52687.988762776316</v>
      </c>
      <c r="AL47">
        <v>0</v>
      </c>
      <c r="AM47">
        <v>0</v>
      </c>
      <c r="AN47">
        <v>0</v>
      </c>
      <c r="AO47">
        <f t="shared" si="25"/>
        <v>0</v>
      </c>
      <c r="AP47" t="e">
        <f t="shared" si="26"/>
        <v>#DIV/0!</v>
      </c>
      <c r="AQ47">
        <v>-1</v>
      </c>
      <c r="AR47" t="s">
        <v>439</v>
      </c>
      <c r="AS47">
        <v>939.68223529411796</v>
      </c>
      <c r="AT47">
        <v>1429.39</v>
      </c>
      <c r="AU47">
        <f t="shared" si="27"/>
        <v>0.34259912599492237</v>
      </c>
      <c r="AV47">
        <v>0.5</v>
      </c>
      <c r="AW47">
        <f t="shared" si="28"/>
        <v>1433.0905641571765</v>
      </c>
      <c r="AX47">
        <f t="shared" si="29"/>
        <v>27.795564211594854</v>
      </c>
      <c r="AY47">
        <f t="shared" si="30"/>
        <v>245.48778737590945</v>
      </c>
      <c r="AZ47">
        <f t="shared" si="31"/>
        <v>0.59690497345021309</v>
      </c>
      <c r="BA47">
        <f t="shared" si="32"/>
        <v>2.0093331804560438E-2</v>
      </c>
      <c r="BB47">
        <f t="shared" si="33"/>
        <v>-1</v>
      </c>
      <c r="BC47" t="s">
        <v>440</v>
      </c>
      <c r="BD47">
        <v>576.17999999999995</v>
      </c>
      <c r="BE47">
        <f t="shared" si="34"/>
        <v>853.21000000000015</v>
      </c>
      <c r="BF47">
        <f t="shared" si="35"/>
        <v>0.57395924181137359</v>
      </c>
      <c r="BG47">
        <f t="shared" si="36"/>
        <v>2.4808046096705896</v>
      </c>
      <c r="BH47">
        <f t="shared" si="37"/>
        <v>0.34259912599492237</v>
      </c>
      <c r="BI47" t="e">
        <f t="shared" si="38"/>
        <v>#DIV/0!</v>
      </c>
      <c r="BJ47">
        <v>333</v>
      </c>
      <c r="BK47">
        <v>300</v>
      </c>
      <c r="BL47">
        <v>300</v>
      </c>
      <c r="BM47">
        <v>300</v>
      </c>
      <c r="BN47">
        <v>10481.5</v>
      </c>
      <c r="BO47">
        <v>1327.18</v>
      </c>
      <c r="BP47">
        <v>-7.2705000000000001E-3</v>
      </c>
      <c r="BQ47">
        <v>6.0521200000000004</v>
      </c>
      <c r="BR47">
        <f t="shared" si="39"/>
        <v>1700.0064516129</v>
      </c>
      <c r="BS47">
        <f t="shared" si="40"/>
        <v>1433.0905641571765</v>
      </c>
      <c r="BT47">
        <f t="shared" si="41"/>
        <v>0.84299125029644195</v>
      </c>
      <c r="BU47">
        <f t="shared" si="42"/>
        <v>0.19598250059288383</v>
      </c>
      <c r="BV47">
        <v>6</v>
      </c>
      <c r="BW47">
        <v>0.5</v>
      </c>
      <c r="BX47" t="s">
        <v>283</v>
      </c>
      <c r="BY47">
        <v>1535033994.0999999</v>
      </c>
      <c r="BZ47">
        <v>354.89574193548401</v>
      </c>
      <c r="CA47">
        <v>400.02532258064502</v>
      </c>
      <c r="CB47">
        <v>23.725129032258099</v>
      </c>
      <c r="CC47">
        <v>14.2712838709677</v>
      </c>
      <c r="CD47">
        <v>400.00412903225799</v>
      </c>
      <c r="CE47">
        <v>99.708970967741905</v>
      </c>
      <c r="CF47">
        <v>9.9947748387096802E-2</v>
      </c>
      <c r="CG47">
        <v>27.262867741935501</v>
      </c>
      <c r="CH47">
        <v>26.7794064516129</v>
      </c>
      <c r="CI47">
        <v>999.9</v>
      </c>
      <c r="CJ47">
        <v>10002.15</v>
      </c>
      <c r="CK47">
        <v>0</v>
      </c>
      <c r="CL47">
        <v>30.428651612903199</v>
      </c>
      <c r="CM47">
        <v>1700.0064516129</v>
      </c>
      <c r="CN47">
        <v>0.89999970967741905</v>
      </c>
      <c r="CO47">
        <v>0.100000532258065</v>
      </c>
      <c r="CP47">
        <v>0</v>
      </c>
      <c r="CQ47">
        <v>940.22374193548399</v>
      </c>
      <c r="CR47">
        <v>5.0001199999999999</v>
      </c>
      <c r="CS47">
        <v>13813.5741935484</v>
      </c>
      <c r="CT47">
        <v>13357.967741935499</v>
      </c>
      <c r="CU47">
        <v>44.625</v>
      </c>
      <c r="CV47">
        <v>45.811999999999998</v>
      </c>
      <c r="CW47">
        <v>45.686999999999998</v>
      </c>
      <c r="CX47">
        <v>45.75</v>
      </c>
      <c r="CY47">
        <v>46.5</v>
      </c>
      <c r="CZ47">
        <v>1525.5016129032299</v>
      </c>
      <c r="DA47">
        <v>169.50483870967699</v>
      </c>
      <c r="DB47">
        <v>0</v>
      </c>
      <c r="DC47">
        <v>314.700000047684</v>
      </c>
      <c r="DD47">
        <v>939.68223529411796</v>
      </c>
      <c r="DE47">
        <v>-10.257107842245899</v>
      </c>
      <c r="DF47">
        <v>-193.651961120675</v>
      </c>
      <c r="DG47">
        <v>13810.970588235299</v>
      </c>
      <c r="DH47">
        <v>10</v>
      </c>
      <c r="DI47">
        <v>1535034042.5999999</v>
      </c>
      <c r="DJ47" t="s">
        <v>441</v>
      </c>
      <c r="DK47">
        <v>27</v>
      </c>
      <c r="DL47">
        <v>-0.86299999999999999</v>
      </c>
      <c r="DM47">
        <v>-0.122</v>
      </c>
      <c r="DN47">
        <v>400</v>
      </c>
      <c r="DO47">
        <v>14</v>
      </c>
      <c r="DP47">
        <v>0.03</v>
      </c>
      <c r="DQ47">
        <v>0.01</v>
      </c>
      <c r="DR47">
        <v>26.622210145232501</v>
      </c>
      <c r="DS47">
        <v>0.49019353198007798</v>
      </c>
      <c r="DT47">
        <v>6.2837261069370695E-2</v>
      </c>
      <c r="DU47">
        <v>1</v>
      </c>
      <c r="DV47">
        <v>273.83376931296999</v>
      </c>
      <c r="DW47">
        <v>-2.5583680268479401</v>
      </c>
      <c r="DX47">
        <v>0.33107147556993799</v>
      </c>
      <c r="DY47">
        <v>1</v>
      </c>
      <c r="DZ47">
        <v>2</v>
      </c>
      <c r="EA47">
        <v>2</v>
      </c>
      <c r="EB47" t="s">
        <v>285</v>
      </c>
      <c r="EC47">
        <v>1.8782799999999999</v>
      </c>
      <c r="ED47">
        <v>1.8772800000000001</v>
      </c>
      <c r="EE47">
        <v>1.8774</v>
      </c>
      <c r="EF47">
        <v>1.8813899999999999</v>
      </c>
      <c r="EG47">
        <v>1.87497</v>
      </c>
      <c r="EH47">
        <v>1.8724099999999999</v>
      </c>
      <c r="EI47">
        <v>1.87469</v>
      </c>
      <c r="EJ47">
        <v>1.87805</v>
      </c>
      <c r="EK47" t="s">
        <v>286</v>
      </c>
      <c r="EL47" t="s">
        <v>19</v>
      </c>
      <c r="EM47" t="s">
        <v>19</v>
      </c>
      <c r="EN47" t="s">
        <v>19</v>
      </c>
      <c r="EO47" t="s">
        <v>287</v>
      </c>
      <c r="EP47" t="s">
        <v>288</v>
      </c>
      <c r="EQ47" t="s">
        <v>289</v>
      </c>
      <c r="ER47" t="s">
        <v>289</v>
      </c>
      <c r="ES47" t="s">
        <v>289</v>
      </c>
      <c r="ET47" t="s">
        <v>289</v>
      </c>
      <c r="EU47">
        <v>0</v>
      </c>
      <c r="EV47">
        <v>100</v>
      </c>
      <c r="EW47">
        <v>100</v>
      </c>
      <c r="EX47">
        <v>-0.86299999999999999</v>
      </c>
      <c r="EY47">
        <v>-0.122</v>
      </c>
      <c r="EZ47">
        <v>2</v>
      </c>
      <c r="FA47">
        <v>381.55</v>
      </c>
      <c r="FB47">
        <v>625.61599999999999</v>
      </c>
      <c r="FC47">
        <v>24.9999</v>
      </c>
      <c r="FD47">
        <v>27.592400000000001</v>
      </c>
      <c r="FE47">
        <v>30.0001</v>
      </c>
      <c r="FF47">
        <v>27.689399999999999</v>
      </c>
      <c r="FG47">
        <v>27.6953</v>
      </c>
      <c r="FH47">
        <v>19.580500000000001</v>
      </c>
      <c r="FI47">
        <v>41.982599999999998</v>
      </c>
      <c r="FJ47">
        <v>56.350099999999998</v>
      </c>
      <c r="FK47">
        <v>25</v>
      </c>
      <c r="FL47">
        <v>400</v>
      </c>
      <c r="FM47">
        <v>14.2159</v>
      </c>
      <c r="FN47">
        <v>110.76</v>
      </c>
      <c r="FO47">
        <v>101.756</v>
      </c>
    </row>
    <row r="48" spans="1:171" x14ac:dyDescent="0.2">
      <c r="A48">
        <v>32</v>
      </c>
      <c r="B48">
        <v>1535034116.5999999</v>
      </c>
      <c r="C48">
        <v>4387.5</v>
      </c>
      <c r="D48" t="s">
        <v>442</v>
      </c>
      <c r="E48" t="s">
        <v>443</v>
      </c>
      <c r="F48" t="s">
        <v>438</v>
      </c>
      <c r="G48">
        <v>1535034108.5999999</v>
      </c>
      <c r="H48">
        <f t="shared" si="0"/>
        <v>6.29940485383031E-3</v>
      </c>
      <c r="I48">
        <f t="shared" si="1"/>
        <v>20.947572805722288</v>
      </c>
      <c r="J48">
        <f t="shared" si="2"/>
        <v>266.044225806452</v>
      </c>
      <c r="K48">
        <f t="shared" si="3"/>
        <v>197.28931739337983</v>
      </c>
      <c r="L48">
        <f t="shared" si="4"/>
        <v>19.691372068297078</v>
      </c>
      <c r="M48">
        <f t="shared" si="5"/>
        <v>26.553773443957791</v>
      </c>
      <c r="N48">
        <f t="shared" si="6"/>
        <v>0.58520256752470878</v>
      </c>
      <c r="O48">
        <f t="shared" si="7"/>
        <v>2.2558047890403969</v>
      </c>
      <c r="P48">
        <f t="shared" si="8"/>
        <v>0.51215281956349024</v>
      </c>
      <c r="Q48">
        <f t="shared" si="9"/>
        <v>0.32589579578219358</v>
      </c>
      <c r="R48">
        <f t="shared" si="10"/>
        <v>280.85923427514206</v>
      </c>
      <c r="S48">
        <f t="shared" si="11"/>
        <v>27.339637026767921</v>
      </c>
      <c r="T48">
        <f t="shared" si="12"/>
        <v>26.894764516129001</v>
      </c>
      <c r="U48">
        <f t="shared" si="13"/>
        <v>3.5570974223545879</v>
      </c>
      <c r="V48">
        <f t="shared" si="14"/>
        <v>64.884749550274549</v>
      </c>
      <c r="W48">
        <f t="shared" si="15"/>
        <v>2.3658795376280004</v>
      </c>
      <c r="X48">
        <f t="shared" si="16"/>
        <v>3.6462798331291233</v>
      </c>
      <c r="Y48">
        <f t="shared" si="17"/>
        <v>1.1912178847265875</v>
      </c>
      <c r="Z48">
        <f t="shared" si="18"/>
        <v>-277.80375405391669</v>
      </c>
      <c r="AA48">
        <f t="shared" si="19"/>
        <v>51.315231065478699</v>
      </c>
      <c r="AB48">
        <f t="shared" si="20"/>
        <v>4.9144972633317456</v>
      </c>
      <c r="AC48">
        <f t="shared" si="21"/>
        <v>59.28520855003579</v>
      </c>
      <c r="AD48">
        <v>-4.1340203313115803E-2</v>
      </c>
      <c r="AE48">
        <v>4.6407999819691001E-2</v>
      </c>
      <c r="AF48">
        <v>3.4656041093944201</v>
      </c>
      <c r="AG48">
        <v>0</v>
      </c>
      <c r="AH48">
        <v>0</v>
      </c>
      <c r="AI48">
        <f t="shared" si="22"/>
        <v>1</v>
      </c>
      <c r="AJ48">
        <f t="shared" si="23"/>
        <v>0</v>
      </c>
      <c r="AK48">
        <f t="shared" si="24"/>
        <v>52660.064880730351</v>
      </c>
      <c r="AL48">
        <v>0</v>
      </c>
      <c r="AM48">
        <v>0</v>
      </c>
      <c r="AN48">
        <v>0</v>
      </c>
      <c r="AO48">
        <f t="shared" si="25"/>
        <v>0</v>
      </c>
      <c r="AP48" t="e">
        <f t="shared" si="26"/>
        <v>#DIV/0!</v>
      </c>
      <c r="AQ48">
        <v>-1</v>
      </c>
      <c r="AR48" t="s">
        <v>444</v>
      </c>
      <c r="AS48">
        <v>896.31247058823499</v>
      </c>
      <c r="AT48">
        <v>1315.18</v>
      </c>
      <c r="AU48">
        <f t="shared" si="27"/>
        <v>0.31848684545975836</v>
      </c>
      <c r="AV48">
        <v>0.5</v>
      </c>
      <c r="AW48">
        <f t="shared" si="28"/>
        <v>1433.0873638841645</v>
      </c>
      <c r="AX48">
        <f t="shared" si="29"/>
        <v>20.947572805722288</v>
      </c>
      <c r="AY48">
        <f t="shared" si="30"/>
        <v>228.20973689585418</v>
      </c>
      <c r="AZ48">
        <f t="shared" si="31"/>
        <v>0.56199151446950235</v>
      </c>
      <c r="BA48">
        <f t="shared" si="32"/>
        <v>1.5314888232798833E-2</v>
      </c>
      <c r="BB48">
        <f t="shared" si="33"/>
        <v>-1</v>
      </c>
      <c r="BC48" t="s">
        <v>445</v>
      </c>
      <c r="BD48">
        <v>576.05999999999995</v>
      </c>
      <c r="BE48">
        <f t="shared" si="34"/>
        <v>739.12000000000012</v>
      </c>
      <c r="BF48">
        <f t="shared" si="35"/>
        <v>0.56671112865538076</v>
      </c>
      <c r="BG48">
        <f t="shared" si="36"/>
        <v>2.2830607922785826</v>
      </c>
      <c r="BH48">
        <f t="shared" si="37"/>
        <v>0.31848684545975842</v>
      </c>
      <c r="BI48" t="e">
        <f t="shared" si="38"/>
        <v>#DIV/0!</v>
      </c>
      <c r="BJ48">
        <v>335</v>
      </c>
      <c r="BK48">
        <v>300</v>
      </c>
      <c r="BL48">
        <v>300</v>
      </c>
      <c r="BM48">
        <v>300</v>
      </c>
      <c r="BN48">
        <v>10480.5</v>
      </c>
      <c r="BO48">
        <v>1229.8599999999999</v>
      </c>
      <c r="BP48">
        <v>-7.2696200000000001E-3</v>
      </c>
      <c r="BQ48">
        <v>9.2495100000000008</v>
      </c>
      <c r="BR48">
        <f t="shared" si="39"/>
        <v>1700.00322580645</v>
      </c>
      <c r="BS48">
        <f t="shared" si="40"/>
        <v>1433.0873638841645</v>
      </c>
      <c r="BT48">
        <f t="shared" si="41"/>
        <v>0.84299096738733215</v>
      </c>
      <c r="BU48">
        <f t="shared" si="42"/>
        <v>0.19598193477466438</v>
      </c>
      <c r="BV48">
        <v>6</v>
      </c>
      <c r="BW48">
        <v>0.5</v>
      </c>
      <c r="BX48" t="s">
        <v>283</v>
      </c>
      <c r="BY48">
        <v>1535034108.5999999</v>
      </c>
      <c r="BZ48">
        <v>266.044225806452</v>
      </c>
      <c r="CA48">
        <v>299.97716129032301</v>
      </c>
      <c r="CB48">
        <v>23.703922580645202</v>
      </c>
      <c r="CC48">
        <v>14.479422580645201</v>
      </c>
      <c r="CD48">
        <v>400.02716129032302</v>
      </c>
      <c r="CE48">
        <v>99.7095967741935</v>
      </c>
      <c r="CF48">
        <v>0.100024590322581</v>
      </c>
      <c r="CG48">
        <v>27.316712903225799</v>
      </c>
      <c r="CH48">
        <v>26.894764516129001</v>
      </c>
      <c r="CI48">
        <v>999.9</v>
      </c>
      <c r="CJ48">
        <v>9998.4267741935491</v>
      </c>
      <c r="CK48">
        <v>0</v>
      </c>
      <c r="CL48">
        <v>30.734861290322598</v>
      </c>
      <c r="CM48">
        <v>1700.00322580645</v>
      </c>
      <c r="CN48">
        <v>0.90000899999999995</v>
      </c>
      <c r="CO48">
        <v>9.99914999999999E-2</v>
      </c>
      <c r="CP48">
        <v>0</v>
      </c>
      <c r="CQ48">
        <v>897.05051612903196</v>
      </c>
      <c r="CR48">
        <v>5.0001199999999999</v>
      </c>
      <c r="CS48">
        <v>13098.7129032258</v>
      </c>
      <c r="CT48">
        <v>13357.9741935484</v>
      </c>
      <c r="CU48">
        <v>44.686999999999998</v>
      </c>
      <c r="CV48">
        <v>45.811999999999998</v>
      </c>
      <c r="CW48">
        <v>45.691064516129003</v>
      </c>
      <c r="CX48">
        <v>45.75</v>
      </c>
      <c r="CY48">
        <v>46.503999999999998</v>
      </c>
      <c r="CZ48">
        <v>1525.51967741935</v>
      </c>
      <c r="DA48">
        <v>169.48903225806399</v>
      </c>
      <c r="DB48">
        <v>0</v>
      </c>
      <c r="DC48">
        <v>113.80000019073501</v>
      </c>
      <c r="DD48">
        <v>896.31247058823499</v>
      </c>
      <c r="DE48">
        <v>-16.530147040611201</v>
      </c>
      <c r="DF48">
        <v>-236.446077969774</v>
      </c>
      <c r="DG48">
        <v>13085.6647058824</v>
      </c>
      <c r="DH48">
        <v>10</v>
      </c>
      <c r="DI48">
        <v>1535034042.5999999</v>
      </c>
      <c r="DJ48" t="s">
        <v>441</v>
      </c>
      <c r="DK48">
        <v>27</v>
      </c>
      <c r="DL48">
        <v>-0.86299999999999999</v>
      </c>
      <c r="DM48">
        <v>-0.122</v>
      </c>
      <c r="DN48">
        <v>400</v>
      </c>
      <c r="DO48">
        <v>14</v>
      </c>
      <c r="DP48">
        <v>0.03</v>
      </c>
      <c r="DQ48">
        <v>0.01</v>
      </c>
      <c r="DR48">
        <v>20.864549751578402</v>
      </c>
      <c r="DS48">
        <v>0.97353893218618104</v>
      </c>
      <c r="DT48">
        <v>0.119973271428911</v>
      </c>
      <c r="DU48">
        <v>1</v>
      </c>
      <c r="DV48">
        <v>197.86183971623001</v>
      </c>
      <c r="DW48">
        <v>-6.7424870320584702</v>
      </c>
      <c r="DX48">
        <v>0.81943360041397095</v>
      </c>
      <c r="DY48">
        <v>1</v>
      </c>
      <c r="DZ48">
        <v>2</v>
      </c>
      <c r="EA48">
        <v>2</v>
      </c>
      <c r="EB48" t="s">
        <v>285</v>
      </c>
      <c r="EC48">
        <v>1.87826</v>
      </c>
      <c r="ED48">
        <v>1.8772599999999999</v>
      </c>
      <c r="EE48">
        <v>1.8773899999999999</v>
      </c>
      <c r="EF48">
        <v>1.8814</v>
      </c>
      <c r="EG48">
        <v>1.8749499999999999</v>
      </c>
      <c r="EH48">
        <v>1.87243</v>
      </c>
      <c r="EI48">
        <v>1.87466</v>
      </c>
      <c r="EJ48">
        <v>1.87805</v>
      </c>
      <c r="EK48" t="s">
        <v>286</v>
      </c>
      <c r="EL48" t="s">
        <v>19</v>
      </c>
      <c r="EM48" t="s">
        <v>19</v>
      </c>
      <c r="EN48" t="s">
        <v>19</v>
      </c>
      <c r="EO48" t="s">
        <v>287</v>
      </c>
      <c r="EP48" t="s">
        <v>288</v>
      </c>
      <c r="EQ48" t="s">
        <v>289</v>
      </c>
      <c r="ER48" t="s">
        <v>289</v>
      </c>
      <c r="ES48" t="s">
        <v>289</v>
      </c>
      <c r="ET48" t="s">
        <v>289</v>
      </c>
      <c r="EU48">
        <v>0</v>
      </c>
      <c r="EV48">
        <v>100</v>
      </c>
      <c r="EW48">
        <v>100</v>
      </c>
      <c r="EX48">
        <v>-0.86299999999999999</v>
      </c>
      <c r="EY48">
        <v>-0.122</v>
      </c>
      <c r="EZ48">
        <v>2</v>
      </c>
      <c r="FA48">
        <v>381.64699999999999</v>
      </c>
      <c r="FB48">
        <v>625.40800000000002</v>
      </c>
      <c r="FC48">
        <v>25.0002</v>
      </c>
      <c r="FD48">
        <v>27.608799999999999</v>
      </c>
      <c r="FE48">
        <v>30.000299999999999</v>
      </c>
      <c r="FF48">
        <v>27.717600000000001</v>
      </c>
      <c r="FG48">
        <v>27.724299999999999</v>
      </c>
      <c r="FH48">
        <v>15.599299999999999</v>
      </c>
      <c r="FI48">
        <v>39.118200000000002</v>
      </c>
      <c r="FJ48">
        <v>53.166400000000003</v>
      </c>
      <c r="FK48">
        <v>25</v>
      </c>
      <c r="FL48">
        <v>300</v>
      </c>
      <c r="FM48">
        <v>14.5372</v>
      </c>
      <c r="FN48">
        <v>110.754</v>
      </c>
      <c r="FO48">
        <v>101.753</v>
      </c>
    </row>
    <row r="49" spans="1:171" x14ac:dyDescent="0.2">
      <c r="A49">
        <v>33</v>
      </c>
      <c r="B49">
        <v>1535034237.0999999</v>
      </c>
      <c r="C49">
        <v>4508</v>
      </c>
      <c r="D49" t="s">
        <v>446</v>
      </c>
      <c r="E49" t="s">
        <v>447</v>
      </c>
      <c r="F49" t="s">
        <v>438</v>
      </c>
      <c r="G49">
        <v>1535034229.0999999</v>
      </c>
      <c r="H49">
        <f t="shared" ref="H49:H75" si="43">CD49*AI49*(CB49-CC49)/(100*BV49*(1000-AI49*CB49))</f>
        <v>6.084935548029584E-3</v>
      </c>
      <c r="I49">
        <f t="shared" ref="I49:I75" si="44">CD49*AI49*(CA49-BZ49*(1000-AI49*CC49)/(1000-AI49*CB49))/(100*BV49)</f>
        <v>17.142185501072962</v>
      </c>
      <c r="J49">
        <f t="shared" ref="J49:J75" si="45">BZ49 - IF(AI49&gt;1, I49*BV49*100/(AK49*CJ49), 0)</f>
        <v>222.319064516129</v>
      </c>
      <c r="K49">
        <f t="shared" ref="K49:K75" si="46">((Q49-H49/2)*J49-I49)/(Q49+H49/2)</f>
        <v>163.51547457048488</v>
      </c>
      <c r="L49">
        <f t="shared" ref="L49:L75" si="47">K49*(CE49+CF49)/1000</f>
        <v>16.321091025722264</v>
      </c>
      <c r="M49">
        <f t="shared" ref="M49:M75" si="48">(BZ49 - IF(AI49&gt;1, I49*BV49*100/(AK49*CJ49), 0))*(CE49+CF49)/1000</f>
        <v>22.190497249586418</v>
      </c>
      <c r="N49">
        <f t="shared" ref="N49:N75" si="49">2/((1/P49-1/O49)+SIGN(P49)*SQRT((1/P49-1/O49)*(1/P49-1/O49) + 4*BW49/((BW49+1)*(BW49+1))*(2*1/P49*1/O49-1/O49*1/O49)))</f>
        <v>0.55630372248110349</v>
      </c>
      <c r="O49">
        <f t="shared" ref="O49:O75" si="50">AF49+AE49*BV49+AD49*BV49*BV49</f>
        <v>2.25677195509068</v>
      </c>
      <c r="P49">
        <f t="shared" ref="P49:P75" si="51">H49*(1000-(1000*0.61365*EXP(17.502*T49/(240.97+T49))/(CE49+CF49)+CB49)/2)/(1000*0.61365*EXP(17.502*T49/(240.97+T49))/(CE49+CF49)-CB49)</f>
        <v>0.48987882020521623</v>
      </c>
      <c r="Q49">
        <f t="shared" ref="Q49:Q75" si="52">1/((BW49+1)/(N49/1.6)+1/(O49/1.37)) + BW49/((BW49+1)/(N49/1.6) + BW49/(O49/1.37))</f>
        <v>0.31147885136394798</v>
      </c>
      <c r="R49">
        <f t="shared" ref="R49:R75" si="53">(BS49*BU49)</f>
        <v>280.85973142588091</v>
      </c>
      <c r="S49">
        <f t="shared" ref="S49:S75" si="54">(CG49+(R49+2*0.95*0.0000000567*(((CG49+$B$7)+273)^4-(CG49+273)^4)-44100*H49)/(1.84*29.3*O49+8*0.95*0.0000000567*(CG49+273)^3))</f>
        <v>27.458399379395068</v>
      </c>
      <c r="T49">
        <f t="shared" ref="T49:T75" si="55">($C$7*CH49+$D$7*CI49+$E$7*S49)</f>
        <v>27.003583870967699</v>
      </c>
      <c r="U49">
        <f t="shared" ref="U49:U75" si="56">0.61365*EXP(17.502*T49/(240.97+T49))</f>
        <v>3.5799131379323361</v>
      </c>
      <c r="V49">
        <f t="shared" ref="V49:V75" si="57">(W49/X49*100)</f>
        <v>65.009828288419484</v>
      </c>
      <c r="W49">
        <f t="shared" ref="W49:W75" si="58">CB49*(CE49+CF49)/1000</f>
        <v>2.3770928686178352</v>
      </c>
      <c r="X49">
        <f t="shared" ref="X49:X75" si="59">0.61365*EXP(17.502*CG49/(240.97+CG49))</f>
        <v>3.6565130707186908</v>
      </c>
      <c r="Y49">
        <f t="shared" ref="Y49:Y75" si="60">(U49-CB49*(CE49+CF49)/1000)</f>
        <v>1.2028202693145009</v>
      </c>
      <c r="Z49">
        <f t="shared" ref="Z49:Z75" si="61">(-H49*44100)</f>
        <v>-268.34565766810465</v>
      </c>
      <c r="AA49">
        <f t="shared" ref="AA49:AA75" si="62">2*29.3*O49*0.92*(CG49-T49)</f>
        <v>43.917894616243196</v>
      </c>
      <c r="AB49">
        <f t="shared" ref="AB49:AB75" si="63">2*0.95*0.0000000567*(((CG49+$B$7)+273)^4-(T49+273)^4)</f>
        <v>4.2075386682232381</v>
      </c>
      <c r="AC49">
        <f t="shared" ref="AC49:AC75" si="64">R49+AB49+Z49+AA49</f>
        <v>60.63950704224272</v>
      </c>
      <c r="AD49">
        <v>-4.1366306867534702E-2</v>
      </c>
      <c r="AE49">
        <v>4.6437303346323199E-2</v>
      </c>
      <c r="AF49">
        <v>3.46733518224399</v>
      </c>
      <c r="AG49">
        <v>0</v>
      </c>
      <c r="AH49">
        <v>0</v>
      </c>
      <c r="AI49">
        <f t="shared" ref="AI49:AI75" si="65">IF(AG49*$H$13&gt;=AK49,1,(AK49/(AK49-AG49*$H$13)))</f>
        <v>1</v>
      </c>
      <c r="AJ49">
        <f t="shared" ref="AJ49:AJ75" si="66">(AI49-1)*100</f>
        <v>0</v>
      </c>
      <c r="AK49">
        <f t="shared" ref="AK49:AK75" si="67">MAX(0,($B$13+$C$13*CJ49)/(1+$D$13*CJ49)*CE49/(CG49+273)*$E$13)</f>
        <v>52683.6536842063</v>
      </c>
      <c r="AL49">
        <v>0</v>
      </c>
      <c r="AM49">
        <v>0</v>
      </c>
      <c r="AN49">
        <v>0</v>
      </c>
      <c r="AO49">
        <f t="shared" ref="AO49:AO75" si="68">AN49-AM49</f>
        <v>0</v>
      </c>
      <c r="AP49" t="e">
        <f t="shared" ref="AP49:AP75" si="69">AO49/AN49</f>
        <v>#DIV/0!</v>
      </c>
      <c r="AQ49">
        <v>-1</v>
      </c>
      <c r="AR49" t="s">
        <v>448</v>
      </c>
      <c r="AS49">
        <v>878.93158823529404</v>
      </c>
      <c r="AT49">
        <v>1262.6600000000001</v>
      </c>
      <c r="AU49">
        <f t="shared" ref="AU49:AU75" si="70">1-AS49/AT49</f>
        <v>0.30390478178187796</v>
      </c>
      <c r="AV49">
        <v>0.5</v>
      </c>
      <c r="AW49">
        <f t="shared" ref="AW49:AW75" si="71">BS49</f>
        <v>1433.0839738345803</v>
      </c>
      <c r="AX49">
        <f t="shared" ref="AX49:AX75" si="72">I49</f>
        <v>17.142185501072962</v>
      </c>
      <c r="AY49">
        <f t="shared" ref="AY49:AY75" si="73">AU49*AV49*AW49</f>
        <v>217.76053617165232</v>
      </c>
      <c r="AZ49">
        <f t="shared" ref="AZ49:AZ75" si="74">BE49/AT49</f>
        <v>0.54101658403687458</v>
      </c>
      <c r="BA49">
        <f t="shared" ref="BA49:BA75" si="75">(AX49-AQ49)/AW49</f>
        <v>1.2659541124117754E-2</v>
      </c>
      <c r="BB49">
        <f t="shared" ref="BB49:BB75" si="76">(AN49-AT49)/AT49</f>
        <v>-1</v>
      </c>
      <c r="BC49" t="s">
        <v>449</v>
      </c>
      <c r="BD49">
        <v>579.54</v>
      </c>
      <c r="BE49">
        <f t="shared" ref="BE49:BE75" si="77">AT49-BD49</f>
        <v>683.12000000000012</v>
      </c>
      <c r="BF49">
        <f t="shared" ref="BF49:BF75" si="78">(AT49-AS49)/(AT49-BD49)</f>
        <v>0.56172914241232286</v>
      </c>
      <c r="BG49">
        <f t="shared" ref="BG49:BG75" si="79">(AN49-AT49)/(AN49-BD49)</f>
        <v>2.1787279566552784</v>
      </c>
      <c r="BH49">
        <f t="shared" ref="BH49:BH75" si="80">(AT49-AS49)/(AT49-AM49)</f>
        <v>0.30390478178187796</v>
      </c>
      <c r="BI49" t="e">
        <f t="shared" ref="BI49:BI75" si="81">(AN49-AT49)/(AN49-AM49)</f>
        <v>#DIV/0!</v>
      </c>
      <c r="BJ49">
        <v>337</v>
      </c>
      <c r="BK49">
        <v>300</v>
      </c>
      <c r="BL49">
        <v>300</v>
      </c>
      <c r="BM49">
        <v>300</v>
      </c>
      <c r="BN49">
        <v>10479.799999999999</v>
      </c>
      <c r="BO49">
        <v>1186.28</v>
      </c>
      <c r="BP49">
        <v>-7.2690300000000001E-3</v>
      </c>
      <c r="BQ49">
        <v>10.035600000000001</v>
      </c>
      <c r="BR49">
        <f t="shared" ref="BR49:BR75" si="82">$B$11*CK49+$C$11*CL49+$F$11*CM49</f>
        <v>1699.9983870967701</v>
      </c>
      <c r="BS49">
        <f t="shared" ref="BS49:BS75" si="83">BR49*BT49</f>
        <v>1433.0839738345803</v>
      </c>
      <c r="BT49">
        <f t="shared" ref="BT49:BT75" si="84">($B$11*$D$9+$C$11*$D$9+$F$11*((CZ49+CR49)/MAX(CZ49+CR49+DA49, 0.1)*$I$9+DA49/MAX(CZ49+CR49+DA49, 0.1)*$J$9))/($B$11+$C$11+$F$11)</f>
        <v>0.84299137264593416</v>
      </c>
      <c r="BU49">
        <f t="shared" ref="BU49:BU75" si="85">($B$11*$K$9+$C$11*$K$9+$F$11*((CZ49+CR49)/MAX(CZ49+CR49+DA49, 0.1)*$P$9+DA49/MAX(CZ49+CR49+DA49, 0.1)*$Q$9))/($B$11+$C$11+$F$11)</f>
        <v>0.19598274529186821</v>
      </c>
      <c r="BV49">
        <v>6</v>
      </c>
      <c r="BW49">
        <v>0.5</v>
      </c>
      <c r="BX49" t="s">
        <v>283</v>
      </c>
      <c r="BY49">
        <v>1535034229.0999999</v>
      </c>
      <c r="BZ49">
        <v>222.319064516129</v>
      </c>
      <c r="CA49">
        <v>250.06051612903201</v>
      </c>
      <c r="CB49">
        <v>23.815287096774199</v>
      </c>
      <c r="CC49">
        <v>14.9055838709677</v>
      </c>
      <c r="CD49">
        <v>400.01474193548398</v>
      </c>
      <c r="CE49">
        <v>99.713774193548403</v>
      </c>
      <c r="CF49">
        <v>9.9965567741935504E-2</v>
      </c>
      <c r="CG49">
        <v>27.364551612903199</v>
      </c>
      <c r="CH49">
        <v>27.003583870967699</v>
      </c>
      <c r="CI49">
        <v>999.9</v>
      </c>
      <c r="CJ49">
        <v>10004.3209677419</v>
      </c>
      <c r="CK49">
        <v>0</v>
      </c>
      <c r="CL49">
        <v>30.622616129032298</v>
      </c>
      <c r="CM49">
        <v>1699.9983870967701</v>
      </c>
      <c r="CN49">
        <v>0.89999506451612898</v>
      </c>
      <c r="CO49">
        <v>0.100004980645161</v>
      </c>
      <c r="CP49">
        <v>0</v>
      </c>
      <c r="CQ49">
        <v>879.212516129032</v>
      </c>
      <c r="CR49">
        <v>5.0001199999999999</v>
      </c>
      <c r="CS49">
        <v>12798.8838709677</v>
      </c>
      <c r="CT49">
        <v>13357.9</v>
      </c>
      <c r="CU49">
        <v>44.745935483871001</v>
      </c>
      <c r="CV49">
        <v>45.875</v>
      </c>
      <c r="CW49">
        <v>45.75</v>
      </c>
      <c r="CX49">
        <v>45.811999999999998</v>
      </c>
      <c r="CY49">
        <v>46.570129032258002</v>
      </c>
      <c r="CZ49">
        <v>1525.4874193548401</v>
      </c>
      <c r="DA49">
        <v>169.51096774193601</v>
      </c>
      <c r="DB49">
        <v>0</v>
      </c>
      <c r="DC49">
        <v>119.700000047684</v>
      </c>
      <c r="DD49">
        <v>878.93158823529404</v>
      </c>
      <c r="DE49">
        <v>-5.1546568858779702</v>
      </c>
      <c r="DF49">
        <v>-67.990196457397701</v>
      </c>
      <c r="DG49">
        <v>12795.7705882353</v>
      </c>
      <c r="DH49">
        <v>10</v>
      </c>
      <c r="DI49">
        <v>1535034203.5999999</v>
      </c>
      <c r="DJ49" t="s">
        <v>450</v>
      </c>
      <c r="DK49">
        <v>28</v>
      </c>
      <c r="DL49">
        <v>-1.046</v>
      </c>
      <c r="DM49">
        <v>-0.113</v>
      </c>
      <c r="DN49">
        <v>250</v>
      </c>
      <c r="DO49">
        <v>15</v>
      </c>
      <c r="DP49">
        <v>0.05</v>
      </c>
      <c r="DQ49">
        <v>0.01</v>
      </c>
      <c r="DR49">
        <v>17.186513250201202</v>
      </c>
      <c r="DS49">
        <v>-0.58836900022037997</v>
      </c>
      <c r="DT49">
        <v>7.1323174243513504E-2</v>
      </c>
      <c r="DU49">
        <v>1</v>
      </c>
      <c r="DV49">
        <v>163.081647215206</v>
      </c>
      <c r="DW49">
        <v>5.6284649477350497</v>
      </c>
      <c r="DX49">
        <v>0.90389463714747198</v>
      </c>
      <c r="DY49">
        <v>1</v>
      </c>
      <c r="DZ49">
        <v>2</v>
      </c>
      <c r="EA49">
        <v>2</v>
      </c>
      <c r="EB49" t="s">
        <v>285</v>
      </c>
      <c r="EC49">
        <v>1.8782399999999999</v>
      </c>
      <c r="ED49">
        <v>1.8772800000000001</v>
      </c>
      <c r="EE49">
        <v>1.87738</v>
      </c>
      <c r="EF49">
        <v>1.8813899999999999</v>
      </c>
      <c r="EG49">
        <v>1.87497</v>
      </c>
      <c r="EH49">
        <v>1.87242</v>
      </c>
      <c r="EI49">
        <v>1.8746700000000001</v>
      </c>
      <c r="EJ49">
        <v>1.87805</v>
      </c>
      <c r="EK49" t="s">
        <v>286</v>
      </c>
      <c r="EL49" t="s">
        <v>19</v>
      </c>
      <c r="EM49" t="s">
        <v>19</v>
      </c>
      <c r="EN49" t="s">
        <v>19</v>
      </c>
      <c r="EO49" t="s">
        <v>287</v>
      </c>
      <c r="EP49" t="s">
        <v>288</v>
      </c>
      <c r="EQ49" t="s">
        <v>289</v>
      </c>
      <c r="ER49" t="s">
        <v>289</v>
      </c>
      <c r="ES49" t="s">
        <v>289</v>
      </c>
      <c r="ET49" t="s">
        <v>289</v>
      </c>
      <c r="EU49">
        <v>0</v>
      </c>
      <c r="EV49">
        <v>100</v>
      </c>
      <c r="EW49">
        <v>100</v>
      </c>
      <c r="EX49">
        <v>-1.046</v>
      </c>
      <c r="EY49">
        <v>-0.113</v>
      </c>
      <c r="EZ49">
        <v>2</v>
      </c>
      <c r="FA49">
        <v>381.541</v>
      </c>
      <c r="FB49">
        <v>625.09199999999998</v>
      </c>
      <c r="FC49">
        <v>25.000599999999999</v>
      </c>
      <c r="FD49">
        <v>27.646599999999999</v>
      </c>
      <c r="FE49">
        <v>30.0001</v>
      </c>
      <c r="FF49">
        <v>27.76</v>
      </c>
      <c r="FG49">
        <v>27.7638</v>
      </c>
      <c r="FH49">
        <v>13.545</v>
      </c>
      <c r="FI49">
        <v>36.932600000000001</v>
      </c>
      <c r="FJ49">
        <v>49.6556</v>
      </c>
      <c r="FK49">
        <v>25</v>
      </c>
      <c r="FL49">
        <v>250</v>
      </c>
      <c r="FM49">
        <v>14.865</v>
      </c>
      <c r="FN49">
        <v>110.746</v>
      </c>
      <c r="FO49">
        <v>101.748</v>
      </c>
    </row>
    <row r="50" spans="1:171" x14ac:dyDescent="0.2">
      <c r="A50">
        <v>34</v>
      </c>
      <c r="B50">
        <v>1535034306.0999999</v>
      </c>
      <c r="C50">
        <v>4577</v>
      </c>
      <c r="D50" t="s">
        <v>451</v>
      </c>
      <c r="E50" t="s">
        <v>452</v>
      </c>
      <c r="F50" t="s">
        <v>438</v>
      </c>
      <c r="G50">
        <v>1535034298.0999999</v>
      </c>
      <c r="H50">
        <f t="shared" si="43"/>
        <v>6.0781085512632083E-3</v>
      </c>
      <c r="I50">
        <f t="shared" si="44"/>
        <v>10.935800725478021</v>
      </c>
      <c r="J50">
        <f t="shared" si="45"/>
        <v>157.170774193548</v>
      </c>
      <c r="K50">
        <f t="shared" si="46"/>
        <v>118.90773192411025</v>
      </c>
      <c r="L50">
        <f t="shared" si="47"/>
        <v>11.868766864434168</v>
      </c>
      <c r="M50">
        <f t="shared" si="48"/>
        <v>15.687989726323305</v>
      </c>
      <c r="N50">
        <f t="shared" si="49"/>
        <v>0.54885677931786414</v>
      </c>
      <c r="O50">
        <f t="shared" si="50"/>
        <v>2.2566661250502245</v>
      </c>
      <c r="P50">
        <f t="shared" si="51"/>
        <v>0.48408531185800097</v>
      </c>
      <c r="Q50">
        <f t="shared" si="52"/>
        <v>0.30773345744412783</v>
      </c>
      <c r="R50">
        <f t="shared" si="53"/>
        <v>280.86066602041171</v>
      </c>
      <c r="S50">
        <f t="shared" si="54"/>
        <v>27.483521259857156</v>
      </c>
      <c r="T50">
        <f t="shared" si="55"/>
        <v>27.029854838709699</v>
      </c>
      <c r="U50">
        <f t="shared" si="56"/>
        <v>3.5854403703226199</v>
      </c>
      <c r="V50">
        <f t="shared" si="57"/>
        <v>64.717210735315248</v>
      </c>
      <c r="W50">
        <f t="shared" si="58"/>
        <v>2.3695629556281048</v>
      </c>
      <c r="X50">
        <f t="shared" si="59"/>
        <v>3.6614108190158272</v>
      </c>
      <c r="Y50">
        <f t="shared" si="60"/>
        <v>1.215877414694515</v>
      </c>
      <c r="Z50">
        <f t="shared" si="61"/>
        <v>-268.04458711070748</v>
      </c>
      <c r="AA50">
        <f t="shared" si="62"/>
        <v>43.500224125043097</v>
      </c>
      <c r="AB50">
        <f t="shared" si="63"/>
        <v>4.1687424746766251</v>
      </c>
      <c r="AC50">
        <f t="shared" si="64"/>
        <v>60.485045509423934</v>
      </c>
      <c r="AD50">
        <v>-4.1363450045962098E-2</v>
      </c>
      <c r="AE50">
        <v>4.6434096313836701E-2</v>
      </c>
      <c r="AF50">
        <v>3.46714574882184</v>
      </c>
      <c r="AG50">
        <v>0</v>
      </c>
      <c r="AH50">
        <v>0</v>
      </c>
      <c r="AI50">
        <f t="shared" si="65"/>
        <v>1</v>
      </c>
      <c r="AJ50">
        <f t="shared" si="66"/>
        <v>0</v>
      </c>
      <c r="AK50">
        <f t="shared" si="67"/>
        <v>52676.181444709182</v>
      </c>
      <c r="AL50">
        <v>0</v>
      </c>
      <c r="AM50">
        <v>0</v>
      </c>
      <c r="AN50">
        <v>0</v>
      </c>
      <c r="AO50">
        <f t="shared" si="68"/>
        <v>0</v>
      </c>
      <c r="AP50" t="e">
        <f t="shared" si="69"/>
        <v>#DIV/0!</v>
      </c>
      <c r="AQ50">
        <v>-1</v>
      </c>
      <c r="AR50" t="s">
        <v>453</v>
      </c>
      <c r="AS50">
        <v>881.96900000000005</v>
      </c>
      <c r="AT50">
        <v>1200.55</v>
      </c>
      <c r="AU50">
        <f t="shared" si="70"/>
        <v>0.2653625421681729</v>
      </c>
      <c r="AV50">
        <v>0.5</v>
      </c>
      <c r="AW50">
        <f t="shared" si="71"/>
        <v>1433.091048028148</v>
      </c>
      <c r="AX50">
        <f t="shared" si="72"/>
        <v>10.935800725478021</v>
      </c>
      <c r="AY50">
        <f t="shared" si="73"/>
        <v>190.14434183160026</v>
      </c>
      <c r="AZ50">
        <f t="shared" si="74"/>
        <v>0.50580983715796923</v>
      </c>
      <c r="BA50">
        <f t="shared" si="75"/>
        <v>8.3287106858290737E-3</v>
      </c>
      <c r="BB50">
        <f t="shared" si="76"/>
        <v>-1</v>
      </c>
      <c r="BC50" t="s">
        <v>454</v>
      </c>
      <c r="BD50">
        <v>593.29999999999995</v>
      </c>
      <c r="BE50">
        <f t="shared" si="77"/>
        <v>607.25</v>
      </c>
      <c r="BF50">
        <f t="shared" si="78"/>
        <v>0.52462906545903654</v>
      </c>
      <c r="BG50">
        <f t="shared" si="79"/>
        <v>2.0235125568852181</v>
      </c>
      <c r="BH50">
        <f t="shared" si="80"/>
        <v>0.26536254216817284</v>
      </c>
      <c r="BI50" t="e">
        <f t="shared" si="81"/>
        <v>#DIV/0!</v>
      </c>
      <c r="BJ50">
        <v>339</v>
      </c>
      <c r="BK50">
        <v>300</v>
      </c>
      <c r="BL50">
        <v>300</v>
      </c>
      <c r="BM50">
        <v>300</v>
      </c>
      <c r="BN50">
        <v>10479.299999999999</v>
      </c>
      <c r="BO50">
        <v>1151.52</v>
      </c>
      <c r="BP50">
        <v>-7.2685199999999997E-3</v>
      </c>
      <c r="BQ50">
        <v>11.005100000000001</v>
      </c>
      <c r="BR50">
        <f t="shared" si="82"/>
        <v>1700.0070967741899</v>
      </c>
      <c r="BS50">
        <f t="shared" si="83"/>
        <v>1433.091048028148</v>
      </c>
      <c r="BT50">
        <f t="shared" si="84"/>
        <v>0.84299121500579466</v>
      </c>
      <c r="BU50">
        <f t="shared" si="85"/>
        <v>0.19598243001158933</v>
      </c>
      <c r="BV50">
        <v>6</v>
      </c>
      <c r="BW50">
        <v>0.5</v>
      </c>
      <c r="BX50" t="s">
        <v>283</v>
      </c>
      <c r="BY50">
        <v>1535034298.0999999</v>
      </c>
      <c r="BZ50">
        <v>157.170774193548</v>
      </c>
      <c r="CA50">
        <v>175.00645161290299</v>
      </c>
      <c r="CB50">
        <v>23.739564516129001</v>
      </c>
      <c r="CC50">
        <v>14.839325806451599</v>
      </c>
      <c r="CD50">
        <v>400.02187096774202</v>
      </c>
      <c r="CE50">
        <v>99.714941935483793</v>
      </c>
      <c r="CF50">
        <v>9.9987441935483895E-2</v>
      </c>
      <c r="CG50">
        <v>27.3874064516129</v>
      </c>
      <c r="CH50">
        <v>27.029854838709699</v>
      </c>
      <c r="CI50">
        <v>999.9</v>
      </c>
      <c r="CJ50">
        <v>10003.512903225799</v>
      </c>
      <c r="CK50">
        <v>0</v>
      </c>
      <c r="CL50">
        <v>31.087683870967702</v>
      </c>
      <c r="CM50">
        <v>1700.0070967741899</v>
      </c>
      <c r="CN50">
        <v>0.89999738709677402</v>
      </c>
      <c r="CO50">
        <v>0.100002683870968</v>
      </c>
      <c r="CP50">
        <v>0</v>
      </c>
      <c r="CQ50">
        <v>882.62222580645198</v>
      </c>
      <c r="CR50">
        <v>5.0001199999999999</v>
      </c>
      <c r="CS50">
        <v>12867.325806451599</v>
      </c>
      <c r="CT50">
        <v>13357.9741935484</v>
      </c>
      <c r="CU50">
        <v>44.811999999999998</v>
      </c>
      <c r="CV50">
        <v>45.936999999999998</v>
      </c>
      <c r="CW50">
        <v>45.808</v>
      </c>
      <c r="CX50">
        <v>45.912999999999997</v>
      </c>
      <c r="CY50">
        <v>46.625</v>
      </c>
      <c r="CZ50">
        <v>1525.50419354839</v>
      </c>
      <c r="DA50">
        <v>169.50290322580599</v>
      </c>
      <c r="DB50">
        <v>0</v>
      </c>
      <c r="DC50">
        <v>68.100000143051105</v>
      </c>
      <c r="DD50">
        <v>881.96900000000005</v>
      </c>
      <c r="DE50">
        <v>-13.7749999516247</v>
      </c>
      <c r="DF50">
        <v>-196.887254342034</v>
      </c>
      <c r="DG50">
        <v>12856.705882352901</v>
      </c>
      <c r="DH50">
        <v>10</v>
      </c>
      <c r="DI50">
        <v>1535034203.5999999</v>
      </c>
      <c r="DJ50" t="s">
        <v>450</v>
      </c>
      <c r="DK50">
        <v>28</v>
      </c>
      <c r="DL50">
        <v>-1.046</v>
      </c>
      <c r="DM50">
        <v>-0.113</v>
      </c>
      <c r="DN50">
        <v>250</v>
      </c>
      <c r="DO50">
        <v>15</v>
      </c>
      <c r="DP50">
        <v>0.05</v>
      </c>
      <c r="DQ50">
        <v>0.01</v>
      </c>
      <c r="DR50">
        <v>10.8513638123364</v>
      </c>
      <c r="DS50">
        <v>0.94150020642254695</v>
      </c>
      <c r="DT50">
        <v>0.126717450329042</v>
      </c>
      <c r="DU50">
        <v>1</v>
      </c>
      <c r="DV50">
        <v>119.301545961793</v>
      </c>
      <c r="DW50">
        <v>-4.5080831400051196</v>
      </c>
      <c r="DX50">
        <v>0.58070396981598604</v>
      </c>
      <c r="DY50">
        <v>1</v>
      </c>
      <c r="DZ50">
        <v>2</v>
      </c>
      <c r="EA50">
        <v>2</v>
      </c>
      <c r="EB50" t="s">
        <v>285</v>
      </c>
      <c r="EC50">
        <v>1.87822</v>
      </c>
      <c r="ED50">
        <v>1.87727</v>
      </c>
      <c r="EE50">
        <v>1.87741</v>
      </c>
      <c r="EF50">
        <v>1.8813899999999999</v>
      </c>
      <c r="EG50">
        <v>1.87493</v>
      </c>
      <c r="EH50">
        <v>1.8724400000000001</v>
      </c>
      <c r="EI50">
        <v>1.87466</v>
      </c>
      <c r="EJ50">
        <v>1.87805</v>
      </c>
      <c r="EK50" t="s">
        <v>286</v>
      </c>
      <c r="EL50" t="s">
        <v>19</v>
      </c>
      <c r="EM50" t="s">
        <v>19</v>
      </c>
      <c r="EN50" t="s">
        <v>19</v>
      </c>
      <c r="EO50" t="s">
        <v>287</v>
      </c>
      <c r="EP50" t="s">
        <v>288</v>
      </c>
      <c r="EQ50" t="s">
        <v>289</v>
      </c>
      <c r="ER50" t="s">
        <v>289</v>
      </c>
      <c r="ES50" t="s">
        <v>289</v>
      </c>
      <c r="ET50" t="s">
        <v>289</v>
      </c>
      <c r="EU50">
        <v>0</v>
      </c>
      <c r="EV50">
        <v>100</v>
      </c>
      <c r="EW50">
        <v>100</v>
      </c>
      <c r="EX50">
        <v>-1.046</v>
      </c>
      <c r="EY50">
        <v>-0.113</v>
      </c>
      <c r="EZ50">
        <v>2</v>
      </c>
      <c r="FA50">
        <v>381.80700000000002</v>
      </c>
      <c r="FB50">
        <v>624.80700000000002</v>
      </c>
      <c r="FC50">
        <v>25.000599999999999</v>
      </c>
      <c r="FD50">
        <v>27.6754</v>
      </c>
      <c r="FE50">
        <v>30.0001</v>
      </c>
      <c r="FF50">
        <v>27.780799999999999</v>
      </c>
      <c r="FG50">
        <v>27.7897</v>
      </c>
      <c r="FH50">
        <v>10.36</v>
      </c>
      <c r="FI50">
        <v>35.7834</v>
      </c>
      <c r="FJ50">
        <v>46.968800000000002</v>
      </c>
      <c r="FK50">
        <v>25</v>
      </c>
      <c r="FL50">
        <v>175</v>
      </c>
      <c r="FM50">
        <v>14.9794</v>
      </c>
      <c r="FN50">
        <v>110.739</v>
      </c>
      <c r="FO50">
        <v>101.746</v>
      </c>
    </row>
    <row r="51" spans="1:171" x14ac:dyDescent="0.2">
      <c r="A51">
        <v>35</v>
      </c>
      <c r="B51">
        <v>1535034406.0999999</v>
      </c>
      <c r="C51">
        <v>4677</v>
      </c>
      <c r="D51" t="s">
        <v>455</v>
      </c>
      <c r="E51" t="s">
        <v>456</v>
      </c>
      <c r="F51" t="s">
        <v>438</v>
      </c>
      <c r="G51">
        <v>1535034398.0999999</v>
      </c>
      <c r="H51">
        <f t="shared" si="43"/>
        <v>5.9420529488833024E-3</v>
      </c>
      <c r="I51">
        <f t="shared" si="44"/>
        <v>4.4332796967780288</v>
      </c>
      <c r="J51">
        <f t="shared" si="45"/>
        <v>92.616822580645206</v>
      </c>
      <c r="K51">
        <f t="shared" si="46"/>
        <v>76.372941256942553</v>
      </c>
      <c r="L51">
        <f t="shared" si="47"/>
        <v>7.6233977746271826</v>
      </c>
      <c r="M51">
        <f t="shared" si="48"/>
        <v>9.2448302701730576</v>
      </c>
      <c r="N51">
        <f t="shared" si="49"/>
        <v>0.54112675669115706</v>
      </c>
      <c r="O51">
        <f t="shared" si="50"/>
        <v>2.2560814400515325</v>
      </c>
      <c r="P51">
        <f t="shared" si="51"/>
        <v>0.4780407904287361</v>
      </c>
      <c r="Q51">
        <f t="shared" si="52"/>
        <v>0.3038284176484104</v>
      </c>
      <c r="R51">
        <f t="shared" si="53"/>
        <v>280.86139303297006</v>
      </c>
      <c r="S51">
        <f t="shared" si="54"/>
        <v>27.552241933723305</v>
      </c>
      <c r="T51">
        <f t="shared" si="55"/>
        <v>27.087377419354802</v>
      </c>
      <c r="U51">
        <f t="shared" si="56"/>
        <v>3.5975687477944871</v>
      </c>
      <c r="V51">
        <f t="shared" si="57"/>
        <v>65.295836606541556</v>
      </c>
      <c r="W51">
        <f t="shared" si="58"/>
        <v>2.3940672521341799</v>
      </c>
      <c r="X51">
        <f t="shared" si="59"/>
        <v>3.6664929596664884</v>
      </c>
      <c r="Y51">
        <f t="shared" si="60"/>
        <v>1.2035014956603072</v>
      </c>
      <c r="Z51">
        <f t="shared" si="61"/>
        <v>-262.04453504575366</v>
      </c>
      <c r="AA51">
        <f t="shared" si="62"/>
        <v>39.373548294326348</v>
      </c>
      <c r="AB51">
        <f t="shared" si="63"/>
        <v>3.7757814336462934</v>
      </c>
      <c r="AC51">
        <f t="shared" si="64"/>
        <v>61.966187715189015</v>
      </c>
      <c r="AD51">
        <v>-4.1347669009149997E-2</v>
      </c>
      <c r="AE51">
        <v>4.6416380717520397E-2</v>
      </c>
      <c r="AF51">
        <v>3.4660992400758102</v>
      </c>
      <c r="AG51">
        <v>0</v>
      </c>
      <c r="AH51">
        <v>0</v>
      </c>
      <c r="AI51">
        <f t="shared" si="65"/>
        <v>1</v>
      </c>
      <c r="AJ51">
        <f t="shared" si="66"/>
        <v>0</v>
      </c>
      <c r="AK51">
        <f t="shared" si="67"/>
        <v>52652.821282955643</v>
      </c>
      <c r="AL51">
        <v>0</v>
      </c>
      <c r="AM51">
        <v>0</v>
      </c>
      <c r="AN51">
        <v>0</v>
      </c>
      <c r="AO51">
        <f t="shared" si="68"/>
        <v>0</v>
      </c>
      <c r="AP51" t="e">
        <f t="shared" si="69"/>
        <v>#DIV/0!</v>
      </c>
      <c r="AQ51">
        <v>-1</v>
      </c>
      <c r="AR51" t="s">
        <v>457</v>
      </c>
      <c r="AS51">
        <v>884.82952941176495</v>
      </c>
      <c r="AT51">
        <v>1162</v>
      </c>
      <c r="AU51">
        <f t="shared" si="70"/>
        <v>0.23852880429280121</v>
      </c>
      <c r="AV51">
        <v>0.5</v>
      </c>
      <c r="AW51">
        <f t="shared" si="71"/>
        <v>1433.0943577055709</v>
      </c>
      <c r="AX51">
        <f t="shared" si="72"/>
        <v>4.4332796967780288</v>
      </c>
      <c r="AY51">
        <f t="shared" si="73"/>
        <v>170.9171417911349</v>
      </c>
      <c r="AZ51">
        <f t="shared" si="74"/>
        <v>0.48602409638554217</v>
      </c>
      <c r="BA51">
        <f t="shared" si="75"/>
        <v>3.7912923650588368E-3</v>
      </c>
      <c r="BB51">
        <f t="shared" si="76"/>
        <v>-1</v>
      </c>
      <c r="BC51" t="s">
        <v>458</v>
      </c>
      <c r="BD51">
        <v>597.24</v>
      </c>
      <c r="BE51">
        <f t="shared" si="77"/>
        <v>564.76</v>
      </c>
      <c r="BF51">
        <f t="shared" si="78"/>
        <v>0.49077567566441505</v>
      </c>
      <c r="BG51">
        <f t="shared" si="79"/>
        <v>1.9456165025785279</v>
      </c>
      <c r="BH51">
        <f t="shared" si="80"/>
        <v>0.23852880429280124</v>
      </c>
      <c r="BI51" t="e">
        <f t="shared" si="81"/>
        <v>#DIV/0!</v>
      </c>
      <c r="BJ51">
        <v>341</v>
      </c>
      <c r="BK51">
        <v>300</v>
      </c>
      <c r="BL51">
        <v>300</v>
      </c>
      <c r="BM51">
        <v>300</v>
      </c>
      <c r="BN51">
        <v>10478.9</v>
      </c>
      <c r="BO51">
        <v>1112.01</v>
      </c>
      <c r="BP51">
        <v>-7.26817E-3</v>
      </c>
      <c r="BQ51">
        <v>6.9976799999999999</v>
      </c>
      <c r="BR51">
        <f t="shared" si="82"/>
        <v>1700.01096774194</v>
      </c>
      <c r="BS51">
        <f t="shared" si="83"/>
        <v>1433.0943577055709</v>
      </c>
      <c r="BT51">
        <f t="shared" si="84"/>
        <v>0.84299124235009826</v>
      </c>
      <c r="BU51">
        <f t="shared" si="85"/>
        <v>0.19598248470019655</v>
      </c>
      <c r="BV51">
        <v>6</v>
      </c>
      <c r="BW51">
        <v>0.5</v>
      </c>
      <c r="BX51" t="s">
        <v>283</v>
      </c>
      <c r="BY51">
        <v>1535034398.0999999</v>
      </c>
      <c r="BZ51">
        <v>92.616822580645206</v>
      </c>
      <c r="CA51">
        <v>100.09190322580601</v>
      </c>
      <c r="CB51">
        <v>23.984312903225799</v>
      </c>
      <c r="CC51">
        <v>15.285403225806499</v>
      </c>
      <c r="CD51">
        <v>400.01819354838699</v>
      </c>
      <c r="CE51">
        <v>99.718038709677401</v>
      </c>
      <c r="CF51">
        <v>0.100007435483871</v>
      </c>
      <c r="CG51">
        <v>27.4110935483871</v>
      </c>
      <c r="CH51">
        <v>27.087377419354802</v>
      </c>
      <c r="CI51">
        <v>999.9</v>
      </c>
      <c r="CJ51">
        <v>9999.3858064516098</v>
      </c>
      <c r="CK51">
        <v>0</v>
      </c>
      <c r="CL51">
        <v>30.5844548387097</v>
      </c>
      <c r="CM51">
        <v>1700.01096774194</v>
      </c>
      <c r="CN51">
        <v>0.89999912903225798</v>
      </c>
      <c r="CO51">
        <v>0.100000961290323</v>
      </c>
      <c r="CP51">
        <v>0</v>
      </c>
      <c r="CQ51">
        <v>885.21751612903199</v>
      </c>
      <c r="CR51">
        <v>5.0001199999999999</v>
      </c>
      <c r="CS51">
        <v>12897.609677419399</v>
      </c>
      <c r="CT51">
        <v>13358</v>
      </c>
      <c r="CU51">
        <v>44.875</v>
      </c>
      <c r="CV51">
        <v>46.008000000000003</v>
      </c>
      <c r="CW51">
        <v>45.875</v>
      </c>
      <c r="CX51">
        <v>46</v>
      </c>
      <c r="CY51">
        <v>46.701225806451603</v>
      </c>
      <c r="CZ51">
        <v>1525.5061290322601</v>
      </c>
      <c r="DA51">
        <v>169.50483870967699</v>
      </c>
      <c r="DB51">
        <v>0</v>
      </c>
      <c r="DC51">
        <v>99.300000190734906</v>
      </c>
      <c r="DD51">
        <v>884.82952941176495</v>
      </c>
      <c r="DE51">
        <v>-6.1519607446978801</v>
      </c>
      <c r="DF51">
        <v>-74.313725137080993</v>
      </c>
      <c r="DG51">
        <v>12898.9470588235</v>
      </c>
      <c r="DH51">
        <v>10</v>
      </c>
      <c r="DI51">
        <v>1535034376.0999999</v>
      </c>
      <c r="DJ51" t="s">
        <v>459</v>
      </c>
      <c r="DK51">
        <v>29</v>
      </c>
      <c r="DL51">
        <v>-1.0449999999999999</v>
      </c>
      <c r="DM51">
        <v>-0.10100000000000001</v>
      </c>
      <c r="DN51">
        <v>100</v>
      </c>
      <c r="DO51">
        <v>15</v>
      </c>
      <c r="DP51">
        <v>0.16</v>
      </c>
      <c r="DQ51">
        <v>0.01</v>
      </c>
      <c r="DR51">
        <v>4.4181167452625099</v>
      </c>
      <c r="DS51">
        <v>0.25289278047764202</v>
      </c>
      <c r="DT51">
        <v>0.10874989399210799</v>
      </c>
      <c r="DU51">
        <v>1</v>
      </c>
      <c r="DV51">
        <v>76.079081007425501</v>
      </c>
      <c r="DW51">
        <v>3.0864794376281401</v>
      </c>
      <c r="DX51">
        <v>0.43169205457953902</v>
      </c>
      <c r="DY51">
        <v>1</v>
      </c>
      <c r="DZ51">
        <v>2</v>
      </c>
      <c r="EA51">
        <v>2</v>
      </c>
      <c r="EB51" t="s">
        <v>285</v>
      </c>
      <c r="EC51">
        <v>1.87825</v>
      </c>
      <c r="ED51">
        <v>1.8772599999999999</v>
      </c>
      <c r="EE51">
        <v>1.8773899999999999</v>
      </c>
      <c r="EF51">
        <v>1.8813899999999999</v>
      </c>
      <c r="EG51">
        <v>1.87497</v>
      </c>
      <c r="EH51">
        <v>1.87243</v>
      </c>
      <c r="EI51">
        <v>1.87466</v>
      </c>
      <c r="EJ51">
        <v>1.87805</v>
      </c>
      <c r="EK51" t="s">
        <v>286</v>
      </c>
      <c r="EL51" t="s">
        <v>19</v>
      </c>
      <c r="EM51" t="s">
        <v>19</v>
      </c>
      <c r="EN51" t="s">
        <v>19</v>
      </c>
      <c r="EO51" t="s">
        <v>287</v>
      </c>
      <c r="EP51" t="s">
        <v>288</v>
      </c>
      <c r="EQ51" t="s">
        <v>289</v>
      </c>
      <c r="ER51" t="s">
        <v>289</v>
      </c>
      <c r="ES51" t="s">
        <v>289</v>
      </c>
      <c r="ET51" t="s">
        <v>289</v>
      </c>
      <c r="EU51">
        <v>0</v>
      </c>
      <c r="EV51">
        <v>100</v>
      </c>
      <c r="EW51">
        <v>100</v>
      </c>
      <c r="EX51">
        <v>-1.0449999999999999</v>
      </c>
      <c r="EY51">
        <v>-0.10100000000000001</v>
      </c>
      <c r="EZ51">
        <v>2</v>
      </c>
      <c r="FA51">
        <v>381.73</v>
      </c>
      <c r="FB51">
        <v>624.101</v>
      </c>
      <c r="FC51">
        <v>24.999400000000001</v>
      </c>
      <c r="FD51">
        <v>27.716899999999999</v>
      </c>
      <c r="FE51">
        <v>30.000299999999999</v>
      </c>
      <c r="FF51">
        <v>27.826000000000001</v>
      </c>
      <c r="FG51">
        <v>27.827400000000001</v>
      </c>
      <c r="FH51">
        <v>7.1142700000000003</v>
      </c>
      <c r="FI51">
        <v>34.146299999999997</v>
      </c>
      <c r="FJ51">
        <v>44.962899999999998</v>
      </c>
      <c r="FK51">
        <v>25</v>
      </c>
      <c r="FL51">
        <v>100</v>
      </c>
      <c r="FM51">
        <v>15.1838</v>
      </c>
      <c r="FN51">
        <v>110.73</v>
      </c>
      <c r="FO51">
        <v>101.74</v>
      </c>
    </row>
    <row r="52" spans="1:171" x14ac:dyDescent="0.2">
      <c r="A52">
        <v>36</v>
      </c>
      <c r="B52">
        <v>1535034512.0999999</v>
      </c>
      <c r="C52">
        <v>4783</v>
      </c>
      <c r="D52" t="s">
        <v>460</v>
      </c>
      <c r="E52" t="s">
        <v>461</v>
      </c>
      <c r="F52" t="s">
        <v>438</v>
      </c>
      <c r="G52">
        <v>1535034504.0999999</v>
      </c>
      <c r="H52">
        <f t="shared" si="43"/>
        <v>5.9195483644375047E-3</v>
      </c>
      <c r="I52">
        <f t="shared" si="44"/>
        <v>-0.16289507498458261</v>
      </c>
      <c r="J52">
        <f t="shared" si="45"/>
        <v>49.880209677419401</v>
      </c>
      <c r="K52">
        <f t="shared" si="46"/>
        <v>49.448102574324118</v>
      </c>
      <c r="L52">
        <f t="shared" si="47"/>
        <v>4.9361132678875448</v>
      </c>
      <c r="M52">
        <f t="shared" si="48"/>
        <v>4.9792479786993731</v>
      </c>
      <c r="N52">
        <f t="shared" si="49"/>
        <v>0.54019766092998678</v>
      </c>
      <c r="O52">
        <f t="shared" si="50"/>
        <v>2.2578937347170349</v>
      </c>
      <c r="P52">
        <f t="shared" si="51"/>
        <v>0.47735892621697718</v>
      </c>
      <c r="Q52">
        <f t="shared" si="52"/>
        <v>0.30338380980649088</v>
      </c>
      <c r="R52">
        <f t="shared" si="53"/>
        <v>280.85716235012228</v>
      </c>
      <c r="S52">
        <f t="shared" si="54"/>
        <v>27.571941112122754</v>
      </c>
      <c r="T52">
        <f t="shared" si="55"/>
        <v>27.0948225806452</v>
      </c>
      <c r="U52">
        <f t="shared" si="56"/>
        <v>3.5991411410431509</v>
      </c>
      <c r="V52">
        <f t="shared" si="57"/>
        <v>65.367819426936506</v>
      </c>
      <c r="W52">
        <f t="shared" si="58"/>
        <v>2.3984467322858216</v>
      </c>
      <c r="X52">
        <f t="shared" si="59"/>
        <v>3.669155179585935</v>
      </c>
      <c r="Y52">
        <f t="shared" si="60"/>
        <v>1.2006944087573292</v>
      </c>
      <c r="Z52">
        <f t="shared" si="61"/>
        <v>-261.05208287169398</v>
      </c>
      <c r="AA52">
        <f t="shared" si="62"/>
        <v>40.007924585746935</v>
      </c>
      <c r="AB52">
        <f t="shared" si="63"/>
        <v>3.8339164362652376</v>
      </c>
      <c r="AC52">
        <f t="shared" si="64"/>
        <v>63.646920500440444</v>
      </c>
      <c r="AD52">
        <v>-4.1396596182285202E-2</v>
      </c>
      <c r="AE52">
        <v>4.6471305755620397E-2</v>
      </c>
      <c r="AF52">
        <v>3.4693433627455801</v>
      </c>
      <c r="AG52">
        <v>0</v>
      </c>
      <c r="AH52">
        <v>0</v>
      </c>
      <c r="AI52">
        <f t="shared" si="65"/>
        <v>1</v>
      </c>
      <c r="AJ52">
        <f t="shared" si="66"/>
        <v>0</v>
      </c>
      <c r="AK52">
        <f t="shared" si="67"/>
        <v>52710.528339999328</v>
      </c>
      <c r="AL52">
        <v>0</v>
      </c>
      <c r="AM52">
        <v>0</v>
      </c>
      <c r="AN52">
        <v>0</v>
      </c>
      <c r="AO52">
        <f t="shared" si="68"/>
        <v>0</v>
      </c>
      <c r="AP52" t="e">
        <f t="shared" si="69"/>
        <v>#DIV/0!</v>
      </c>
      <c r="AQ52">
        <v>-1</v>
      </c>
      <c r="AR52" t="s">
        <v>462</v>
      </c>
      <c r="AS52">
        <v>892.52758823529405</v>
      </c>
      <c r="AT52">
        <v>1130.75</v>
      </c>
      <c r="AU52">
        <f t="shared" si="70"/>
        <v>0.21067646408552376</v>
      </c>
      <c r="AV52">
        <v>0.5</v>
      </c>
      <c r="AW52">
        <f t="shared" si="71"/>
        <v>1433.0728641571825</v>
      </c>
      <c r="AX52">
        <f t="shared" si="72"/>
        <v>-0.16289507498458261</v>
      </c>
      <c r="AY52">
        <f t="shared" si="73"/>
        <v>150.95736189877468</v>
      </c>
      <c r="AZ52">
        <f t="shared" si="74"/>
        <v>0.46159628565111654</v>
      </c>
      <c r="BA52">
        <f t="shared" si="75"/>
        <v>5.8413284205736102E-4</v>
      </c>
      <c r="BB52">
        <f t="shared" si="76"/>
        <v>-1</v>
      </c>
      <c r="BC52" t="s">
        <v>463</v>
      </c>
      <c r="BD52">
        <v>608.79999999999995</v>
      </c>
      <c r="BE52">
        <f t="shared" si="77"/>
        <v>521.95000000000005</v>
      </c>
      <c r="BF52">
        <f t="shared" si="78"/>
        <v>0.45640849078399448</v>
      </c>
      <c r="BG52">
        <f t="shared" si="79"/>
        <v>1.8573423127463864</v>
      </c>
      <c r="BH52">
        <f t="shared" si="80"/>
        <v>0.21067646408552373</v>
      </c>
      <c r="BI52" t="e">
        <f t="shared" si="81"/>
        <v>#DIV/0!</v>
      </c>
      <c r="BJ52">
        <v>343</v>
      </c>
      <c r="BK52">
        <v>300</v>
      </c>
      <c r="BL52">
        <v>300</v>
      </c>
      <c r="BM52">
        <v>300</v>
      </c>
      <c r="BN52">
        <v>10478.6</v>
      </c>
      <c r="BO52">
        <v>1091.3599999999999</v>
      </c>
      <c r="BP52">
        <v>-7.2677599999999998E-3</v>
      </c>
      <c r="BQ52">
        <v>5.4040499999999998</v>
      </c>
      <c r="BR52">
        <f t="shared" si="82"/>
        <v>1699.98548387097</v>
      </c>
      <c r="BS52">
        <f t="shared" si="83"/>
        <v>1433.0728641571825</v>
      </c>
      <c r="BT52">
        <f t="shared" si="84"/>
        <v>0.84299123595690284</v>
      </c>
      <c r="BU52">
        <f t="shared" si="85"/>
        <v>0.1959824719138058</v>
      </c>
      <c r="BV52">
        <v>6</v>
      </c>
      <c r="BW52">
        <v>0.5</v>
      </c>
      <c r="BX52" t="s">
        <v>283</v>
      </c>
      <c r="BY52">
        <v>1535034504.0999999</v>
      </c>
      <c r="BZ52">
        <v>49.880209677419401</v>
      </c>
      <c r="CA52">
        <v>50.078767741935501</v>
      </c>
      <c r="CB52">
        <v>24.026725806451601</v>
      </c>
      <c r="CC52">
        <v>15.3608225806452</v>
      </c>
      <c r="CD52">
        <v>400.00361290322599</v>
      </c>
      <c r="CE52">
        <v>99.724177419354803</v>
      </c>
      <c r="CF52">
        <v>9.9941422580645201E-2</v>
      </c>
      <c r="CG52">
        <v>27.423490322580601</v>
      </c>
      <c r="CH52">
        <v>27.0948225806452</v>
      </c>
      <c r="CI52">
        <v>999.9</v>
      </c>
      <c r="CJ52">
        <v>10010.601935483901</v>
      </c>
      <c r="CK52">
        <v>0</v>
      </c>
      <c r="CL52">
        <v>31.444299999999998</v>
      </c>
      <c r="CM52">
        <v>1699.98548387097</v>
      </c>
      <c r="CN52">
        <v>0.89999970967741905</v>
      </c>
      <c r="CO52">
        <v>0.100000387096774</v>
      </c>
      <c r="CP52">
        <v>0</v>
      </c>
      <c r="CQ52">
        <v>892.72274193548401</v>
      </c>
      <c r="CR52">
        <v>5.0001199999999999</v>
      </c>
      <c r="CS52">
        <v>13017.1870967742</v>
      </c>
      <c r="CT52">
        <v>13357.8032258065</v>
      </c>
      <c r="CU52">
        <v>44.905000000000001</v>
      </c>
      <c r="CV52">
        <v>46.061999999999998</v>
      </c>
      <c r="CW52">
        <v>45.933</v>
      </c>
      <c r="CX52">
        <v>46.058</v>
      </c>
      <c r="CY52">
        <v>46.75</v>
      </c>
      <c r="CZ52">
        <v>1525.4835483871</v>
      </c>
      <c r="DA52">
        <v>169.50193548387099</v>
      </c>
      <c r="DB52">
        <v>0</v>
      </c>
      <c r="DC52">
        <v>105.60000014305101</v>
      </c>
      <c r="DD52">
        <v>892.52758823529405</v>
      </c>
      <c r="DE52">
        <v>-3.8075980164063301</v>
      </c>
      <c r="DF52">
        <v>-56.911764803285003</v>
      </c>
      <c r="DG52">
        <v>13014.6529411765</v>
      </c>
      <c r="DH52">
        <v>10</v>
      </c>
      <c r="DI52">
        <v>1535034485.7</v>
      </c>
      <c r="DJ52" t="s">
        <v>464</v>
      </c>
      <c r="DK52">
        <v>30</v>
      </c>
      <c r="DL52">
        <v>-1.0669999999999999</v>
      </c>
      <c r="DM52">
        <v>-9.8000000000000004E-2</v>
      </c>
      <c r="DN52">
        <v>50</v>
      </c>
      <c r="DO52">
        <v>15</v>
      </c>
      <c r="DP52">
        <v>0.22</v>
      </c>
      <c r="DQ52">
        <v>0.01</v>
      </c>
      <c r="DR52">
        <v>-0.19604704611189699</v>
      </c>
      <c r="DS52">
        <v>0.16885118735149801</v>
      </c>
      <c r="DT52">
        <v>9.6643089283072303E-2</v>
      </c>
      <c r="DU52">
        <v>1</v>
      </c>
      <c r="DV52">
        <v>49.594052107446203</v>
      </c>
      <c r="DW52">
        <v>-0.92054809977170404</v>
      </c>
      <c r="DX52">
        <v>0.34366152068949002</v>
      </c>
      <c r="DY52">
        <v>1</v>
      </c>
      <c r="DZ52">
        <v>2</v>
      </c>
      <c r="EA52">
        <v>2</v>
      </c>
      <c r="EB52" t="s">
        <v>285</v>
      </c>
      <c r="EC52">
        <v>1.8782700000000001</v>
      </c>
      <c r="ED52">
        <v>1.8772800000000001</v>
      </c>
      <c r="EE52">
        <v>1.87738</v>
      </c>
      <c r="EF52">
        <v>1.8813800000000001</v>
      </c>
      <c r="EG52">
        <v>1.87497</v>
      </c>
      <c r="EH52">
        <v>1.8724499999999999</v>
      </c>
      <c r="EI52">
        <v>1.8746799999999999</v>
      </c>
      <c r="EJ52">
        <v>1.87805</v>
      </c>
      <c r="EK52" t="s">
        <v>286</v>
      </c>
      <c r="EL52" t="s">
        <v>19</v>
      </c>
      <c r="EM52" t="s">
        <v>19</v>
      </c>
      <c r="EN52" t="s">
        <v>19</v>
      </c>
      <c r="EO52" t="s">
        <v>287</v>
      </c>
      <c r="EP52" t="s">
        <v>288</v>
      </c>
      <c r="EQ52" t="s">
        <v>289</v>
      </c>
      <c r="ER52" t="s">
        <v>289</v>
      </c>
      <c r="ES52" t="s">
        <v>289</v>
      </c>
      <c r="ET52" t="s">
        <v>289</v>
      </c>
      <c r="EU52">
        <v>0</v>
      </c>
      <c r="EV52">
        <v>100</v>
      </c>
      <c r="EW52">
        <v>100</v>
      </c>
      <c r="EX52">
        <v>-1.0669999999999999</v>
      </c>
      <c r="EY52">
        <v>-9.8000000000000004E-2</v>
      </c>
      <c r="EZ52">
        <v>2</v>
      </c>
      <c r="FA52">
        <v>381.79</v>
      </c>
      <c r="FB52">
        <v>623</v>
      </c>
      <c r="FC52">
        <v>25.000299999999999</v>
      </c>
      <c r="FD52">
        <v>27.750599999999999</v>
      </c>
      <c r="FE52">
        <v>30.0001</v>
      </c>
      <c r="FF52">
        <v>27.866700000000002</v>
      </c>
      <c r="FG52">
        <v>27.8644</v>
      </c>
      <c r="FH52">
        <v>4.9784899999999999</v>
      </c>
      <c r="FI52">
        <v>33.041699999999999</v>
      </c>
      <c r="FJ52">
        <v>42.764699999999998</v>
      </c>
      <c r="FK52">
        <v>25</v>
      </c>
      <c r="FL52">
        <v>50</v>
      </c>
      <c r="FM52">
        <v>15.1721</v>
      </c>
      <c r="FN52">
        <v>110.724</v>
      </c>
      <c r="FO52">
        <v>101.736</v>
      </c>
    </row>
    <row r="53" spans="1:171" x14ac:dyDescent="0.2">
      <c r="A53">
        <v>37</v>
      </c>
      <c r="B53">
        <v>1535034618.5999999</v>
      </c>
      <c r="C53">
        <v>4889.5</v>
      </c>
      <c r="D53" t="s">
        <v>465</v>
      </c>
      <c r="E53" t="s">
        <v>466</v>
      </c>
      <c r="F53" t="s">
        <v>438</v>
      </c>
      <c r="G53">
        <v>1535034610.6419401</v>
      </c>
      <c r="H53">
        <f t="shared" si="43"/>
        <v>5.998380245535638E-3</v>
      </c>
      <c r="I53">
        <f t="shared" si="44"/>
        <v>27.332017935965656</v>
      </c>
      <c r="J53">
        <f t="shared" si="45"/>
        <v>355.90809677419401</v>
      </c>
      <c r="K53">
        <f t="shared" si="46"/>
        <v>261.90806041002855</v>
      </c>
      <c r="L53">
        <f t="shared" si="47"/>
        <v>26.146090071469132</v>
      </c>
      <c r="M53">
        <f t="shared" si="48"/>
        <v>35.530044935825551</v>
      </c>
      <c r="N53">
        <f t="shared" si="49"/>
        <v>0.55432657843328648</v>
      </c>
      <c r="O53">
        <f t="shared" si="50"/>
        <v>2.2562350301786989</v>
      </c>
      <c r="P53">
        <f t="shared" si="51"/>
        <v>0.48832942809813346</v>
      </c>
      <c r="Q53">
        <f t="shared" si="52"/>
        <v>0.31047824214890191</v>
      </c>
      <c r="R53">
        <f t="shared" si="53"/>
        <v>280.85684883214805</v>
      </c>
      <c r="S53">
        <f t="shared" si="54"/>
        <v>27.569885776157562</v>
      </c>
      <c r="T53">
        <f t="shared" si="55"/>
        <v>27.042464516129002</v>
      </c>
      <c r="U53">
        <f t="shared" si="56"/>
        <v>3.5880960052504172</v>
      </c>
      <c r="V53">
        <f t="shared" si="57"/>
        <v>65.280901921796158</v>
      </c>
      <c r="W53">
        <f t="shared" si="58"/>
        <v>2.3986149005939992</v>
      </c>
      <c r="X53">
        <f t="shared" si="59"/>
        <v>3.674298041205744</v>
      </c>
      <c r="Y53">
        <f t="shared" si="60"/>
        <v>1.189481104656418</v>
      </c>
      <c r="Z53">
        <f t="shared" si="61"/>
        <v>-264.52856882812165</v>
      </c>
      <c r="AA53">
        <f t="shared" si="62"/>
        <v>49.257562176947417</v>
      </c>
      <c r="AB53">
        <f t="shared" si="63"/>
        <v>4.7230992757717942</v>
      </c>
      <c r="AC53">
        <f t="shared" si="64"/>
        <v>70.308941456745615</v>
      </c>
      <c r="AD53">
        <v>-4.1351814147872298E-2</v>
      </c>
      <c r="AE53">
        <v>4.6421033998870202E-2</v>
      </c>
      <c r="AF53">
        <v>3.4663741355088802</v>
      </c>
      <c r="AG53">
        <v>0</v>
      </c>
      <c r="AH53">
        <v>0</v>
      </c>
      <c r="AI53">
        <f t="shared" si="65"/>
        <v>1</v>
      </c>
      <c r="AJ53">
        <f t="shared" si="66"/>
        <v>0</v>
      </c>
      <c r="AK53">
        <f t="shared" si="67"/>
        <v>52651.760252538785</v>
      </c>
      <c r="AL53">
        <v>0</v>
      </c>
      <c r="AM53">
        <v>0</v>
      </c>
      <c r="AN53">
        <v>0</v>
      </c>
      <c r="AO53">
        <f t="shared" si="68"/>
        <v>0</v>
      </c>
      <c r="AP53" t="e">
        <f t="shared" si="69"/>
        <v>#DIV/0!</v>
      </c>
      <c r="AQ53">
        <v>-1</v>
      </c>
      <c r="AR53" t="s">
        <v>467</v>
      </c>
      <c r="AS53">
        <v>855.61688235294105</v>
      </c>
      <c r="AT53">
        <v>1273.6600000000001</v>
      </c>
      <c r="AU53">
        <f t="shared" si="70"/>
        <v>0.32822190980878652</v>
      </c>
      <c r="AV53">
        <v>0.5</v>
      </c>
      <c r="AW53">
        <f t="shared" si="71"/>
        <v>1433.0744028668805</v>
      </c>
      <c r="AX53">
        <f t="shared" si="72"/>
        <v>27.332017935965656</v>
      </c>
      <c r="AY53">
        <f t="shared" si="73"/>
        <v>235.18320870352693</v>
      </c>
      <c r="AZ53">
        <f t="shared" si="74"/>
        <v>0.56599092379441929</v>
      </c>
      <c r="BA53">
        <f t="shared" si="75"/>
        <v>1.9770095592585531E-2</v>
      </c>
      <c r="BB53">
        <f t="shared" si="76"/>
        <v>-1</v>
      </c>
      <c r="BC53" t="s">
        <v>468</v>
      </c>
      <c r="BD53">
        <v>552.78</v>
      </c>
      <c r="BE53">
        <f t="shared" si="77"/>
        <v>720.88000000000011</v>
      </c>
      <c r="BF53">
        <f t="shared" si="78"/>
        <v>0.57990666636202837</v>
      </c>
      <c r="BG53">
        <f t="shared" si="79"/>
        <v>2.3040992800028945</v>
      </c>
      <c r="BH53">
        <f t="shared" si="80"/>
        <v>0.32822190980878652</v>
      </c>
      <c r="BI53" t="e">
        <f t="shared" si="81"/>
        <v>#DIV/0!</v>
      </c>
      <c r="BJ53">
        <v>345</v>
      </c>
      <c r="BK53">
        <v>300</v>
      </c>
      <c r="BL53">
        <v>300</v>
      </c>
      <c r="BM53">
        <v>300</v>
      </c>
      <c r="BN53">
        <v>10478.6</v>
      </c>
      <c r="BO53">
        <v>1177.19</v>
      </c>
      <c r="BP53">
        <v>-7.2683699999999997E-3</v>
      </c>
      <c r="BQ53">
        <v>3.5651899999999999</v>
      </c>
      <c r="BR53">
        <f t="shared" si="82"/>
        <v>1699.98774193548</v>
      </c>
      <c r="BS53">
        <f t="shared" si="83"/>
        <v>1433.0744028668805</v>
      </c>
      <c r="BT53">
        <f t="shared" si="84"/>
        <v>0.8429910213560059</v>
      </c>
      <c r="BU53">
        <f t="shared" si="85"/>
        <v>0.195982042712012</v>
      </c>
      <c r="BV53">
        <v>6</v>
      </c>
      <c r="BW53">
        <v>0.5</v>
      </c>
      <c r="BX53" t="s">
        <v>283</v>
      </c>
      <c r="BY53">
        <v>1535034610.6419401</v>
      </c>
      <c r="BZ53">
        <v>355.90809677419401</v>
      </c>
      <c r="CA53">
        <v>400.10680645161301</v>
      </c>
      <c r="CB53">
        <v>24.027170967741899</v>
      </c>
      <c r="CC53">
        <v>15.246109677419399</v>
      </c>
      <c r="CD53">
        <v>400.01470967741898</v>
      </c>
      <c r="CE53">
        <v>99.729267741935502</v>
      </c>
      <c r="CF53">
        <v>0.10000070645161301</v>
      </c>
      <c r="CG53">
        <v>27.447416129032302</v>
      </c>
      <c r="CH53">
        <v>27.042464516129002</v>
      </c>
      <c r="CI53">
        <v>999.9</v>
      </c>
      <c r="CJ53">
        <v>9999.2622580645202</v>
      </c>
      <c r="CK53">
        <v>0</v>
      </c>
      <c r="CL53">
        <v>31.733196774193502</v>
      </c>
      <c r="CM53">
        <v>1699.98774193548</v>
      </c>
      <c r="CN53">
        <v>0.90000609677419396</v>
      </c>
      <c r="CO53">
        <v>9.9994070967741905E-2</v>
      </c>
      <c r="CP53">
        <v>0</v>
      </c>
      <c r="CQ53">
        <v>855.72945161290295</v>
      </c>
      <c r="CR53">
        <v>5.0001199999999999</v>
      </c>
      <c r="CS53">
        <v>12446.0483870968</v>
      </c>
      <c r="CT53">
        <v>13357.835483871</v>
      </c>
      <c r="CU53">
        <v>44.941064516129003</v>
      </c>
      <c r="CV53">
        <v>46.125</v>
      </c>
      <c r="CW53">
        <v>45.965451612903202</v>
      </c>
      <c r="CX53">
        <v>46.096548387096803</v>
      </c>
      <c r="CY53">
        <v>46.811999999999998</v>
      </c>
      <c r="CZ53">
        <v>1525.49774193548</v>
      </c>
      <c r="DA53">
        <v>169.49</v>
      </c>
      <c r="DB53">
        <v>0</v>
      </c>
      <c r="DC53">
        <v>105.60000014305101</v>
      </c>
      <c r="DD53">
        <v>855.61688235294105</v>
      </c>
      <c r="DE53">
        <v>-3.4813725950760199</v>
      </c>
      <c r="DF53">
        <v>11.4950980475076</v>
      </c>
      <c r="DG53">
        <v>12445.194117647099</v>
      </c>
      <c r="DH53">
        <v>10</v>
      </c>
      <c r="DI53">
        <v>1535034580.5999999</v>
      </c>
      <c r="DJ53" t="s">
        <v>469</v>
      </c>
      <c r="DK53">
        <v>31</v>
      </c>
      <c r="DL53">
        <v>-0.68500000000000005</v>
      </c>
      <c r="DM53">
        <v>-0.10199999999999999</v>
      </c>
      <c r="DN53">
        <v>400</v>
      </c>
      <c r="DO53">
        <v>15</v>
      </c>
      <c r="DP53">
        <v>0.05</v>
      </c>
      <c r="DQ53">
        <v>0.01</v>
      </c>
      <c r="DR53">
        <v>27.366695948239901</v>
      </c>
      <c r="DS53">
        <v>-0.44594920298072299</v>
      </c>
      <c r="DT53">
        <v>5.7826289840021597E-2</v>
      </c>
      <c r="DU53">
        <v>1</v>
      </c>
      <c r="DV53">
        <v>261.30535220235902</v>
      </c>
      <c r="DW53">
        <v>6.8448243559363204</v>
      </c>
      <c r="DX53">
        <v>0.89041488901714605</v>
      </c>
      <c r="DY53">
        <v>1</v>
      </c>
      <c r="DZ53">
        <v>2</v>
      </c>
      <c r="EA53">
        <v>2</v>
      </c>
      <c r="EB53" t="s">
        <v>285</v>
      </c>
      <c r="EC53">
        <v>1.87825</v>
      </c>
      <c r="ED53">
        <v>1.8772800000000001</v>
      </c>
      <c r="EE53">
        <v>1.8774200000000001</v>
      </c>
      <c r="EF53">
        <v>1.8813899999999999</v>
      </c>
      <c r="EG53">
        <v>1.8749899999999999</v>
      </c>
      <c r="EH53">
        <v>1.87242</v>
      </c>
      <c r="EI53">
        <v>1.87469</v>
      </c>
      <c r="EJ53">
        <v>1.87805</v>
      </c>
      <c r="EK53" t="s">
        <v>286</v>
      </c>
      <c r="EL53" t="s">
        <v>19</v>
      </c>
      <c r="EM53" t="s">
        <v>19</v>
      </c>
      <c r="EN53" t="s">
        <v>19</v>
      </c>
      <c r="EO53" t="s">
        <v>287</v>
      </c>
      <c r="EP53" t="s">
        <v>288</v>
      </c>
      <c r="EQ53" t="s">
        <v>289</v>
      </c>
      <c r="ER53" t="s">
        <v>289</v>
      </c>
      <c r="ES53" t="s">
        <v>289</v>
      </c>
      <c r="ET53" t="s">
        <v>289</v>
      </c>
      <c r="EU53">
        <v>0</v>
      </c>
      <c r="EV53">
        <v>100</v>
      </c>
      <c r="EW53">
        <v>100</v>
      </c>
      <c r="EX53">
        <v>-0.68500000000000005</v>
      </c>
      <c r="EY53">
        <v>-0.10199999999999999</v>
      </c>
      <c r="EZ53">
        <v>2</v>
      </c>
      <c r="FA53">
        <v>382.09399999999999</v>
      </c>
      <c r="FB53">
        <v>623.41300000000001</v>
      </c>
      <c r="FC53">
        <v>25.000499999999999</v>
      </c>
      <c r="FD53">
        <v>27.7957</v>
      </c>
      <c r="FE53">
        <v>30.0002</v>
      </c>
      <c r="FF53">
        <v>27.9041</v>
      </c>
      <c r="FG53">
        <v>27.907299999999999</v>
      </c>
      <c r="FH53">
        <v>19.599599999999999</v>
      </c>
      <c r="FI53">
        <v>32.311900000000001</v>
      </c>
      <c r="FJ53">
        <v>40.488700000000001</v>
      </c>
      <c r="FK53">
        <v>25</v>
      </c>
      <c r="FL53">
        <v>400</v>
      </c>
      <c r="FM53">
        <v>15.168100000000001</v>
      </c>
      <c r="FN53">
        <v>110.718</v>
      </c>
      <c r="FO53">
        <v>101.73</v>
      </c>
    </row>
    <row r="54" spans="1:171" x14ac:dyDescent="0.2">
      <c r="A54">
        <v>38</v>
      </c>
      <c r="B54">
        <v>1535034738.0999999</v>
      </c>
      <c r="C54">
        <v>5009</v>
      </c>
      <c r="D54" t="s">
        <v>470</v>
      </c>
      <c r="E54" t="s">
        <v>471</v>
      </c>
      <c r="F54" t="s">
        <v>438</v>
      </c>
      <c r="G54">
        <v>1535034730.14516</v>
      </c>
      <c r="H54">
        <f t="shared" si="43"/>
        <v>6.0934493251512982E-3</v>
      </c>
      <c r="I54">
        <f t="shared" si="44"/>
        <v>34.101475579990058</v>
      </c>
      <c r="J54">
        <f t="shared" si="45"/>
        <v>543.85577419354797</v>
      </c>
      <c r="K54">
        <f t="shared" si="46"/>
        <v>426.55059928838136</v>
      </c>
      <c r="L54">
        <f t="shared" si="47"/>
        <v>42.584099960462723</v>
      </c>
      <c r="M54">
        <f t="shared" si="48"/>
        <v>54.295102834154491</v>
      </c>
      <c r="N54">
        <f t="shared" si="49"/>
        <v>0.56514862259004039</v>
      </c>
      <c r="O54">
        <f t="shared" si="50"/>
        <v>2.2567098408953941</v>
      </c>
      <c r="P54">
        <f t="shared" si="51"/>
        <v>0.49673153580997098</v>
      </c>
      <c r="Q54">
        <f t="shared" si="52"/>
        <v>0.31591135378943846</v>
      </c>
      <c r="R54">
        <f t="shared" si="53"/>
        <v>280.86055162375021</v>
      </c>
      <c r="S54">
        <f t="shared" si="54"/>
        <v>27.575537402212206</v>
      </c>
      <c r="T54">
        <f t="shared" si="55"/>
        <v>27.042306451612902</v>
      </c>
      <c r="U54">
        <f t="shared" si="56"/>
        <v>3.5880627057778858</v>
      </c>
      <c r="V54">
        <f t="shared" si="57"/>
        <v>65.180308614684279</v>
      </c>
      <c r="W54">
        <f t="shared" si="58"/>
        <v>2.4001234601241448</v>
      </c>
      <c r="X54">
        <f t="shared" si="59"/>
        <v>3.6822830562410505</v>
      </c>
      <c r="Y54">
        <f t="shared" si="60"/>
        <v>1.187939245653741</v>
      </c>
      <c r="Z54">
        <f t="shared" si="61"/>
        <v>-268.72111523917226</v>
      </c>
      <c r="AA54">
        <f t="shared" si="62"/>
        <v>53.799706244708233</v>
      </c>
      <c r="AB54">
        <f t="shared" si="63"/>
        <v>5.1584930151754937</v>
      </c>
      <c r="AC54">
        <f t="shared" si="64"/>
        <v>71.09763564446169</v>
      </c>
      <c r="AD54">
        <v>-4.1364630115456998E-2</v>
      </c>
      <c r="AE54">
        <v>4.6435421045224398E-2</v>
      </c>
      <c r="AF54">
        <v>3.4672239987804998</v>
      </c>
      <c r="AG54">
        <v>0</v>
      </c>
      <c r="AH54">
        <v>0</v>
      </c>
      <c r="AI54">
        <f t="shared" si="65"/>
        <v>1</v>
      </c>
      <c r="AJ54">
        <f t="shared" si="66"/>
        <v>0</v>
      </c>
      <c r="AK54">
        <f t="shared" si="67"/>
        <v>52661.005188976713</v>
      </c>
      <c r="AL54">
        <v>0</v>
      </c>
      <c r="AM54">
        <v>0</v>
      </c>
      <c r="AN54">
        <v>0</v>
      </c>
      <c r="AO54">
        <f t="shared" si="68"/>
        <v>0</v>
      </c>
      <c r="AP54" t="e">
        <f t="shared" si="69"/>
        <v>#DIV/0!</v>
      </c>
      <c r="AQ54">
        <v>-1</v>
      </c>
      <c r="AR54" t="s">
        <v>472</v>
      </c>
      <c r="AS54">
        <v>863.065294117647</v>
      </c>
      <c r="AT54">
        <v>1292.43</v>
      </c>
      <c r="AU54">
        <f t="shared" si="70"/>
        <v>0.33221505681727681</v>
      </c>
      <c r="AV54">
        <v>0.5</v>
      </c>
      <c r="AW54">
        <f t="shared" si="71"/>
        <v>1433.0939106146479</v>
      </c>
      <c r="AX54">
        <f t="shared" si="72"/>
        <v>34.101475579990058</v>
      </c>
      <c r="AY54">
        <f t="shared" si="73"/>
        <v>238.04768746966934</v>
      </c>
      <c r="AZ54">
        <f t="shared" si="74"/>
        <v>0.57896365760621471</v>
      </c>
      <c r="BA54">
        <f t="shared" si="75"/>
        <v>2.4493492938599665E-2</v>
      </c>
      <c r="BB54">
        <f t="shared" si="76"/>
        <v>-1</v>
      </c>
      <c r="BC54" t="s">
        <v>473</v>
      </c>
      <c r="BD54">
        <v>544.16</v>
      </c>
      <c r="BE54">
        <f t="shared" si="77"/>
        <v>748.2700000000001</v>
      </c>
      <c r="BF54">
        <f t="shared" si="78"/>
        <v>0.57380986259285149</v>
      </c>
      <c r="BG54">
        <f t="shared" si="79"/>
        <v>2.3750918847397826</v>
      </c>
      <c r="BH54">
        <f t="shared" si="80"/>
        <v>0.33221505681727681</v>
      </c>
      <c r="BI54" t="e">
        <f t="shared" si="81"/>
        <v>#DIV/0!</v>
      </c>
      <c r="BJ54">
        <v>347</v>
      </c>
      <c r="BK54">
        <v>300</v>
      </c>
      <c r="BL54">
        <v>300</v>
      </c>
      <c r="BM54">
        <v>300</v>
      </c>
      <c r="BN54">
        <v>10478.5</v>
      </c>
      <c r="BO54">
        <v>1192.83</v>
      </c>
      <c r="BP54">
        <v>-7.2682199999999997E-3</v>
      </c>
      <c r="BQ54">
        <v>3.3988</v>
      </c>
      <c r="BR54">
        <f t="shared" si="82"/>
        <v>1700.01096774194</v>
      </c>
      <c r="BS54">
        <f t="shared" si="83"/>
        <v>1433.0939106146479</v>
      </c>
      <c r="BT54">
        <f t="shared" si="84"/>
        <v>0.84299097935713452</v>
      </c>
      <c r="BU54">
        <f t="shared" si="85"/>
        <v>0.19598195871426899</v>
      </c>
      <c r="BV54">
        <v>6</v>
      </c>
      <c r="BW54">
        <v>0.5</v>
      </c>
      <c r="BX54" t="s">
        <v>283</v>
      </c>
      <c r="BY54">
        <v>1535034730.14516</v>
      </c>
      <c r="BZ54">
        <v>543.85577419354797</v>
      </c>
      <c r="CA54">
        <v>599.97829032258096</v>
      </c>
      <c r="CB54">
        <v>24.041229032258101</v>
      </c>
      <c r="CC54">
        <v>15.120896774193501</v>
      </c>
      <c r="CD54">
        <v>400.00451612903203</v>
      </c>
      <c r="CE54">
        <v>99.733674193548396</v>
      </c>
      <c r="CF54">
        <v>9.9968125806451605E-2</v>
      </c>
      <c r="CG54">
        <v>27.484506451612901</v>
      </c>
      <c r="CH54">
        <v>27.042306451612902</v>
      </c>
      <c r="CI54">
        <v>999.9</v>
      </c>
      <c r="CJ54">
        <v>10001.919354838699</v>
      </c>
      <c r="CK54">
        <v>0</v>
      </c>
      <c r="CL54">
        <v>31.878916129032302</v>
      </c>
      <c r="CM54">
        <v>1700.01096774194</v>
      </c>
      <c r="CN54">
        <v>0.90000899999999995</v>
      </c>
      <c r="CO54">
        <v>9.9991200000000002E-2</v>
      </c>
      <c r="CP54">
        <v>0</v>
      </c>
      <c r="CQ54">
        <v>863.31938709677399</v>
      </c>
      <c r="CR54">
        <v>5.0001199999999999</v>
      </c>
      <c r="CS54">
        <v>12572.319354838701</v>
      </c>
      <c r="CT54">
        <v>13358.0451612903</v>
      </c>
      <c r="CU54">
        <v>45.037999999999997</v>
      </c>
      <c r="CV54">
        <v>46.186999999999998</v>
      </c>
      <c r="CW54">
        <v>46.061999999999998</v>
      </c>
      <c r="CX54">
        <v>46.186999999999998</v>
      </c>
      <c r="CY54">
        <v>46.875</v>
      </c>
      <c r="CZ54">
        <v>1525.5216129032301</v>
      </c>
      <c r="DA54">
        <v>169.49</v>
      </c>
      <c r="DB54">
        <v>0</v>
      </c>
      <c r="DC54">
        <v>119.200000047684</v>
      </c>
      <c r="DD54">
        <v>863.065294117647</v>
      </c>
      <c r="DE54">
        <v>-4.6272058490000303</v>
      </c>
      <c r="DF54">
        <v>-76.9117649788232</v>
      </c>
      <c r="DG54">
        <v>12569.1117647059</v>
      </c>
      <c r="DH54">
        <v>10</v>
      </c>
      <c r="DI54">
        <v>1535034684.0999999</v>
      </c>
      <c r="DJ54" t="s">
        <v>474</v>
      </c>
      <c r="DK54">
        <v>32</v>
      </c>
      <c r="DL54">
        <v>-0.155</v>
      </c>
      <c r="DM54">
        <v>-9.5000000000000001E-2</v>
      </c>
      <c r="DN54">
        <v>600</v>
      </c>
      <c r="DO54">
        <v>15</v>
      </c>
      <c r="DP54">
        <v>0.04</v>
      </c>
      <c r="DQ54">
        <v>0.01</v>
      </c>
      <c r="DR54">
        <v>34.183738196017799</v>
      </c>
      <c r="DS54">
        <v>-0.969660192456968</v>
      </c>
      <c r="DT54">
        <v>0.119410648939974</v>
      </c>
      <c r="DU54">
        <v>1</v>
      </c>
      <c r="DV54">
        <v>426.268718429572</v>
      </c>
      <c r="DW54">
        <v>3.02972188745483</v>
      </c>
      <c r="DX54">
        <v>0.36997418153404399</v>
      </c>
      <c r="DY54">
        <v>1</v>
      </c>
      <c r="DZ54">
        <v>2</v>
      </c>
      <c r="EA54">
        <v>2</v>
      </c>
      <c r="EB54" t="s">
        <v>285</v>
      </c>
      <c r="EC54">
        <v>1.8782700000000001</v>
      </c>
      <c r="ED54">
        <v>1.8772800000000001</v>
      </c>
      <c r="EE54">
        <v>1.8774200000000001</v>
      </c>
      <c r="EF54">
        <v>1.88141</v>
      </c>
      <c r="EG54">
        <v>1.8749100000000001</v>
      </c>
      <c r="EH54">
        <v>1.87243</v>
      </c>
      <c r="EI54">
        <v>1.8746799999999999</v>
      </c>
      <c r="EJ54">
        <v>1.87805</v>
      </c>
      <c r="EK54" t="s">
        <v>286</v>
      </c>
      <c r="EL54" t="s">
        <v>19</v>
      </c>
      <c r="EM54" t="s">
        <v>19</v>
      </c>
      <c r="EN54" t="s">
        <v>19</v>
      </c>
      <c r="EO54" t="s">
        <v>287</v>
      </c>
      <c r="EP54" t="s">
        <v>288</v>
      </c>
      <c r="EQ54" t="s">
        <v>289</v>
      </c>
      <c r="ER54" t="s">
        <v>289</v>
      </c>
      <c r="ES54" t="s">
        <v>289</v>
      </c>
      <c r="ET54" t="s">
        <v>289</v>
      </c>
      <c r="EU54">
        <v>0</v>
      </c>
      <c r="EV54">
        <v>100</v>
      </c>
      <c r="EW54">
        <v>100</v>
      </c>
      <c r="EX54">
        <v>-0.155</v>
      </c>
      <c r="EY54">
        <v>-9.5000000000000001E-2</v>
      </c>
      <c r="EZ54">
        <v>2</v>
      </c>
      <c r="FA54">
        <v>382.16199999999998</v>
      </c>
      <c r="FB54">
        <v>623.17399999999998</v>
      </c>
      <c r="FC54">
        <v>25.000399999999999</v>
      </c>
      <c r="FD54">
        <v>27.858599999999999</v>
      </c>
      <c r="FE54">
        <v>30.000399999999999</v>
      </c>
      <c r="FF54">
        <v>27.958600000000001</v>
      </c>
      <c r="FG54">
        <v>27.963100000000001</v>
      </c>
      <c r="FH54">
        <v>27.127099999999999</v>
      </c>
      <c r="FI54">
        <v>31.6983</v>
      </c>
      <c r="FJ54">
        <v>37.935699999999997</v>
      </c>
      <c r="FK54">
        <v>25</v>
      </c>
      <c r="FL54">
        <v>600</v>
      </c>
      <c r="FM54">
        <v>15.071</v>
      </c>
      <c r="FN54">
        <v>110.70699999999999</v>
      </c>
      <c r="FO54">
        <v>101.72</v>
      </c>
    </row>
    <row r="55" spans="1:171" x14ac:dyDescent="0.2">
      <c r="A55">
        <v>39</v>
      </c>
      <c r="B55">
        <v>1535034851.5999999</v>
      </c>
      <c r="C55">
        <v>5122.5</v>
      </c>
      <c r="D55" t="s">
        <v>475</v>
      </c>
      <c r="E55" t="s">
        <v>476</v>
      </c>
      <c r="F55" t="s">
        <v>438</v>
      </c>
      <c r="G55">
        <v>1535034843.66452</v>
      </c>
      <c r="H55">
        <f t="shared" si="43"/>
        <v>6.1126506342112103E-3</v>
      </c>
      <c r="I55">
        <f t="shared" si="44"/>
        <v>35.857617450572207</v>
      </c>
      <c r="J55">
        <f t="shared" si="45"/>
        <v>739.52503225806504</v>
      </c>
      <c r="K55">
        <f t="shared" si="46"/>
        <v>613.43819078175602</v>
      </c>
      <c r="L55">
        <f t="shared" si="47"/>
        <v>61.241481662306263</v>
      </c>
      <c r="M55">
        <f t="shared" si="48"/>
        <v>73.829131251401819</v>
      </c>
      <c r="N55">
        <f t="shared" si="49"/>
        <v>0.56767004305998747</v>
      </c>
      <c r="O55">
        <f t="shared" si="50"/>
        <v>2.2574768115293429</v>
      </c>
      <c r="P55">
        <f t="shared" si="51"/>
        <v>0.49870123325997806</v>
      </c>
      <c r="Q55">
        <f t="shared" si="52"/>
        <v>0.31718387687406702</v>
      </c>
      <c r="R55">
        <f t="shared" si="53"/>
        <v>280.85978364908112</v>
      </c>
      <c r="S55">
        <f t="shared" si="54"/>
        <v>27.599556571109559</v>
      </c>
      <c r="T55">
        <f t="shared" si="55"/>
        <v>27.0622774193548</v>
      </c>
      <c r="U55">
        <f t="shared" si="56"/>
        <v>3.592272128936445</v>
      </c>
      <c r="V55">
        <f t="shared" si="57"/>
        <v>65.206408072810149</v>
      </c>
      <c r="W55">
        <f t="shared" si="58"/>
        <v>2.4053598845688708</v>
      </c>
      <c r="X55">
        <f t="shared" si="59"/>
        <v>3.6888397255113654</v>
      </c>
      <c r="Y55">
        <f t="shared" si="60"/>
        <v>1.1869122443675741</v>
      </c>
      <c r="Z55">
        <f t="shared" si="61"/>
        <v>-269.56789296871438</v>
      </c>
      <c r="AA55">
        <f t="shared" si="62"/>
        <v>55.087649642721701</v>
      </c>
      <c r="AB55">
        <f t="shared" si="63"/>
        <v>5.281519739696459</v>
      </c>
      <c r="AC55">
        <f t="shared" si="64"/>
        <v>71.661060062784927</v>
      </c>
      <c r="AD55">
        <v>-4.1385337182208201E-2</v>
      </c>
      <c r="AE55">
        <v>4.6458666541691403E-2</v>
      </c>
      <c r="AF55">
        <v>3.4685969508386898</v>
      </c>
      <c r="AG55">
        <v>0</v>
      </c>
      <c r="AH55">
        <v>0</v>
      </c>
      <c r="AI55">
        <f t="shared" si="65"/>
        <v>1</v>
      </c>
      <c r="AJ55">
        <f t="shared" si="66"/>
        <v>0</v>
      </c>
      <c r="AK55">
        <f t="shared" si="67"/>
        <v>52680.946565035774</v>
      </c>
      <c r="AL55">
        <v>0</v>
      </c>
      <c r="AM55">
        <v>0</v>
      </c>
      <c r="AN55">
        <v>0</v>
      </c>
      <c r="AO55">
        <f t="shared" si="68"/>
        <v>0</v>
      </c>
      <c r="AP55" t="e">
        <f t="shared" si="69"/>
        <v>#DIV/0!</v>
      </c>
      <c r="AQ55">
        <v>-1</v>
      </c>
      <c r="AR55" t="s">
        <v>477</v>
      </c>
      <c r="AS55">
        <v>864.76099999999997</v>
      </c>
      <c r="AT55">
        <v>1275.93</v>
      </c>
      <c r="AU55">
        <f t="shared" si="70"/>
        <v>0.32225043693619559</v>
      </c>
      <c r="AV55">
        <v>0.5</v>
      </c>
      <c r="AW55">
        <f t="shared" si="71"/>
        <v>1433.0827835119924</v>
      </c>
      <c r="AX55">
        <f t="shared" si="72"/>
        <v>35.857617450572207</v>
      </c>
      <c r="AY55">
        <f t="shared" si="73"/>
        <v>230.90577657623948</v>
      </c>
      <c r="AZ55">
        <f t="shared" si="74"/>
        <v>0.57565070184101008</v>
      </c>
      <c r="BA55">
        <f t="shared" si="75"/>
        <v>2.5719112583466309E-2</v>
      </c>
      <c r="BB55">
        <f t="shared" si="76"/>
        <v>-1</v>
      </c>
      <c r="BC55" t="s">
        <v>478</v>
      </c>
      <c r="BD55">
        <v>541.44000000000005</v>
      </c>
      <c r="BE55">
        <f t="shared" si="77"/>
        <v>734.49</v>
      </c>
      <c r="BF55">
        <f t="shared" si="78"/>
        <v>0.55980203951040874</v>
      </c>
      <c r="BG55">
        <f t="shared" si="79"/>
        <v>2.3565492021276593</v>
      </c>
      <c r="BH55">
        <f t="shared" si="80"/>
        <v>0.32225043693619559</v>
      </c>
      <c r="BI55" t="e">
        <f t="shared" si="81"/>
        <v>#DIV/0!</v>
      </c>
      <c r="BJ55">
        <v>349</v>
      </c>
      <c r="BK55">
        <v>300</v>
      </c>
      <c r="BL55">
        <v>300</v>
      </c>
      <c r="BM55">
        <v>300</v>
      </c>
      <c r="BN55">
        <v>10478.1</v>
      </c>
      <c r="BO55">
        <v>1178.82</v>
      </c>
      <c r="BP55">
        <v>-7.2679099999999998E-3</v>
      </c>
      <c r="BQ55">
        <v>1.49658</v>
      </c>
      <c r="BR55">
        <f t="shared" si="82"/>
        <v>1699.99677419355</v>
      </c>
      <c r="BS55">
        <f t="shared" si="83"/>
        <v>1433.0827835119924</v>
      </c>
      <c r="BT55">
        <f t="shared" si="84"/>
        <v>0.84299147225842408</v>
      </c>
      <c r="BU55">
        <f t="shared" si="85"/>
        <v>0.19598294451684817</v>
      </c>
      <c r="BV55">
        <v>6</v>
      </c>
      <c r="BW55">
        <v>0.5</v>
      </c>
      <c r="BX55" t="s">
        <v>283</v>
      </c>
      <c r="BY55">
        <v>1535034843.66452</v>
      </c>
      <c r="BZ55">
        <v>739.52503225806504</v>
      </c>
      <c r="CA55">
        <v>800.09070967742002</v>
      </c>
      <c r="CB55">
        <v>24.093793548387101</v>
      </c>
      <c r="CC55">
        <v>15.1459451612903</v>
      </c>
      <c r="CD55">
        <v>400.00948387096798</v>
      </c>
      <c r="CE55">
        <v>99.733222580645204</v>
      </c>
      <c r="CF55">
        <v>9.9951458064516094E-2</v>
      </c>
      <c r="CG55">
        <v>27.5149096774194</v>
      </c>
      <c r="CH55">
        <v>27.0622774193548</v>
      </c>
      <c r="CI55">
        <v>999.9</v>
      </c>
      <c r="CJ55">
        <v>10006.9716129032</v>
      </c>
      <c r="CK55">
        <v>0</v>
      </c>
      <c r="CL55">
        <v>32.308241935483899</v>
      </c>
      <c r="CM55">
        <v>1699.99677419355</v>
      </c>
      <c r="CN55">
        <v>0.89999099999999999</v>
      </c>
      <c r="CO55">
        <v>0.100009</v>
      </c>
      <c r="CP55">
        <v>0</v>
      </c>
      <c r="CQ55">
        <v>865.21187096774202</v>
      </c>
      <c r="CR55">
        <v>5.0001199999999999</v>
      </c>
      <c r="CS55">
        <v>12617.9548387097</v>
      </c>
      <c r="CT55">
        <v>13357.864516129001</v>
      </c>
      <c r="CU55">
        <v>45.125</v>
      </c>
      <c r="CV55">
        <v>46.245935483871001</v>
      </c>
      <c r="CW55">
        <v>46.125</v>
      </c>
      <c r="CX55">
        <v>46.25</v>
      </c>
      <c r="CY55">
        <v>46.939032258064501</v>
      </c>
      <c r="CZ55">
        <v>1525.48032258065</v>
      </c>
      <c r="DA55">
        <v>169.51645161290301</v>
      </c>
      <c r="DB55">
        <v>0</v>
      </c>
      <c r="DC55">
        <v>112.80000019073501</v>
      </c>
      <c r="DD55">
        <v>864.76099999999997</v>
      </c>
      <c r="DE55">
        <v>-8.1647058399165005</v>
      </c>
      <c r="DF55">
        <v>-78.725490057199195</v>
      </c>
      <c r="DG55">
        <v>12611.9411764706</v>
      </c>
      <c r="DH55">
        <v>10</v>
      </c>
      <c r="DI55">
        <v>1535034808.0999999</v>
      </c>
      <c r="DJ55" t="s">
        <v>479</v>
      </c>
      <c r="DK55">
        <v>33</v>
      </c>
      <c r="DL55">
        <v>0.46100000000000002</v>
      </c>
      <c r="DM55">
        <v>-9.9000000000000005E-2</v>
      </c>
      <c r="DN55">
        <v>800</v>
      </c>
      <c r="DO55">
        <v>15</v>
      </c>
      <c r="DP55">
        <v>0.03</v>
      </c>
      <c r="DQ55">
        <v>0.01</v>
      </c>
      <c r="DR55">
        <v>35.919121339062102</v>
      </c>
      <c r="DS55">
        <v>-0.94356945766033096</v>
      </c>
      <c r="DT55">
        <v>0.133252098744612</v>
      </c>
      <c r="DU55">
        <v>1</v>
      </c>
      <c r="DV55">
        <v>612.73648573549406</v>
      </c>
      <c r="DW55">
        <v>7.3578046667813801</v>
      </c>
      <c r="DX55">
        <v>0.96001050123606702</v>
      </c>
      <c r="DY55">
        <v>1</v>
      </c>
      <c r="DZ55">
        <v>2</v>
      </c>
      <c r="EA55">
        <v>2</v>
      </c>
      <c r="EB55" t="s">
        <v>285</v>
      </c>
      <c r="EC55">
        <v>1.87826</v>
      </c>
      <c r="ED55">
        <v>1.8772899999999999</v>
      </c>
      <c r="EE55">
        <v>1.8774200000000001</v>
      </c>
      <c r="EF55">
        <v>1.8813800000000001</v>
      </c>
      <c r="EG55">
        <v>1.87496</v>
      </c>
      <c r="EH55">
        <v>1.8724499999999999</v>
      </c>
      <c r="EI55">
        <v>1.8746799999999999</v>
      </c>
      <c r="EJ55">
        <v>1.87805</v>
      </c>
      <c r="EK55" t="s">
        <v>286</v>
      </c>
      <c r="EL55" t="s">
        <v>19</v>
      </c>
      <c r="EM55" t="s">
        <v>19</v>
      </c>
      <c r="EN55" t="s">
        <v>19</v>
      </c>
      <c r="EO55" t="s">
        <v>287</v>
      </c>
      <c r="EP55" t="s">
        <v>288</v>
      </c>
      <c r="EQ55" t="s">
        <v>289</v>
      </c>
      <c r="ER55" t="s">
        <v>289</v>
      </c>
      <c r="ES55" t="s">
        <v>289</v>
      </c>
      <c r="ET55" t="s">
        <v>289</v>
      </c>
      <c r="EU55">
        <v>0</v>
      </c>
      <c r="EV55">
        <v>100</v>
      </c>
      <c r="EW55">
        <v>100</v>
      </c>
      <c r="EX55">
        <v>0.46100000000000002</v>
      </c>
      <c r="EY55">
        <v>-9.9000000000000005E-2</v>
      </c>
      <c r="EZ55">
        <v>2</v>
      </c>
      <c r="FA55">
        <v>382.274</v>
      </c>
      <c r="FB55">
        <v>622.452</v>
      </c>
      <c r="FC55">
        <v>24.9999</v>
      </c>
      <c r="FD55">
        <v>27.9224</v>
      </c>
      <c r="FE55">
        <v>30.0002</v>
      </c>
      <c r="FF55">
        <v>28.020399999999999</v>
      </c>
      <c r="FG55">
        <v>28.021599999999999</v>
      </c>
      <c r="FH55">
        <v>34.212800000000001</v>
      </c>
      <c r="FI55">
        <v>29.826499999999999</v>
      </c>
      <c r="FJ55">
        <v>35.785400000000003</v>
      </c>
      <c r="FK55">
        <v>25</v>
      </c>
      <c r="FL55">
        <v>800</v>
      </c>
      <c r="FM55">
        <v>15.15</v>
      </c>
      <c r="FN55">
        <v>110.697</v>
      </c>
      <c r="FO55">
        <v>101.712</v>
      </c>
    </row>
    <row r="56" spans="1:171" x14ac:dyDescent="0.2">
      <c r="A56">
        <v>40</v>
      </c>
      <c r="B56">
        <v>1535034968.2</v>
      </c>
      <c r="C56">
        <v>5239.1000001430502</v>
      </c>
      <c r="D56" t="s">
        <v>480</v>
      </c>
      <c r="E56" t="s">
        <v>481</v>
      </c>
      <c r="F56" t="s">
        <v>438</v>
      </c>
      <c r="G56">
        <v>1535034960.1516099</v>
      </c>
      <c r="H56">
        <f t="shared" si="43"/>
        <v>6.019098381166839E-3</v>
      </c>
      <c r="I56">
        <f t="shared" si="44"/>
        <v>36.120643034310966</v>
      </c>
      <c r="J56">
        <f t="shared" si="45"/>
        <v>937.45796774193502</v>
      </c>
      <c r="K56">
        <f t="shared" si="46"/>
        <v>804.11459454721933</v>
      </c>
      <c r="L56">
        <f t="shared" si="47"/>
        <v>80.271803376574582</v>
      </c>
      <c r="M56">
        <f t="shared" si="48"/>
        <v>93.582982040956935</v>
      </c>
      <c r="N56">
        <f t="shared" si="49"/>
        <v>0.55380384981438435</v>
      </c>
      <c r="O56">
        <f t="shared" si="50"/>
        <v>2.2545388893836136</v>
      </c>
      <c r="P56">
        <f t="shared" si="51"/>
        <v>0.48787995177736476</v>
      </c>
      <c r="Q56">
        <f t="shared" si="52"/>
        <v>0.31019157786785134</v>
      </c>
      <c r="R56">
        <f t="shared" si="53"/>
        <v>280.85813244523786</v>
      </c>
      <c r="S56">
        <f t="shared" si="54"/>
        <v>27.656928435262508</v>
      </c>
      <c r="T56">
        <f t="shared" si="55"/>
        <v>27.0803677419355</v>
      </c>
      <c r="U56">
        <f t="shared" si="56"/>
        <v>3.5960888753614908</v>
      </c>
      <c r="V56">
        <f t="shared" si="57"/>
        <v>65.001683252115171</v>
      </c>
      <c r="W56">
        <f t="shared" si="58"/>
        <v>2.40150317918572</v>
      </c>
      <c r="X56">
        <f t="shared" si="59"/>
        <v>3.6945246015726441</v>
      </c>
      <c r="Y56">
        <f t="shared" si="60"/>
        <v>1.1945856961757708</v>
      </c>
      <c r="Z56">
        <f t="shared" si="61"/>
        <v>-265.4422386094576</v>
      </c>
      <c r="AA56">
        <f t="shared" si="62"/>
        <v>56.016561361145996</v>
      </c>
      <c r="AB56">
        <f t="shared" si="63"/>
        <v>5.3787707048531148</v>
      </c>
      <c r="AC56">
        <f t="shared" si="64"/>
        <v>76.81122590177938</v>
      </c>
      <c r="AD56">
        <v>-4.1306052415401001E-2</v>
      </c>
      <c r="AE56">
        <v>4.6369662445223198E-2</v>
      </c>
      <c r="AF56">
        <v>3.4633388016667102</v>
      </c>
      <c r="AG56">
        <v>0</v>
      </c>
      <c r="AH56">
        <v>0</v>
      </c>
      <c r="AI56">
        <f t="shared" si="65"/>
        <v>1</v>
      </c>
      <c r="AJ56">
        <f t="shared" si="66"/>
        <v>0</v>
      </c>
      <c r="AK56">
        <f t="shared" si="67"/>
        <v>52579.383542873235</v>
      </c>
      <c r="AL56">
        <v>0</v>
      </c>
      <c r="AM56">
        <v>0</v>
      </c>
      <c r="AN56">
        <v>0</v>
      </c>
      <c r="AO56">
        <f t="shared" si="68"/>
        <v>0</v>
      </c>
      <c r="AP56" t="e">
        <f t="shared" si="69"/>
        <v>#DIV/0!</v>
      </c>
      <c r="AQ56">
        <v>-1</v>
      </c>
      <c r="AR56" t="s">
        <v>482</v>
      </c>
      <c r="AS56">
        <v>861.714823529412</v>
      </c>
      <c r="AT56">
        <v>1247.74</v>
      </c>
      <c r="AU56">
        <f t="shared" si="70"/>
        <v>0.3093794993112251</v>
      </c>
      <c r="AV56">
        <v>0.5</v>
      </c>
      <c r="AW56">
        <f t="shared" si="71"/>
        <v>1433.0758157700682</v>
      </c>
      <c r="AX56">
        <f t="shared" si="72"/>
        <v>36.120643034310966</v>
      </c>
      <c r="AY56">
        <f t="shared" si="73"/>
        <v>221.68213917898458</v>
      </c>
      <c r="AZ56">
        <f t="shared" si="74"/>
        <v>0.56822735505794475</v>
      </c>
      <c r="BA56">
        <f t="shared" si="75"/>
        <v>2.5902776828568602E-2</v>
      </c>
      <c r="BB56">
        <f t="shared" si="76"/>
        <v>-1</v>
      </c>
      <c r="BC56" t="s">
        <v>483</v>
      </c>
      <c r="BD56">
        <v>538.74</v>
      </c>
      <c r="BE56">
        <f t="shared" si="77"/>
        <v>709</v>
      </c>
      <c r="BF56">
        <f t="shared" si="78"/>
        <v>0.54446428275118197</v>
      </c>
      <c r="BG56">
        <f t="shared" si="79"/>
        <v>2.3160337082822884</v>
      </c>
      <c r="BH56">
        <f t="shared" si="80"/>
        <v>0.3093794993112251</v>
      </c>
      <c r="BI56" t="e">
        <f t="shared" si="81"/>
        <v>#DIV/0!</v>
      </c>
      <c r="BJ56">
        <v>351</v>
      </c>
      <c r="BK56">
        <v>300</v>
      </c>
      <c r="BL56">
        <v>300</v>
      </c>
      <c r="BM56">
        <v>300</v>
      </c>
      <c r="BN56">
        <v>10477.799999999999</v>
      </c>
      <c r="BO56">
        <v>1160.76</v>
      </c>
      <c r="BP56">
        <v>-7.2676900000000003E-3</v>
      </c>
      <c r="BQ56">
        <v>3.42334</v>
      </c>
      <c r="BR56">
        <f t="shared" si="82"/>
        <v>1699.98870967742</v>
      </c>
      <c r="BS56">
        <f t="shared" si="83"/>
        <v>1433.0758157700682</v>
      </c>
      <c r="BT56">
        <f t="shared" si="84"/>
        <v>0.84299137259682166</v>
      </c>
      <c r="BU56">
        <f t="shared" si="85"/>
        <v>0.19598274519364337</v>
      </c>
      <c r="BV56">
        <v>6</v>
      </c>
      <c r="BW56">
        <v>0.5</v>
      </c>
      <c r="BX56" t="s">
        <v>283</v>
      </c>
      <c r="BY56">
        <v>1535034960.1516099</v>
      </c>
      <c r="BZ56">
        <v>937.45796774193502</v>
      </c>
      <c r="CA56">
        <v>1000.10041935484</v>
      </c>
      <c r="CB56">
        <v>24.056812903225801</v>
      </c>
      <c r="CC56">
        <v>15.245716129032299</v>
      </c>
      <c r="CD56">
        <v>400.01590322580603</v>
      </c>
      <c r="CE56">
        <v>99.726312903225804</v>
      </c>
      <c r="CF56">
        <v>0.100010261290323</v>
      </c>
      <c r="CG56">
        <v>27.5412322580645</v>
      </c>
      <c r="CH56">
        <v>27.0803677419355</v>
      </c>
      <c r="CI56">
        <v>999.9</v>
      </c>
      <c r="CJ56">
        <v>9988.4925806451593</v>
      </c>
      <c r="CK56">
        <v>0</v>
      </c>
      <c r="CL56">
        <v>31.877448387096798</v>
      </c>
      <c r="CM56">
        <v>1699.98870967742</v>
      </c>
      <c r="CN56">
        <v>0.89999158064516105</v>
      </c>
      <c r="CO56">
        <v>0.100008416129032</v>
      </c>
      <c r="CP56">
        <v>0</v>
      </c>
      <c r="CQ56">
        <v>862.047129032258</v>
      </c>
      <c r="CR56">
        <v>5.0001199999999999</v>
      </c>
      <c r="CS56">
        <v>12563.106451612901</v>
      </c>
      <c r="CT56">
        <v>13357.816129032301</v>
      </c>
      <c r="CU56">
        <v>45.183</v>
      </c>
      <c r="CV56">
        <v>46.28</v>
      </c>
      <c r="CW56">
        <v>46.186999999999998</v>
      </c>
      <c r="CX56">
        <v>46.311999999999998</v>
      </c>
      <c r="CY56">
        <v>47</v>
      </c>
      <c r="CZ56">
        <v>1525.4787096774201</v>
      </c>
      <c r="DA56">
        <v>169.51</v>
      </c>
      <c r="DB56">
        <v>0</v>
      </c>
      <c r="DC56">
        <v>115.700000047684</v>
      </c>
      <c r="DD56">
        <v>861.714823529412</v>
      </c>
      <c r="DE56">
        <v>-5.9705882915011301</v>
      </c>
      <c r="DF56">
        <v>-108.553921956992</v>
      </c>
      <c r="DG56">
        <v>12561.0647058824</v>
      </c>
      <c r="DH56">
        <v>10</v>
      </c>
      <c r="DI56">
        <v>1535034926.7</v>
      </c>
      <c r="DJ56" t="s">
        <v>484</v>
      </c>
      <c r="DK56">
        <v>34</v>
      </c>
      <c r="DL56">
        <v>1.016</v>
      </c>
      <c r="DM56">
        <v>-9.6000000000000002E-2</v>
      </c>
      <c r="DN56">
        <v>1000</v>
      </c>
      <c r="DO56">
        <v>15</v>
      </c>
      <c r="DP56">
        <v>0.03</v>
      </c>
      <c r="DQ56">
        <v>0.01</v>
      </c>
      <c r="DR56">
        <v>36.185039780785097</v>
      </c>
      <c r="DS56">
        <v>-0.97260857015212299</v>
      </c>
      <c r="DT56">
        <v>0.15386025623091401</v>
      </c>
      <c r="DU56">
        <v>1</v>
      </c>
      <c r="DV56">
        <v>803.82158468618195</v>
      </c>
      <c r="DW56">
        <v>2.3473462045654201</v>
      </c>
      <c r="DX56">
        <v>0.72782537389191704</v>
      </c>
      <c r="DY56">
        <v>1</v>
      </c>
      <c r="DZ56">
        <v>2</v>
      </c>
      <c r="EA56">
        <v>2</v>
      </c>
      <c r="EB56" t="s">
        <v>285</v>
      </c>
      <c r="EC56">
        <v>1.87826</v>
      </c>
      <c r="ED56">
        <v>1.8772899999999999</v>
      </c>
      <c r="EE56">
        <v>1.8774200000000001</v>
      </c>
      <c r="EF56">
        <v>1.88141</v>
      </c>
      <c r="EG56">
        <v>1.8749800000000001</v>
      </c>
      <c r="EH56">
        <v>1.87242</v>
      </c>
      <c r="EI56">
        <v>1.8746799999999999</v>
      </c>
      <c r="EJ56">
        <v>1.87805</v>
      </c>
      <c r="EK56" t="s">
        <v>286</v>
      </c>
      <c r="EL56" t="s">
        <v>19</v>
      </c>
      <c r="EM56" t="s">
        <v>19</v>
      </c>
      <c r="EN56" t="s">
        <v>19</v>
      </c>
      <c r="EO56" t="s">
        <v>287</v>
      </c>
      <c r="EP56" t="s">
        <v>288</v>
      </c>
      <c r="EQ56" t="s">
        <v>289</v>
      </c>
      <c r="ER56" t="s">
        <v>289</v>
      </c>
      <c r="ES56" t="s">
        <v>289</v>
      </c>
      <c r="ET56" t="s">
        <v>289</v>
      </c>
      <c r="EU56">
        <v>0</v>
      </c>
      <c r="EV56">
        <v>100</v>
      </c>
      <c r="EW56">
        <v>100</v>
      </c>
      <c r="EX56">
        <v>1.016</v>
      </c>
      <c r="EY56">
        <v>-9.6000000000000002E-2</v>
      </c>
      <c r="EZ56">
        <v>2</v>
      </c>
      <c r="FA56">
        <v>382.15</v>
      </c>
      <c r="FB56">
        <v>622.61500000000001</v>
      </c>
      <c r="FC56">
        <v>25.000399999999999</v>
      </c>
      <c r="FD56">
        <v>27.985700000000001</v>
      </c>
      <c r="FE56">
        <v>30.000299999999999</v>
      </c>
      <c r="FF56">
        <v>28.081099999999999</v>
      </c>
      <c r="FG56">
        <v>28.0825</v>
      </c>
      <c r="FH56">
        <v>41.015599999999999</v>
      </c>
      <c r="FI56">
        <v>29.070399999999999</v>
      </c>
      <c r="FJ56">
        <v>33.726300000000002</v>
      </c>
      <c r="FK56">
        <v>25</v>
      </c>
      <c r="FL56">
        <v>1000</v>
      </c>
      <c r="FM56">
        <v>15.2965</v>
      </c>
      <c r="FN56">
        <v>110.685</v>
      </c>
      <c r="FO56">
        <v>101.70699999999999</v>
      </c>
    </row>
    <row r="57" spans="1:171" x14ac:dyDescent="0.2">
      <c r="A57">
        <v>41</v>
      </c>
      <c r="B57">
        <v>1535035535.2</v>
      </c>
      <c r="C57">
        <v>5806.1000001430502</v>
      </c>
      <c r="D57" t="s">
        <v>485</v>
      </c>
      <c r="E57" t="s">
        <v>486</v>
      </c>
      <c r="F57" t="s">
        <v>487</v>
      </c>
      <c r="G57">
        <v>1535035527.2</v>
      </c>
      <c r="H57">
        <f t="shared" si="43"/>
        <v>8.1836116336059906E-5</v>
      </c>
      <c r="I57">
        <f t="shared" si="44"/>
        <v>-8.5040290043632477E-2</v>
      </c>
      <c r="J57">
        <f t="shared" si="45"/>
        <v>400.03177419354802</v>
      </c>
      <c r="K57">
        <f t="shared" si="46"/>
        <v>415.32650097559184</v>
      </c>
      <c r="L57">
        <f t="shared" si="47"/>
        <v>41.45620266208136</v>
      </c>
      <c r="M57">
        <f t="shared" si="48"/>
        <v>39.92954522113267</v>
      </c>
      <c r="N57">
        <f t="shared" si="49"/>
        <v>5.4122048595292051E-3</v>
      </c>
      <c r="O57">
        <f t="shared" si="50"/>
        <v>2.2563887552409629</v>
      </c>
      <c r="P57">
        <f t="shared" si="51"/>
        <v>5.40500311862511E-3</v>
      </c>
      <c r="Q57">
        <f t="shared" si="52"/>
        <v>3.3787731843073461E-3</v>
      </c>
      <c r="R57">
        <f t="shared" si="53"/>
        <v>280.85953350224361</v>
      </c>
      <c r="S57">
        <f t="shared" si="54"/>
        <v>29.593195722483362</v>
      </c>
      <c r="T57">
        <f t="shared" si="55"/>
        <v>28.335793548387102</v>
      </c>
      <c r="U57">
        <f t="shared" si="56"/>
        <v>3.8697633948637256</v>
      </c>
      <c r="V57">
        <f t="shared" si="57"/>
        <v>65.226907096990132</v>
      </c>
      <c r="W57">
        <f t="shared" si="58"/>
        <v>2.4059793755126546</v>
      </c>
      <c r="X57">
        <f t="shared" si="59"/>
        <v>3.6886301721083408</v>
      </c>
      <c r="Y57">
        <f t="shared" si="60"/>
        <v>1.4637840193510709</v>
      </c>
      <c r="Z57">
        <f t="shared" si="61"/>
        <v>-3.6089727304202417</v>
      </c>
      <c r="AA57">
        <f t="shared" si="62"/>
        <v>-99.975707577814575</v>
      </c>
      <c r="AB57">
        <f t="shared" si="63"/>
        <v>-9.6508775519075645</v>
      </c>
      <c r="AC57">
        <f t="shared" si="64"/>
        <v>167.62397564210121</v>
      </c>
      <c r="AD57">
        <v>-4.1355963185749599E-2</v>
      </c>
      <c r="AE57">
        <v>4.64256916573631E-2</v>
      </c>
      <c r="AF57">
        <v>3.4666492799837698</v>
      </c>
      <c r="AG57">
        <v>0</v>
      </c>
      <c r="AH57">
        <v>0</v>
      </c>
      <c r="AI57">
        <f t="shared" si="65"/>
        <v>1</v>
      </c>
      <c r="AJ57">
        <f t="shared" si="66"/>
        <v>0</v>
      </c>
      <c r="AK57">
        <f t="shared" si="67"/>
        <v>52644.884052778478</v>
      </c>
      <c r="AL57">
        <v>0</v>
      </c>
      <c r="AM57">
        <v>0</v>
      </c>
      <c r="AN57">
        <v>0</v>
      </c>
      <c r="AO57">
        <f t="shared" si="68"/>
        <v>0</v>
      </c>
      <c r="AP57" t="e">
        <f t="shared" si="69"/>
        <v>#DIV/0!</v>
      </c>
      <c r="AQ57">
        <v>-1</v>
      </c>
      <c r="AR57" t="s">
        <v>488</v>
      </c>
      <c r="AS57">
        <v>2.9804588235294101</v>
      </c>
      <c r="AT57">
        <v>1.2692000000000001</v>
      </c>
      <c r="AU57">
        <f t="shared" si="70"/>
        <v>-1.3482972136222893</v>
      </c>
      <c r="AV57">
        <v>0.5</v>
      </c>
      <c r="AW57">
        <f t="shared" si="71"/>
        <v>1433.0850867378267</v>
      </c>
      <c r="AX57">
        <f t="shared" si="72"/>
        <v>-8.5040290043632477E-2</v>
      </c>
      <c r="AY57">
        <f t="shared" si="73"/>
        <v>-966.11231466613424</v>
      </c>
      <c r="AZ57">
        <f t="shared" si="74"/>
        <v>1.7878978884336589</v>
      </c>
      <c r="BA57">
        <f t="shared" si="75"/>
        <v>6.384545610192044E-4</v>
      </c>
      <c r="BB57">
        <f t="shared" si="76"/>
        <v>-1</v>
      </c>
      <c r="BC57" t="s">
        <v>489</v>
      </c>
      <c r="BD57">
        <v>-1</v>
      </c>
      <c r="BE57">
        <f t="shared" si="77"/>
        <v>2.2692000000000001</v>
      </c>
      <c r="BF57">
        <f t="shared" si="78"/>
        <v>-0.7541242832405296</v>
      </c>
      <c r="BG57">
        <f t="shared" si="79"/>
        <v>-1.2692000000000001</v>
      </c>
      <c r="BH57">
        <f t="shared" si="80"/>
        <v>-1.3482972136222895</v>
      </c>
      <c r="BI57" t="e">
        <f t="shared" si="81"/>
        <v>#DIV/0!</v>
      </c>
      <c r="BJ57">
        <v>353</v>
      </c>
      <c r="BK57">
        <v>300</v>
      </c>
      <c r="BL57">
        <v>300</v>
      </c>
      <c r="BM57">
        <v>300</v>
      </c>
      <c r="BN57">
        <v>10483.1</v>
      </c>
      <c r="BO57">
        <v>1.2692000000000001</v>
      </c>
      <c r="BP57">
        <v>-7.2706200000000002E-3</v>
      </c>
      <c r="BQ57">
        <v>0.61253899999999994</v>
      </c>
      <c r="BR57">
        <f t="shared" si="82"/>
        <v>1700</v>
      </c>
      <c r="BS57">
        <f t="shared" si="83"/>
        <v>1433.0850867378267</v>
      </c>
      <c r="BT57">
        <f t="shared" si="84"/>
        <v>0.84299122749283928</v>
      </c>
      <c r="BU57">
        <f t="shared" si="85"/>
        <v>0.19598245498567871</v>
      </c>
      <c r="BV57">
        <v>6</v>
      </c>
      <c r="BW57">
        <v>0.5</v>
      </c>
      <c r="BX57" t="s">
        <v>283</v>
      </c>
      <c r="BY57">
        <v>1535035527.2</v>
      </c>
      <c r="BZ57">
        <v>400.03177419354802</v>
      </c>
      <c r="CA57">
        <v>399.95332258064502</v>
      </c>
      <c r="CB57">
        <v>24.104161290322601</v>
      </c>
      <c r="CC57">
        <v>23.984370967741899</v>
      </c>
      <c r="CD57">
        <v>400.01658064516101</v>
      </c>
      <c r="CE57">
        <v>99.715980645161295</v>
      </c>
      <c r="CF57">
        <v>9.9953480645161297E-2</v>
      </c>
      <c r="CG57">
        <v>27.513938709677401</v>
      </c>
      <c r="CH57">
        <v>28.335793548387102</v>
      </c>
      <c r="CI57">
        <v>999.9</v>
      </c>
      <c r="CJ57">
        <v>10001.5980645161</v>
      </c>
      <c r="CK57">
        <v>0</v>
      </c>
      <c r="CL57">
        <v>31.055054838709701</v>
      </c>
      <c r="CM57">
        <v>1700</v>
      </c>
      <c r="CN57">
        <v>0.89999929032257997</v>
      </c>
      <c r="CO57">
        <v>0.100000761290323</v>
      </c>
      <c r="CP57">
        <v>0</v>
      </c>
      <c r="CQ57">
        <v>2.9967193548387101</v>
      </c>
      <c r="CR57">
        <v>5.0001199999999999</v>
      </c>
      <c r="CS57">
        <v>-1532.6219354838699</v>
      </c>
      <c r="CT57">
        <v>13357.916129032301</v>
      </c>
      <c r="CU57">
        <v>45.370935483871001</v>
      </c>
      <c r="CV57">
        <v>46.4898387096774</v>
      </c>
      <c r="CW57">
        <v>46.366870967741903</v>
      </c>
      <c r="CX57">
        <v>46.5</v>
      </c>
      <c r="CY57">
        <v>47.186999999999998</v>
      </c>
      <c r="CZ57">
        <v>1525.4970967741899</v>
      </c>
      <c r="DA57">
        <v>169.50290322580599</v>
      </c>
      <c r="DB57">
        <v>0</v>
      </c>
      <c r="DC57">
        <v>566.10000014305103</v>
      </c>
      <c r="DD57">
        <v>2.9804588235294101</v>
      </c>
      <c r="DE57">
        <v>-1.1258088297275599</v>
      </c>
      <c r="DF57">
        <v>-9.5098039616142795</v>
      </c>
      <c r="DG57">
        <v>-1532.9976470588199</v>
      </c>
      <c r="DH57">
        <v>10</v>
      </c>
      <c r="DI57">
        <v>1535035488.7</v>
      </c>
      <c r="DJ57" t="s">
        <v>490</v>
      </c>
      <c r="DK57">
        <v>35</v>
      </c>
      <c r="DL57">
        <v>-0.77200000000000002</v>
      </c>
      <c r="DM57">
        <v>0.253</v>
      </c>
      <c r="DN57">
        <v>400</v>
      </c>
      <c r="DO57">
        <v>24</v>
      </c>
      <c r="DP57">
        <v>0.68</v>
      </c>
      <c r="DQ57">
        <v>0.24</v>
      </c>
      <c r="DR57">
        <v>-0.10217459530037699</v>
      </c>
      <c r="DS57">
        <v>0.27033199428404803</v>
      </c>
      <c r="DT57">
        <v>3.9051718434375403E-2</v>
      </c>
      <c r="DU57">
        <v>1</v>
      </c>
      <c r="DV57">
        <v>414.30012700105101</v>
      </c>
      <c r="DW57">
        <v>-16.546714084170802</v>
      </c>
      <c r="DX57">
        <v>6.7428771371974898</v>
      </c>
      <c r="DY57">
        <v>0</v>
      </c>
      <c r="DZ57">
        <v>1</v>
      </c>
      <c r="EA57">
        <v>2</v>
      </c>
      <c r="EB57" t="s">
        <v>295</v>
      </c>
      <c r="EC57">
        <v>1.8783000000000001</v>
      </c>
      <c r="ED57">
        <v>1.8772800000000001</v>
      </c>
      <c r="EE57">
        <v>1.87744</v>
      </c>
      <c r="EF57">
        <v>1.88141</v>
      </c>
      <c r="EG57">
        <v>1.8749800000000001</v>
      </c>
      <c r="EH57">
        <v>1.8724400000000001</v>
      </c>
      <c r="EI57">
        <v>1.8746799999999999</v>
      </c>
      <c r="EJ57">
        <v>1.87805</v>
      </c>
      <c r="EK57" t="s">
        <v>286</v>
      </c>
      <c r="EL57" t="s">
        <v>19</v>
      </c>
      <c r="EM57" t="s">
        <v>19</v>
      </c>
      <c r="EN57" t="s">
        <v>19</v>
      </c>
      <c r="EO57" t="s">
        <v>287</v>
      </c>
      <c r="EP57" t="s">
        <v>288</v>
      </c>
      <c r="EQ57" t="s">
        <v>289</v>
      </c>
      <c r="ER57" t="s">
        <v>289</v>
      </c>
      <c r="ES57" t="s">
        <v>289</v>
      </c>
      <c r="ET57" t="s">
        <v>289</v>
      </c>
      <c r="EU57">
        <v>0</v>
      </c>
      <c r="EV57">
        <v>100</v>
      </c>
      <c r="EW57">
        <v>100</v>
      </c>
      <c r="EX57">
        <v>-0.77200000000000002</v>
      </c>
      <c r="EY57">
        <v>0.253</v>
      </c>
      <c r="EZ57">
        <v>2</v>
      </c>
      <c r="FA57">
        <v>385.529</v>
      </c>
      <c r="FB57">
        <v>630.11400000000003</v>
      </c>
      <c r="FC57">
        <v>24.998999999999999</v>
      </c>
      <c r="FD57">
        <v>28.3354</v>
      </c>
      <c r="FE57">
        <v>30.000299999999999</v>
      </c>
      <c r="FF57">
        <v>28.418900000000001</v>
      </c>
      <c r="FG57">
        <v>28.425599999999999</v>
      </c>
      <c r="FH57">
        <v>19.715699999999998</v>
      </c>
      <c r="FI57">
        <v>24.758299999999998</v>
      </c>
      <c r="FJ57">
        <v>98.5959</v>
      </c>
      <c r="FK57">
        <v>25</v>
      </c>
      <c r="FL57">
        <v>400</v>
      </c>
      <c r="FM57">
        <v>23.953900000000001</v>
      </c>
      <c r="FN57">
        <v>110.61199999999999</v>
      </c>
      <c r="FO57">
        <v>101.651</v>
      </c>
    </row>
    <row r="58" spans="1:171" x14ac:dyDescent="0.2">
      <c r="A58">
        <v>42</v>
      </c>
      <c r="B58">
        <v>1535035655.7</v>
      </c>
      <c r="C58">
        <v>5926.6000001430502</v>
      </c>
      <c r="D58" t="s">
        <v>491</v>
      </c>
      <c r="E58" t="s">
        <v>492</v>
      </c>
      <c r="F58" t="s">
        <v>487</v>
      </c>
      <c r="G58">
        <v>1535035647.7</v>
      </c>
      <c r="H58">
        <f t="shared" si="43"/>
        <v>3.5544628726769022E-5</v>
      </c>
      <c r="I58">
        <f t="shared" si="44"/>
        <v>-0.11546933918526489</v>
      </c>
      <c r="J58">
        <f t="shared" si="45"/>
        <v>300.17880645161301</v>
      </c>
      <c r="K58">
        <f t="shared" si="46"/>
        <v>370.35951215096173</v>
      </c>
      <c r="L58">
        <f t="shared" si="47"/>
        <v>36.967352763903527</v>
      </c>
      <c r="M58">
        <f t="shared" si="48"/>
        <v>29.962281151890974</v>
      </c>
      <c r="N58">
        <f t="shared" si="49"/>
        <v>2.3619918943596045E-3</v>
      </c>
      <c r="O58">
        <f t="shared" si="50"/>
        <v>2.2551980814675487</v>
      </c>
      <c r="P58">
        <f t="shared" si="51"/>
        <v>2.3606184003003216E-3</v>
      </c>
      <c r="Q58">
        <f t="shared" si="52"/>
        <v>1.4755098336853227E-3</v>
      </c>
      <c r="R58">
        <f t="shared" si="53"/>
        <v>280.85515470428186</v>
      </c>
      <c r="S58">
        <f t="shared" si="54"/>
        <v>29.524943592521215</v>
      </c>
      <c r="T58">
        <f t="shared" si="55"/>
        <v>28.2270838709677</v>
      </c>
      <c r="U58">
        <f t="shared" si="56"/>
        <v>3.8453676165136383</v>
      </c>
      <c r="V58">
        <f t="shared" si="57"/>
        <v>65.098284914952515</v>
      </c>
      <c r="W58">
        <f t="shared" si="58"/>
        <v>2.3893619879750614</v>
      </c>
      <c r="X58">
        <f t="shared" si="59"/>
        <v>3.6703916103114507</v>
      </c>
      <c r="Y58">
        <f t="shared" si="60"/>
        <v>1.456005628538577</v>
      </c>
      <c r="Z58">
        <f t="shared" si="61"/>
        <v>-1.5675181268505138</v>
      </c>
      <c r="AA58">
        <f t="shared" si="62"/>
        <v>-97.00301665798105</v>
      </c>
      <c r="AB58">
        <f t="shared" si="63"/>
        <v>-9.3598308483036092</v>
      </c>
      <c r="AC58">
        <f t="shared" si="64"/>
        <v>172.92478907114668</v>
      </c>
      <c r="AD58">
        <v>-4.1323833639566702E-2</v>
      </c>
      <c r="AE58">
        <v>4.6389623427070002E-2</v>
      </c>
      <c r="AF58">
        <v>3.4645183519295299</v>
      </c>
      <c r="AG58">
        <v>0</v>
      </c>
      <c r="AH58">
        <v>0</v>
      </c>
      <c r="AI58">
        <f t="shared" si="65"/>
        <v>1</v>
      </c>
      <c r="AJ58">
        <f t="shared" si="66"/>
        <v>0</v>
      </c>
      <c r="AK58">
        <f t="shared" si="67"/>
        <v>52620.457469463341</v>
      </c>
      <c r="AL58">
        <v>0</v>
      </c>
      <c r="AM58">
        <v>0</v>
      </c>
      <c r="AN58">
        <v>0</v>
      </c>
      <c r="AO58">
        <f t="shared" si="68"/>
        <v>0</v>
      </c>
      <c r="AP58" t="e">
        <f t="shared" si="69"/>
        <v>#DIV/0!</v>
      </c>
      <c r="AQ58">
        <v>-1</v>
      </c>
      <c r="AR58" t="s">
        <v>493</v>
      </c>
      <c r="AS58">
        <v>2.9427823529411801</v>
      </c>
      <c r="AT58">
        <v>2.01797</v>
      </c>
      <c r="AU58">
        <f t="shared" si="70"/>
        <v>-0.45828845470506496</v>
      </c>
      <c r="AV58">
        <v>0.5</v>
      </c>
      <c r="AW58">
        <f t="shared" si="71"/>
        <v>1433.0622964152456</v>
      </c>
      <c r="AX58">
        <f t="shared" si="72"/>
        <v>-0.11546933918526489</v>
      </c>
      <c r="AY58">
        <f t="shared" si="73"/>
        <v>-328.37795266011733</v>
      </c>
      <c r="AZ58">
        <f t="shared" si="74"/>
        <v>2.9326352720803581</v>
      </c>
      <c r="BA58">
        <f t="shared" si="75"/>
        <v>6.1723113016604872E-4</v>
      </c>
      <c r="BB58">
        <f t="shared" si="76"/>
        <v>-1</v>
      </c>
      <c r="BC58" t="s">
        <v>494</v>
      </c>
      <c r="BD58">
        <v>-3.9</v>
      </c>
      <c r="BE58">
        <f t="shared" si="77"/>
        <v>5.9179700000000004</v>
      </c>
      <c r="BF58">
        <f t="shared" si="78"/>
        <v>-0.15627188933725247</v>
      </c>
      <c r="BG58">
        <f t="shared" si="79"/>
        <v>-0.5174282051282052</v>
      </c>
      <c r="BH58">
        <f t="shared" si="80"/>
        <v>-0.45828845470506502</v>
      </c>
      <c r="BI58" t="e">
        <f t="shared" si="81"/>
        <v>#DIV/0!</v>
      </c>
      <c r="BJ58">
        <v>355</v>
      </c>
      <c r="BK58">
        <v>300</v>
      </c>
      <c r="BL58">
        <v>300</v>
      </c>
      <c r="BM58">
        <v>300</v>
      </c>
      <c r="BN58">
        <v>10483.200000000001</v>
      </c>
      <c r="BO58">
        <v>1.4516</v>
      </c>
      <c r="BP58">
        <v>-7.2707199999999996E-3</v>
      </c>
      <c r="BQ58">
        <v>0.49098999999999998</v>
      </c>
      <c r="BR58">
        <f t="shared" si="82"/>
        <v>1699.9729032258099</v>
      </c>
      <c r="BS58">
        <f t="shared" si="83"/>
        <v>1433.0622964152456</v>
      </c>
      <c r="BT58">
        <f t="shared" si="84"/>
        <v>0.84299125809353548</v>
      </c>
      <c r="BU58">
        <f t="shared" si="85"/>
        <v>0.19598251618707091</v>
      </c>
      <c r="BV58">
        <v>6</v>
      </c>
      <c r="BW58">
        <v>0.5</v>
      </c>
      <c r="BX58" t="s">
        <v>283</v>
      </c>
      <c r="BY58">
        <v>1535035647.7</v>
      </c>
      <c r="BZ58">
        <v>300.17880645161301</v>
      </c>
      <c r="CA58">
        <v>300.02161290322601</v>
      </c>
      <c r="CB58">
        <v>23.937958064516099</v>
      </c>
      <c r="CC58">
        <v>23.885919354838698</v>
      </c>
      <c r="CD58">
        <v>400.01487096774201</v>
      </c>
      <c r="CE58">
        <v>99.714796774193502</v>
      </c>
      <c r="CF58">
        <v>9.9981977419354801E-2</v>
      </c>
      <c r="CG58">
        <v>27.4292451612903</v>
      </c>
      <c r="CH58">
        <v>28.2270838709677</v>
      </c>
      <c r="CI58">
        <v>999.9</v>
      </c>
      <c r="CJ58">
        <v>9993.9464516128992</v>
      </c>
      <c r="CK58">
        <v>0</v>
      </c>
      <c r="CL58">
        <v>31.272438709677399</v>
      </c>
      <c r="CM58">
        <v>1699.9729032258099</v>
      </c>
      <c r="CN58">
        <v>0.89999696774193505</v>
      </c>
      <c r="CO58">
        <v>0.100003070967742</v>
      </c>
      <c r="CP58">
        <v>0</v>
      </c>
      <c r="CQ58">
        <v>3.0081225806451601</v>
      </c>
      <c r="CR58">
        <v>5.0001199999999999</v>
      </c>
      <c r="CS58">
        <v>-1530.5790322580599</v>
      </c>
      <c r="CT58">
        <v>13357.6903225806</v>
      </c>
      <c r="CU58">
        <v>45.375</v>
      </c>
      <c r="CV58">
        <v>46.436999999999998</v>
      </c>
      <c r="CW58">
        <v>46.375</v>
      </c>
      <c r="CX58">
        <v>46.436999999999998</v>
      </c>
      <c r="CY58">
        <v>47.186999999999998</v>
      </c>
      <c r="CZ58">
        <v>1525.4709677419401</v>
      </c>
      <c r="DA58">
        <v>169.50193548387099</v>
      </c>
      <c r="DB58">
        <v>0</v>
      </c>
      <c r="DC58">
        <v>119.80000019073501</v>
      </c>
      <c r="DD58">
        <v>2.9427823529411801</v>
      </c>
      <c r="DE58">
        <v>0.21928916752927199</v>
      </c>
      <c r="DF58">
        <v>3.4264706236910398</v>
      </c>
      <c r="DG58">
        <v>-1530.2270588235299</v>
      </c>
      <c r="DH58">
        <v>10</v>
      </c>
      <c r="DI58">
        <v>1535035593.2</v>
      </c>
      <c r="DJ58" t="s">
        <v>495</v>
      </c>
      <c r="DK58">
        <v>36</v>
      </c>
      <c r="DL58">
        <v>-0.90900000000000003</v>
      </c>
      <c r="DM58">
        <v>0.23200000000000001</v>
      </c>
      <c r="DN58">
        <v>300</v>
      </c>
      <c r="DO58">
        <v>24</v>
      </c>
      <c r="DP58">
        <v>0.21</v>
      </c>
      <c r="DQ58">
        <v>0.17</v>
      </c>
      <c r="DR58">
        <v>-0.116300878523839</v>
      </c>
      <c r="DS58">
        <v>3.9544307424422597E-3</v>
      </c>
      <c r="DT58">
        <v>1.94350944978142E-2</v>
      </c>
      <c r="DU58">
        <v>1</v>
      </c>
      <c r="DV58">
        <v>896.13232216604899</v>
      </c>
      <c r="DW58">
        <v>-5637.7077909469399</v>
      </c>
      <c r="DX58">
        <v>8487.7572582830308</v>
      </c>
      <c r="DY58">
        <v>0</v>
      </c>
      <c r="DZ58">
        <v>1</v>
      </c>
      <c r="EA58">
        <v>2</v>
      </c>
      <c r="EB58" t="s">
        <v>295</v>
      </c>
      <c r="EC58">
        <v>1.8783399999999999</v>
      </c>
      <c r="ED58">
        <v>1.8772899999999999</v>
      </c>
      <c r="EE58">
        <v>1.87744</v>
      </c>
      <c r="EF58">
        <v>1.88141</v>
      </c>
      <c r="EG58">
        <v>1.875</v>
      </c>
      <c r="EH58">
        <v>1.87246</v>
      </c>
      <c r="EI58">
        <v>1.87469</v>
      </c>
      <c r="EJ58">
        <v>1.87805</v>
      </c>
      <c r="EK58" t="s">
        <v>286</v>
      </c>
      <c r="EL58" t="s">
        <v>19</v>
      </c>
      <c r="EM58" t="s">
        <v>19</v>
      </c>
      <c r="EN58" t="s">
        <v>19</v>
      </c>
      <c r="EO58" t="s">
        <v>287</v>
      </c>
      <c r="EP58" t="s">
        <v>288</v>
      </c>
      <c r="EQ58" t="s">
        <v>289</v>
      </c>
      <c r="ER58" t="s">
        <v>289</v>
      </c>
      <c r="ES58" t="s">
        <v>289</v>
      </c>
      <c r="ET58" t="s">
        <v>289</v>
      </c>
      <c r="EU58">
        <v>0</v>
      </c>
      <c r="EV58">
        <v>100</v>
      </c>
      <c r="EW58">
        <v>100</v>
      </c>
      <c r="EX58">
        <v>-0.90900000000000003</v>
      </c>
      <c r="EY58">
        <v>0.23200000000000001</v>
      </c>
      <c r="EZ58">
        <v>2</v>
      </c>
      <c r="FA58">
        <v>385.69400000000002</v>
      </c>
      <c r="FB58">
        <v>629.27800000000002</v>
      </c>
      <c r="FC58">
        <v>25.000499999999999</v>
      </c>
      <c r="FD58">
        <v>28.362200000000001</v>
      </c>
      <c r="FE58">
        <v>30.0001</v>
      </c>
      <c r="FF58">
        <v>28.462499999999999</v>
      </c>
      <c r="FG58">
        <v>28.4712</v>
      </c>
      <c r="FH58">
        <v>15.6959</v>
      </c>
      <c r="FI58">
        <v>25.889700000000001</v>
      </c>
      <c r="FJ58">
        <v>98.5959</v>
      </c>
      <c r="FK58">
        <v>25</v>
      </c>
      <c r="FL58">
        <v>300</v>
      </c>
      <c r="FM58">
        <v>23.865400000000001</v>
      </c>
      <c r="FN58">
        <v>110.607</v>
      </c>
      <c r="FO58">
        <v>101.649</v>
      </c>
    </row>
    <row r="59" spans="1:171" x14ac:dyDescent="0.2">
      <c r="A59">
        <v>43</v>
      </c>
      <c r="B59">
        <v>1535035776.2</v>
      </c>
      <c r="C59">
        <v>6047.1000001430502</v>
      </c>
      <c r="D59" t="s">
        <v>496</v>
      </c>
      <c r="E59" t="s">
        <v>497</v>
      </c>
      <c r="F59" t="s">
        <v>487</v>
      </c>
      <c r="G59">
        <v>1535035768.2032299</v>
      </c>
      <c r="H59">
        <f t="shared" si="43"/>
        <v>7.0980940314571312E-5</v>
      </c>
      <c r="I59">
        <f t="shared" si="44"/>
        <v>-0.11629865821288275</v>
      </c>
      <c r="J59">
        <f t="shared" si="45"/>
        <v>250.17496774193501</v>
      </c>
      <c r="K59">
        <f t="shared" si="46"/>
        <v>283.54385536418795</v>
      </c>
      <c r="L59">
        <f t="shared" si="47"/>
        <v>28.302499851813632</v>
      </c>
      <c r="M59">
        <f t="shared" si="48"/>
        <v>24.971717261688486</v>
      </c>
      <c r="N59">
        <f t="shared" si="49"/>
        <v>4.6727429817201424E-3</v>
      </c>
      <c r="O59">
        <f t="shared" si="50"/>
        <v>2.2558928316123303</v>
      </c>
      <c r="P59">
        <f t="shared" si="51"/>
        <v>4.6673724975459336E-3</v>
      </c>
      <c r="Q59">
        <f t="shared" si="52"/>
        <v>2.9175898025479399E-3</v>
      </c>
      <c r="R59">
        <f t="shared" si="53"/>
        <v>280.85927295216322</v>
      </c>
      <c r="S59">
        <f t="shared" si="54"/>
        <v>29.55391943046666</v>
      </c>
      <c r="T59">
        <f t="shared" si="55"/>
        <v>28.277809677419398</v>
      </c>
      <c r="U59">
        <f t="shared" si="56"/>
        <v>3.8567343595158272</v>
      </c>
      <c r="V59">
        <f t="shared" si="57"/>
        <v>64.854982802188317</v>
      </c>
      <c r="W59">
        <f t="shared" si="58"/>
        <v>2.3861980723425278</v>
      </c>
      <c r="X59">
        <f t="shared" si="59"/>
        <v>3.6792825612498872</v>
      </c>
      <c r="Y59">
        <f t="shared" si="60"/>
        <v>1.4705362871732994</v>
      </c>
      <c r="Z59">
        <f t="shared" si="61"/>
        <v>-3.130259467872595</v>
      </c>
      <c r="AA59">
        <f t="shared" si="62"/>
        <v>-98.175340485496278</v>
      </c>
      <c r="AB59">
        <f t="shared" si="63"/>
        <v>-9.4743791148960455</v>
      </c>
      <c r="AC59">
        <f t="shared" si="64"/>
        <v>170.07929388389829</v>
      </c>
      <c r="AD59">
        <v>-4.13425791368957E-2</v>
      </c>
      <c r="AE59">
        <v>4.6410666890017598E-2</v>
      </c>
      <c r="AF59">
        <v>3.4657616792004702</v>
      </c>
      <c r="AG59">
        <v>0</v>
      </c>
      <c r="AH59">
        <v>0</v>
      </c>
      <c r="AI59">
        <f t="shared" si="65"/>
        <v>1</v>
      </c>
      <c r="AJ59">
        <f t="shared" si="66"/>
        <v>0</v>
      </c>
      <c r="AK59">
        <f t="shared" si="67"/>
        <v>52636.159888402915</v>
      </c>
      <c r="AL59">
        <v>0</v>
      </c>
      <c r="AM59">
        <v>0</v>
      </c>
      <c r="AN59">
        <v>0</v>
      </c>
      <c r="AO59">
        <f t="shared" si="68"/>
        <v>0</v>
      </c>
      <c r="AP59" t="e">
        <f t="shared" si="69"/>
        <v>#DIV/0!</v>
      </c>
      <c r="AQ59">
        <v>-1</v>
      </c>
      <c r="AR59" t="s">
        <v>498</v>
      </c>
      <c r="AS59">
        <v>2.9822411764705898</v>
      </c>
      <c r="AT59">
        <v>1.2796000000000001</v>
      </c>
      <c r="AU59">
        <f t="shared" si="70"/>
        <v>-1.3306042329404422</v>
      </c>
      <c r="AV59">
        <v>0.5</v>
      </c>
      <c r="AW59">
        <f t="shared" si="71"/>
        <v>1433.0839738346035</v>
      </c>
      <c r="AX59">
        <f t="shared" si="72"/>
        <v>-0.11629865821288275</v>
      </c>
      <c r="AY59">
        <f t="shared" si="73"/>
        <v>-953.4338008717167</v>
      </c>
      <c r="AZ59">
        <f t="shared" si="74"/>
        <v>2.813066583307283</v>
      </c>
      <c r="BA59">
        <f t="shared" si="75"/>
        <v>6.1664309832628683E-4</v>
      </c>
      <c r="BB59">
        <f t="shared" si="76"/>
        <v>-1</v>
      </c>
      <c r="BC59" t="s">
        <v>499</v>
      </c>
      <c r="BD59">
        <v>-2.3199999999999998</v>
      </c>
      <c r="BE59">
        <f t="shared" si="77"/>
        <v>3.5995999999999997</v>
      </c>
      <c r="BF59">
        <f t="shared" si="78"/>
        <v>-0.47300843884614679</v>
      </c>
      <c r="BG59">
        <f t="shared" si="79"/>
        <v>-0.55155172413793108</v>
      </c>
      <c r="BH59">
        <f t="shared" si="80"/>
        <v>-1.3306042329404422</v>
      </c>
      <c r="BI59" t="e">
        <f t="shared" si="81"/>
        <v>#DIV/0!</v>
      </c>
      <c r="BJ59">
        <v>357</v>
      </c>
      <c r="BK59">
        <v>300</v>
      </c>
      <c r="BL59">
        <v>300</v>
      </c>
      <c r="BM59">
        <v>300</v>
      </c>
      <c r="BN59">
        <v>10483.200000000001</v>
      </c>
      <c r="BO59">
        <v>1.2796000000000001</v>
      </c>
      <c r="BP59">
        <v>-7.2706400000000001E-3</v>
      </c>
      <c r="BQ59">
        <v>0.72860100000000005</v>
      </c>
      <c r="BR59">
        <f t="shared" si="82"/>
        <v>1699.99870967742</v>
      </c>
      <c r="BS59">
        <f t="shared" si="83"/>
        <v>1433.0839738346035</v>
      </c>
      <c r="BT59">
        <f t="shared" si="84"/>
        <v>0.84299121268541177</v>
      </c>
      <c r="BU59">
        <f t="shared" si="85"/>
        <v>0.19598242537082339</v>
      </c>
      <c r="BV59">
        <v>6</v>
      </c>
      <c r="BW59">
        <v>0.5</v>
      </c>
      <c r="BX59" t="s">
        <v>283</v>
      </c>
      <c r="BY59">
        <v>1535035768.2032299</v>
      </c>
      <c r="BZ59">
        <v>250.17496774193501</v>
      </c>
      <c r="CA59">
        <v>250.02716129032299</v>
      </c>
      <c r="CB59">
        <v>23.905725806451599</v>
      </c>
      <c r="CC59">
        <v>23.801803225806498</v>
      </c>
      <c r="CD59">
        <v>400.01367741935502</v>
      </c>
      <c r="CE59">
        <v>99.717009677419298</v>
      </c>
      <c r="CF59">
        <v>0.100000341935484</v>
      </c>
      <c r="CG59">
        <v>27.4705774193548</v>
      </c>
      <c r="CH59">
        <v>28.277809677419398</v>
      </c>
      <c r="CI59">
        <v>999.9</v>
      </c>
      <c r="CJ59">
        <v>9998.2580645161306</v>
      </c>
      <c r="CK59">
        <v>0</v>
      </c>
      <c r="CL59">
        <v>29.6407225806452</v>
      </c>
      <c r="CM59">
        <v>1699.99870967742</v>
      </c>
      <c r="CN59">
        <v>0.89999929032258097</v>
      </c>
      <c r="CO59">
        <v>0.100000761290323</v>
      </c>
      <c r="CP59">
        <v>0</v>
      </c>
      <c r="CQ59">
        <v>2.9890161290322599</v>
      </c>
      <c r="CR59">
        <v>5.0001199999999999</v>
      </c>
      <c r="CS59">
        <v>-1545.23322580645</v>
      </c>
      <c r="CT59">
        <v>13357.9</v>
      </c>
      <c r="CU59">
        <v>45.399000000000001</v>
      </c>
      <c r="CV59">
        <v>46.5</v>
      </c>
      <c r="CW59">
        <v>46.387</v>
      </c>
      <c r="CX59">
        <v>46.5</v>
      </c>
      <c r="CY59">
        <v>47.225612903225802</v>
      </c>
      <c r="CZ59">
        <v>1525.49677419355</v>
      </c>
      <c r="DA59">
        <v>169.50193548387099</v>
      </c>
      <c r="DB59">
        <v>0</v>
      </c>
      <c r="DC59">
        <v>119.90000009536701</v>
      </c>
      <c r="DD59">
        <v>2.9822411764705898</v>
      </c>
      <c r="DE59">
        <v>-0.75529411736091101</v>
      </c>
      <c r="DF59">
        <v>-2.0049022917630599</v>
      </c>
      <c r="DG59">
        <v>-1545.1441176470601</v>
      </c>
      <c r="DH59">
        <v>10</v>
      </c>
      <c r="DI59">
        <v>1535035713.2</v>
      </c>
      <c r="DJ59" t="s">
        <v>500</v>
      </c>
      <c r="DK59">
        <v>37</v>
      </c>
      <c r="DL59">
        <v>-0.96299999999999997</v>
      </c>
      <c r="DM59">
        <v>0.23</v>
      </c>
      <c r="DN59">
        <v>250</v>
      </c>
      <c r="DO59">
        <v>24</v>
      </c>
      <c r="DP59">
        <v>0.45</v>
      </c>
      <c r="DQ59">
        <v>0.17</v>
      </c>
      <c r="DR59">
        <v>-0.10703900234701</v>
      </c>
      <c r="DS59">
        <v>-0.13716934924171001</v>
      </c>
      <c r="DT59">
        <v>3.6349707810029698E-2</v>
      </c>
      <c r="DU59">
        <v>1</v>
      </c>
      <c r="DV59">
        <v>-1.65937755455554</v>
      </c>
      <c r="DW59">
        <v>3567.9787516387401</v>
      </c>
      <c r="DX59">
        <v>635.17945513158099</v>
      </c>
      <c r="DY59">
        <v>0</v>
      </c>
      <c r="DZ59">
        <v>1</v>
      </c>
      <c r="EA59">
        <v>2</v>
      </c>
      <c r="EB59" t="s">
        <v>295</v>
      </c>
      <c r="EC59">
        <v>1.8783000000000001</v>
      </c>
      <c r="ED59">
        <v>1.8772899999999999</v>
      </c>
      <c r="EE59">
        <v>1.87744</v>
      </c>
      <c r="EF59">
        <v>1.88141</v>
      </c>
      <c r="EG59">
        <v>1.8749800000000001</v>
      </c>
      <c r="EH59">
        <v>1.87243</v>
      </c>
      <c r="EI59">
        <v>1.8746799999999999</v>
      </c>
      <c r="EJ59">
        <v>1.87805</v>
      </c>
      <c r="EK59" t="s">
        <v>286</v>
      </c>
      <c r="EL59" t="s">
        <v>19</v>
      </c>
      <c r="EM59" t="s">
        <v>19</v>
      </c>
      <c r="EN59" t="s">
        <v>19</v>
      </c>
      <c r="EO59" t="s">
        <v>287</v>
      </c>
      <c r="EP59" t="s">
        <v>288</v>
      </c>
      <c r="EQ59" t="s">
        <v>289</v>
      </c>
      <c r="ER59" t="s">
        <v>289</v>
      </c>
      <c r="ES59" t="s">
        <v>289</v>
      </c>
      <c r="ET59" t="s">
        <v>289</v>
      </c>
      <c r="EU59">
        <v>0</v>
      </c>
      <c r="EV59">
        <v>100</v>
      </c>
      <c r="EW59">
        <v>100</v>
      </c>
      <c r="EX59">
        <v>-0.96299999999999997</v>
      </c>
      <c r="EY59">
        <v>0.23</v>
      </c>
      <c r="EZ59">
        <v>2</v>
      </c>
      <c r="FA59">
        <v>386.01799999999997</v>
      </c>
      <c r="FB59">
        <v>628.52</v>
      </c>
      <c r="FC59">
        <v>25.000599999999999</v>
      </c>
      <c r="FD59">
        <v>28.392900000000001</v>
      </c>
      <c r="FE59">
        <v>30.000299999999999</v>
      </c>
      <c r="FF59">
        <v>28.500599999999999</v>
      </c>
      <c r="FG59">
        <v>28.512699999999999</v>
      </c>
      <c r="FH59">
        <v>13.618</v>
      </c>
      <c r="FI59">
        <v>26.1526</v>
      </c>
      <c r="FJ59">
        <v>98.223699999999994</v>
      </c>
      <c r="FK59">
        <v>25</v>
      </c>
      <c r="FL59">
        <v>250</v>
      </c>
      <c r="FM59">
        <v>23.898499999999999</v>
      </c>
      <c r="FN59">
        <v>110.6</v>
      </c>
      <c r="FO59">
        <v>101.642</v>
      </c>
    </row>
    <row r="60" spans="1:171" x14ac:dyDescent="0.2">
      <c r="A60">
        <v>44</v>
      </c>
      <c r="B60">
        <v>1535035896.7</v>
      </c>
      <c r="C60">
        <v>6167.6000001430502</v>
      </c>
      <c r="D60" t="s">
        <v>501</v>
      </c>
      <c r="E60" t="s">
        <v>502</v>
      </c>
      <c r="F60" t="s">
        <v>487</v>
      </c>
      <c r="G60">
        <v>1535035888.7</v>
      </c>
      <c r="H60">
        <f t="shared" si="43"/>
        <v>-1.8884020731148617E-5</v>
      </c>
      <c r="I60">
        <f t="shared" si="44"/>
        <v>-0.14000758290143203</v>
      </c>
      <c r="J60">
        <f t="shared" si="45"/>
        <v>175.20400000000001</v>
      </c>
      <c r="K60">
        <f t="shared" si="46"/>
        <v>-5.0157191565966297</v>
      </c>
      <c r="L60">
        <f t="shared" si="47"/>
        <v>-0.50066418815138258</v>
      </c>
      <c r="M60">
        <f t="shared" si="48"/>
        <v>17.488692185946736</v>
      </c>
      <c r="N60">
        <f t="shared" si="49"/>
        <v>-1.2569281399047207E-3</v>
      </c>
      <c r="O60">
        <f t="shared" si="50"/>
        <v>2.259225520455598</v>
      </c>
      <c r="P60">
        <f t="shared" si="51"/>
        <v>-1.2573167676541172E-3</v>
      </c>
      <c r="Q60">
        <f t="shared" si="52"/>
        <v>-7.8578805402644623E-4</v>
      </c>
      <c r="R60">
        <f t="shared" si="53"/>
        <v>280.86149330182695</v>
      </c>
      <c r="S60">
        <f t="shared" si="54"/>
        <v>29.505762060404333</v>
      </c>
      <c r="T60">
        <f t="shared" si="55"/>
        <v>28.192003225806399</v>
      </c>
      <c r="U60">
        <f t="shared" si="56"/>
        <v>3.8375237774659587</v>
      </c>
      <c r="V60">
        <f t="shared" si="57"/>
        <v>65.109532490173024</v>
      </c>
      <c r="W60">
        <f t="shared" si="58"/>
        <v>2.3850409708472058</v>
      </c>
      <c r="X60">
        <f t="shared" si="59"/>
        <v>3.6631210202702347</v>
      </c>
      <c r="Y60">
        <f t="shared" si="60"/>
        <v>1.452482806618753</v>
      </c>
      <c r="Z60">
        <f t="shared" si="61"/>
        <v>0.83278531424365398</v>
      </c>
      <c r="AA60">
        <f t="shared" si="62"/>
        <v>-97.028125470024648</v>
      </c>
      <c r="AB60">
        <f t="shared" si="63"/>
        <v>-9.3423513857391942</v>
      </c>
      <c r="AC60">
        <f t="shared" si="64"/>
        <v>175.32380176030676</v>
      </c>
      <c r="AD60">
        <v>-4.1432573745811697E-2</v>
      </c>
      <c r="AE60">
        <v>4.6511693722486501E-2</v>
      </c>
      <c r="AF60">
        <v>3.4717280129699</v>
      </c>
      <c r="AG60">
        <v>0</v>
      </c>
      <c r="AH60">
        <v>0</v>
      </c>
      <c r="AI60">
        <f t="shared" si="65"/>
        <v>1</v>
      </c>
      <c r="AJ60">
        <f t="shared" si="66"/>
        <v>0</v>
      </c>
      <c r="AK60">
        <f t="shared" si="67"/>
        <v>52759.27430944462</v>
      </c>
      <c r="AL60">
        <v>0</v>
      </c>
      <c r="AM60">
        <v>0</v>
      </c>
      <c r="AN60">
        <v>0</v>
      </c>
      <c r="AO60">
        <f t="shared" si="68"/>
        <v>0</v>
      </c>
      <c r="AP60" t="e">
        <f t="shared" si="69"/>
        <v>#DIV/0!</v>
      </c>
      <c r="AQ60">
        <v>-1</v>
      </c>
      <c r="AR60" t="s">
        <v>503</v>
      </c>
      <c r="AS60">
        <v>3.01297647058824</v>
      </c>
      <c r="AT60">
        <v>1.3251999999999999</v>
      </c>
      <c r="AU60">
        <f t="shared" si="70"/>
        <v>-1.2736013209992758</v>
      </c>
      <c r="AV60">
        <v>0.5</v>
      </c>
      <c r="AW60">
        <f t="shared" si="71"/>
        <v>1433.0953854418369</v>
      </c>
      <c r="AX60">
        <f t="shared" si="72"/>
        <v>-0.14000758290143203</v>
      </c>
      <c r="AY60">
        <f t="shared" si="73"/>
        <v>-912.59608800834496</v>
      </c>
      <c r="AZ60">
        <f t="shared" si="74"/>
        <v>2.373377603380622</v>
      </c>
      <c r="BA60">
        <f t="shared" si="75"/>
        <v>6.0009433135773033E-4</v>
      </c>
      <c r="BB60">
        <f t="shared" si="76"/>
        <v>-1</v>
      </c>
      <c r="BC60" t="s">
        <v>504</v>
      </c>
      <c r="BD60">
        <v>-1.82</v>
      </c>
      <c r="BE60">
        <f t="shared" si="77"/>
        <v>3.1452</v>
      </c>
      <c r="BF60">
        <f t="shared" si="78"/>
        <v>-0.53661976045664506</v>
      </c>
      <c r="BG60">
        <f t="shared" si="79"/>
        <v>-0.72813186813186803</v>
      </c>
      <c r="BH60">
        <f t="shared" si="80"/>
        <v>-1.2736013209992758</v>
      </c>
      <c r="BI60" t="e">
        <f t="shared" si="81"/>
        <v>#DIV/0!</v>
      </c>
      <c r="BJ60">
        <v>359</v>
      </c>
      <c r="BK60">
        <v>300</v>
      </c>
      <c r="BL60">
        <v>300</v>
      </c>
      <c r="BM60">
        <v>300</v>
      </c>
      <c r="BN60">
        <v>10483.200000000001</v>
      </c>
      <c r="BO60">
        <v>1.3251999999999999</v>
      </c>
      <c r="BP60">
        <v>-7.2706699999999999E-3</v>
      </c>
      <c r="BQ60">
        <v>0.96159099999999997</v>
      </c>
      <c r="BR60">
        <f t="shared" si="82"/>
        <v>1700.01225806452</v>
      </c>
      <c r="BS60">
        <f t="shared" si="83"/>
        <v>1433.0953854418369</v>
      </c>
      <c r="BT60">
        <f t="shared" si="84"/>
        <v>0.84299120705954766</v>
      </c>
      <c r="BU60">
        <f t="shared" si="85"/>
        <v>0.19598241411909556</v>
      </c>
      <c r="BV60">
        <v>6</v>
      </c>
      <c r="BW60">
        <v>0.5</v>
      </c>
      <c r="BX60" t="s">
        <v>283</v>
      </c>
      <c r="BY60">
        <v>1535035888.7</v>
      </c>
      <c r="BZ60">
        <v>175.20400000000001</v>
      </c>
      <c r="CA60">
        <v>174.98903225806399</v>
      </c>
      <c r="CB60">
        <v>23.893651612903199</v>
      </c>
      <c r="CC60">
        <v>23.921299999999999</v>
      </c>
      <c r="CD60">
        <v>400.01203225806398</v>
      </c>
      <c r="CE60">
        <v>99.719087096774203</v>
      </c>
      <c r="CF60">
        <v>9.9936361290322503E-2</v>
      </c>
      <c r="CG60">
        <v>27.3953806451613</v>
      </c>
      <c r="CH60">
        <v>28.192003225806399</v>
      </c>
      <c r="CI60">
        <v>999.9</v>
      </c>
      <c r="CJ60">
        <v>10019.813548387099</v>
      </c>
      <c r="CK60">
        <v>0</v>
      </c>
      <c r="CL60">
        <v>29.951964516128999</v>
      </c>
      <c r="CM60">
        <v>1700.01225806452</v>
      </c>
      <c r="CN60">
        <v>0.899997548387096</v>
      </c>
      <c r="CO60">
        <v>0.100002493548387</v>
      </c>
      <c r="CP60">
        <v>0</v>
      </c>
      <c r="CQ60">
        <v>2.9983870967741901</v>
      </c>
      <c r="CR60">
        <v>5.0001199999999999</v>
      </c>
      <c r="CS60">
        <v>-1552.2325806451599</v>
      </c>
      <c r="CT60">
        <v>13358.016129032299</v>
      </c>
      <c r="CU60">
        <v>45.436999999999998</v>
      </c>
      <c r="CV60">
        <v>46.554000000000002</v>
      </c>
      <c r="CW60">
        <v>46.436999999999998</v>
      </c>
      <c r="CX60">
        <v>46.5</v>
      </c>
      <c r="CY60">
        <v>47.25</v>
      </c>
      <c r="CZ60">
        <v>1525.50870967742</v>
      </c>
      <c r="DA60">
        <v>169.50290322580599</v>
      </c>
      <c r="DB60">
        <v>0</v>
      </c>
      <c r="DC60">
        <v>120</v>
      </c>
      <c r="DD60">
        <v>3.01297647058824</v>
      </c>
      <c r="DE60">
        <v>0.63539214062212901</v>
      </c>
      <c r="DF60">
        <v>-7.81127459021313</v>
      </c>
      <c r="DG60">
        <v>-1552.2158823529401</v>
      </c>
      <c r="DH60">
        <v>10</v>
      </c>
      <c r="DI60">
        <v>1535035844.2</v>
      </c>
      <c r="DJ60" t="s">
        <v>505</v>
      </c>
      <c r="DK60">
        <v>38</v>
      </c>
      <c r="DL60">
        <v>-1.044</v>
      </c>
      <c r="DM60">
        <v>0.22700000000000001</v>
      </c>
      <c r="DN60">
        <v>175</v>
      </c>
      <c r="DO60">
        <v>24</v>
      </c>
      <c r="DP60">
        <v>0.13</v>
      </c>
      <c r="DQ60">
        <v>0.2</v>
      </c>
      <c r="DR60">
        <v>-0.138916861240408</v>
      </c>
      <c r="DS60">
        <v>3.6393262909690999E-2</v>
      </c>
      <c r="DT60">
        <v>1.5330228952822701E-2</v>
      </c>
      <c r="DU60">
        <v>1</v>
      </c>
      <c r="DV60">
        <v>-28.557503939750301</v>
      </c>
      <c r="DW60">
        <v>325.379288588051</v>
      </c>
      <c r="DX60">
        <v>44.221428853411098</v>
      </c>
      <c r="DY60">
        <v>0</v>
      </c>
      <c r="DZ60">
        <v>1</v>
      </c>
      <c r="EA60">
        <v>2</v>
      </c>
      <c r="EB60" t="s">
        <v>295</v>
      </c>
      <c r="EC60">
        <v>1.8783300000000001</v>
      </c>
      <c r="ED60">
        <v>1.8772899999999999</v>
      </c>
      <c r="EE60">
        <v>1.87744</v>
      </c>
      <c r="EF60">
        <v>1.8814</v>
      </c>
      <c r="EG60">
        <v>1.8749899999999999</v>
      </c>
      <c r="EH60">
        <v>1.8724700000000001</v>
      </c>
      <c r="EI60">
        <v>1.8746799999999999</v>
      </c>
      <c r="EJ60">
        <v>1.87805</v>
      </c>
      <c r="EK60" t="s">
        <v>286</v>
      </c>
      <c r="EL60" t="s">
        <v>19</v>
      </c>
      <c r="EM60" t="s">
        <v>19</v>
      </c>
      <c r="EN60" t="s">
        <v>19</v>
      </c>
      <c r="EO60" t="s">
        <v>287</v>
      </c>
      <c r="EP60" t="s">
        <v>288</v>
      </c>
      <c r="EQ60" t="s">
        <v>289</v>
      </c>
      <c r="ER60" t="s">
        <v>289</v>
      </c>
      <c r="ES60" t="s">
        <v>289</v>
      </c>
      <c r="ET60" t="s">
        <v>289</v>
      </c>
      <c r="EU60">
        <v>0</v>
      </c>
      <c r="EV60">
        <v>100</v>
      </c>
      <c r="EW60">
        <v>100</v>
      </c>
      <c r="EX60">
        <v>-1.044</v>
      </c>
      <c r="EY60">
        <v>0.22700000000000001</v>
      </c>
      <c r="EZ60">
        <v>2</v>
      </c>
      <c r="FA60">
        <v>385.90600000000001</v>
      </c>
      <c r="FB60">
        <v>627.83199999999999</v>
      </c>
      <c r="FC60">
        <v>24.998799999999999</v>
      </c>
      <c r="FD60">
        <v>28.4268</v>
      </c>
      <c r="FE60">
        <v>30.0001</v>
      </c>
      <c r="FF60">
        <v>28.5411</v>
      </c>
      <c r="FG60">
        <v>28.553100000000001</v>
      </c>
      <c r="FH60">
        <v>10.4108</v>
      </c>
      <c r="FI60">
        <v>26.439599999999999</v>
      </c>
      <c r="FJ60">
        <v>97.853399999999993</v>
      </c>
      <c r="FK60">
        <v>25</v>
      </c>
      <c r="FL60">
        <v>175</v>
      </c>
      <c r="FM60">
        <v>23.8857</v>
      </c>
      <c r="FN60">
        <v>110.593</v>
      </c>
      <c r="FO60">
        <v>101.64</v>
      </c>
    </row>
    <row r="61" spans="1:171" x14ac:dyDescent="0.2">
      <c r="A61">
        <v>45</v>
      </c>
      <c r="B61">
        <v>1535036017.2</v>
      </c>
      <c r="C61">
        <v>6288.1000001430502</v>
      </c>
      <c r="D61" t="s">
        <v>506</v>
      </c>
      <c r="E61" t="s">
        <v>507</v>
      </c>
      <c r="F61" t="s">
        <v>487</v>
      </c>
      <c r="G61">
        <v>1535036009.2</v>
      </c>
      <c r="H61">
        <f t="shared" si="43"/>
        <v>7.4812177154650038E-6</v>
      </c>
      <c r="I61">
        <f t="shared" si="44"/>
        <v>-0.16375325311057642</v>
      </c>
      <c r="J61">
        <f t="shared" si="45"/>
        <v>100.23783870967701</v>
      </c>
      <c r="K61">
        <f t="shared" si="46"/>
        <v>618.51474185303346</v>
      </c>
      <c r="L61">
        <f t="shared" si="47"/>
        <v>61.738176273005088</v>
      </c>
      <c r="M61">
        <f t="shared" si="48"/>
        <v>10.005422565907985</v>
      </c>
      <c r="N61">
        <f t="shared" si="49"/>
        <v>4.9728342612749598E-4</v>
      </c>
      <c r="O61">
        <f t="shared" si="50"/>
        <v>2.2557310891513374</v>
      </c>
      <c r="P61">
        <f t="shared" si="51"/>
        <v>4.972225298565656E-4</v>
      </c>
      <c r="Q61">
        <f t="shared" si="52"/>
        <v>3.1076955169012167E-4</v>
      </c>
      <c r="R61">
        <f t="shared" si="53"/>
        <v>280.85600544668375</v>
      </c>
      <c r="S61">
        <f t="shared" si="54"/>
        <v>29.466207473285525</v>
      </c>
      <c r="T61">
        <f t="shared" si="55"/>
        <v>28.149406451612901</v>
      </c>
      <c r="U61">
        <f t="shared" si="56"/>
        <v>3.8280181400324165</v>
      </c>
      <c r="V61">
        <f t="shared" si="57"/>
        <v>64.904446451530021</v>
      </c>
      <c r="W61">
        <f t="shared" si="58"/>
        <v>2.372821679989094</v>
      </c>
      <c r="X61">
        <f t="shared" si="59"/>
        <v>3.6558692196244107</v>
      </c>
      <c r="Y61">
        <f t="shared" si="60"/>
        <v>1.4551964600433225</v>
      </c>
      <c r="Z61">
        <f t="shared" si="61"/>
        <v>-0.32992170125200665</v>
      </c>
      <c r="AA61">
        <f t="shared" si="62"/>
        <v>-95.812579269883315</v>
      </c>
      <c r="AB61">
        <f t="shared" si="63"/>
        <v>-9.2360821880315527</v>
      </c>
      <c r="AC61">
        <f t="shared" si="64"/>
        <v>175.47742228751684</v>
      </c>
      <c r="AD61">
        <v>-4.1338214590751203E-2</v>
      </c>
      <c r="AE61">
        <v>4.6405767304615098E-2</v>
      </c>
      <c r="AF61">
        <v>3.4654722105906899</v>
      </c>
      <c r="AG61">
        <v>0</v>
      </c>
      <c r="AH61">
        <v>0</v>
      </c>
      <c r="AI61">
        <f t="shared" si="65"/>
        <v>1</v>
      </c>
      <c r="AJ61">
        <f t="shared" si="66"/>
        <v>0</v>
      </c>
      <c r="AK61">
        <f t="shared" si="67"/>
        <v>52649.932133478782</v>
      </c>
      <c r="AL61">
        <v>0</v>
      </c>
      <c r="AM61">
        <v>0</v>
      </c>
      <c r="AN61">
        <v>0</v>
      </c>
      <c r="AO61">
        <f t="shared" si="68"/>
        <v>0</v>
      </c>
      <c r="AP61" t="e">
        <f t="shared" si="69"/>
        <v>#DIV/0!</v>
      </c>
      <c r="AQ61">
        <v>-1</v>
      </c>
      <c r="AR61" t="s">
        <v>508</v>
      </c>
      <c r="AS61">
        <v>2.9938588235294099</v>
      </c>
      <c r="AT61">
        <v>1.3532</v>
      </c>
      <c r="AU61">
        <f t="shared" si="70"/>
        <v>-1.2124289266401198</v>
      </c>
      <c r="AV61">
        <v>0.5</v>
      </c>
      <c r="AW61">
        <f t="shared" si="71"/>
        <v>1433.0646973801931</v>
      </c>
      <c r="AX61">
        <f t="shared" si="72"/>
        <v>-0.16375325311057642</v>
      </c>
      <c r="AY61">
        <f t="shared" si="73"/>
        <v>-868.74454642525779</v>
      </c>
      <c r="AZ61">
        <f t="shared" si="74"/>
        <v>3.2169671888856048</v>
      </c>
      <c r="BA61">
        <f t="shared" si="75"/>
        <v>5.8353732976478923E-4</v>
      </c>
      <c r="BB61">
        <f t="shared" si="76"/>
        <v>-1</v>
      </c>
      <c r="BC61" t="s">
        <v>509</v>
      </c>
      <c r="BD61">
        <v>-3</v>
      </c>
      <c r="BE61">
        <f t="shared" si="77"/>
        <v>4.3532000000000002</v>
      </c>
      <c r="BF61">
        <f t="shared" si="78"/>
        <v>-0.37688569868818567</v>
      </c>
      <c r="BG61">
        <f t="shared" si="79"/>
        <v>-0.45106666666666667</v>
      </c>
      <c r="BH61">
        <f t="shared" si="80"/>
        <v>-1.2124289266401198</v>
      </c>
      <c r="BI61" t="e">
        <f t="shared" si="81"/>
        <v>#DIV/0!</v>
      </c>
      <c r="BJ61">
        <v>361</v>
      </c>
      <c r="BK61">
        <v>300</v>
      </c>
      <c r="BL61">
        <v>300</v>
      </c>
      <c r="BM61">
        <v>300</v>
      </c>
      <c r="BN61">
        <v>10483.5</v>
      </c>
      <c r="BO61">
        <v>1.3532</v>
      </c>
      <c r="BP61">
        <v>-7.2708900000000003E-3</v>
      </c>
      <c r="BQ61">
        <v>0.395339</v>
      </c>
      <c r="BR61">
        <f t="shared" si="82"/>
        <v>1699.97548387097</v>
      </c>
      <c r="BS61">
        <f t="shared" si="83"/>
        <v>1433.0646973801931</v>
      </c>
      <c r="BT61">
        <f t="shared" si="84"/>
        <v>0.84299139074464691</v>
      </c>
      <c r="BU61">
        <f t="shared" si="85"/>
        <v>0.1959827814892941</v>
      </c>
      <c r="BV61">
        <v>6</v>
      </c>
      <c r="BW61">
        <v>0.5</v>
      </c>
      <c r="BX61" t="s">
        <v>283</v>
      </c>
      <c r="BY61">
        <v>1535036009.2</v>
      </c>
      <c r="BZ61">
        <v>100.23783870967701</v>
      </c>
      <c r="CA61">
        <v>99.993338709677403</v>
      </c>
      <c r="CB61">
        <v>23.771761290322601</v>
      </c>
      <c r="CC61">
        <v>23.760806451612901</v>
      </c>
      <c r="CD61">
        <v>400.008225806452</v>
      </c>
      <c r="CE61">
        <v>99.716874193548406</v>
      </c>
      <c r="CF61">
        <v>9.9948422580645194E-2</v>
      </c>
      <c r="CG61">
        <v>27.361545161290302</v>
      </c>
      <c r="CH61">
        <v>28.149406451612901</v>
      </c>
      <c r="CI61">
        <v>999.9</v>
      </c>
      <c r="CJ61">
        <v>9997.2161290322601</v>
      </c>
      <c r="CK61">
        <v>0</v>
      </c>
      <c r="CL61">
        <v>31.738564516128999</v>
      </c>
      <c r="CM61">
        <v>1699.97548387097</v>
      </c>
      <c r="CN61">
        <v>0.89999464516129002</v>
      </c>
      <c r="CO61">
        <v>0.100005380645161</v>
      </c>
      <c r="CP61">
        <v>0</v>
      </c>
      <c r="CQ61">
        <v>2.9927354838709701</v>
      </c>
      <c r="CR61">
        <v>5.0001199999999999</v>
      </c>
      <c r="CS61">
        <v>-1528.0470967741901</v>
      </c>
      <c r="CT61">
        <v>13357.7129032258</v>
      </c>
      <c r="CU61">
        <v>45.375</v>
      </c>
      <c r="CV61">
        <v>46.503999999999998</v>
      </c>
      <c r="CW61">
        <v>46.436999999999998</v>
      </c>
      <c r="CX61">
        <v>46.463419354838699</v>
      </c>
      <c r="CY61">
        <v>47.1991935483871</v>
      </c>
      <c r="CZ61">
        <v>1525.46548387097</v>
      </c>
      <c r="DA61">
        <v>169.509677419355</v>
      </c>
      <c r="DB61">
        <v>0</v>
      </c>
      <c r="DC61">
        <v>120.10000014305101</v>
      </c>
      <c r="DD61">
        <v>2.9938588235294099</v>
      </c>
      <c r="DE61">
        <v>-1.49058822083957</v>
      </c>
      <c r="DF61">
        <v>90.514705410882897</v>
      </c>
      <c r="DG61">
        <v>-1529.37176470588</v>
      </c>
      <c r="DH61">
        <v>10</v>
      </c>
      <c r="DI61">
        <v>1535035957.7</v>
      </c>
      <c r="DJ61" t="s">
        <v>510</v>
      </c>
      <c r="DK61">
        <v>39</v>
      </c>
      <c r="DL61">
        <v>-0.97399999999999998</v>
      </c>
      <c r="DM61">
        <v>0.221</v>
      </c>
      <c r="DN61">
        <v>100</v>
      </c>
      <c r="DO61">
        <v>24</v>
      </c>
      <c r="DP61">
        <v>0.38</v>
      </c>
      <c r="DQ61">
        <v>0.08</v>
      </c>
      <c r="DR61">
        <v>-0.163332663209553</v>
      </c>
      <c r="DS61">
        <v>1.9644793987211102E-2</v>
      </c>
      <c r="DT61">
        <v>1.11287843308863E-2</v>
      </c>
      <c r="DU61">
        <v>1</v>
      </c>
      <c r="DV61">
        <v>682.56031439154299</v>
      </c>
      <c r="DW61">
        <v>4101.7226344707597</v>
      </c>
      <c r="DX61">
        <v>730.38108256982298</v>
      </c>
      <c r="DY61">
        <v>0</v>
      </c>
      <c r="DZ61">
        <v>1</v>
      </c>
      <c r="EA61">
        <v>2</v>
      </c>
      <c r="EB61" t="s">
        <v>295</v>
      </c>
      <c r="EC61">
        <v>1.8782799999999999</v>
      </c>
      <c r="ED61">
        <v>1.8772800000000001</v>
      </c>
      <c r="EE61">
        <v>1.87744</v>
      </c>
      <c r="EF61">
        <v>1.8813899999999999</v>
      </c>
      <c r="EG61">
        <v>1.875</v>
      </c>
      <c r="EH61">
        <v>1.8724700000000001</v>
      </c>
      <c r="EI61">
        <v>1.87469</v>
      </c>
      <c r="EJ61">
        <v>1.87805</v>
      </c>
      <c r="EK61" t="s">
        <v>286</v>
      </c>
      <c r="EL61" t="s">
        <v>19</v>
      </c>
      <c r="EM61" t="s">
        <v>19</v>
      </c>
      <c r="EN61" t="s">
        <v>19</v>
      </c>
      <c r="EO61" t="s">
        <v>287</v>
      </c>
      <c r="EP61" t="s">
        <v>288</v>
      </c>
      <c r="EQ61" t="s">
        <v>289</v>
      </c>
      <c r="ER61" t="s">
        <v>289</v>
      </c>
      <c r="ES61" t="s">
        <v>289</v>
      </c>
      <c r="ET61" t="s">
        <v>289</v>
      </c>
      <c r="EU61">
        <v>0</v>
      </c>
      <c r="EV61">
        <v>100</v>
      </c>
      <c r="EW61">
        <v>100</v>
      </c>
      <c r="EX61">
        <v>-0.97399999999999998</v>
      </c>
      <c r="EY61">
        <v>0.221</v>
      </c>
      <c r="EZ61">
        <v>2</v>
      </c>
      <c r="FA61">
        <v>386.16199999999998</v>
      </c>
      <c r="FB61">
        <v>627.06600000000003</v>
      </c>
      <c r="FC61">
        <v>25.0001</v>
      </c>
      <c r="FD61">
        <v>28.4147</v>
      </c>
      <c r="FE61">
        <v>30</v>
      </c>
      <c r="FF61">
        <v>28.545100000000001</v>
      </c>
      <c r="FG61">
        <v>28.562100000000001</v>
      </c>
      <c r="FH61">
        <v>7.1321099999999999</v>
      </c>
      <c r="FI61">
        <v>27.281099999999999</v>
      </c>
      <c r="FJ61">
        <v>97.107200000000006</v>
      </c>
      <c r="FK61">
        <v>25</v>
      </c>
      <c r="FL61">
        <v>100</v>
      </c>
      <c r="FM61">
        <v>23.756</v>
      </c>
      <c r="FN61">
        <v>110.592</v>
      </c>
      <c r="FO61">
        <v>101.643</v>
      </c>
    </row>
    <row r="62" spans="1:171" x14ac:dyDescent="0.2">
      <c r="A62">
        <v>46</v>
      </c>
      <c r="B62">
        <v>1535036137.7</v>
      </c>
      <c r="C62">
        <v>6408.6000001430502</v>
      </c>
      <c r="D62" t="s">
        <v>511</v>
      </c>
      <c r="E62" t="s">
        <v>512</v>
      </c>
      <c r="F62" t="s">
        <v>487</v>
      </c>
      <c r="G62">
        <v>1535036129.7032299</v>
      </c>
      <c r="H62">
        <f t="shared" si="43"/>
        <v>-4.4172606521050431E-6</v>
      </c>
      <c r="I62">
        <f t="shared" si="44"/>
        <v>-0.16613957739481486</v>
      </c>
      <c r="J62">
        <f t="shared" si="45"/>
        <v>50.254374193548401</v>
      </c>
      <c r="K62">
        <f t="shared" si="46"/>
        <v>-850.18697074193051</v>
      </c>
      <c r="L62">
        <f t="shared" si="47"/>
        <v>-84.861984443776507</v>
      </c>
      <c r="M62">
        <f t="shared" si="48"/>
        <v>5.0161741685161036</v>
      </c>
      <c r="N62">
        <f t="shared" si="49"/>
        <v>-2.9205714004128052E-4</v>
      </c>
      <c r="O62">
        <f t="shared" si="50"/>
        <v>2.2566709564080041</v>
      </c>
      <c r="P62">
        <f t="shared" si="51"/>
        <v>-2.9207814049300805E-4</v>
      </c>
      <c r="Q62">
        <f t="shared" si="52"/>
        <v>-1.8254695092333669E-4</v>
      </c>
      <c r="R62">
        <f t="shared" si="53"/>
        <v>280.8571361488078</v>
      </c>
      <c r="S62">
        <f t="shared" si="54"/>
        <v>29.519858123931449</v>
      </c>
      <c r="T62">
        <f t="shared" si="55"/>
        <v>28.213254838709702</v>
      </c>
      <c r="U62">
        <f t="shared" si="56"/>
        <v>3.8422738526855569</v>
      </c>
      <c r="V62">
        <f t="shared" si="57"/>
        <v>64.901497429592254</v>
      </c>
      <c r="W62">
        <f t="shared" si="58"/>
        <v>2.3797553617537615</v>
      </c>
      <c r="X62">
        <f t="shared" si="59"/>
        <v>3.6667187291563117</v>
      </c>
      <c r="Y62">
        <f t="shared" si="60"/>
        <v>1.4625184909317954</v>
      </c>
      <c r="Z62">
        <f t="shared" si="61"/>
        <v>0.19480119475783239</v>
      </c>
      <c r="AA62">
        <f t="shared" si="62"/>
        <v>-97.464320861316523</v>
      </c>
      <c r="AB62">
        <f t="shared" si="63"/>
        <v>-9.396754975365452</v>
      </c>
      <c r="AC62">
        <f t="shared" si="64"/>
        <v>174.19086150688361</v>
      </c>
      <c r="AD62">
        <v>-4.1363580463048097E-2</v>
      </c>
      <c r="AE62">
        <v>4.6434242718440898E-2</v>
      </c>
      <c r="AF62">
        <v>3.4671543967670901</v>
      </c>
      <c r="AG62">
        <v>0</v>
      </c>
      <c r="AH62">
        <v>0</v>
      </c>
      <c r="AI62">
        <f t="shared" si="65"/>
        <v>1</v>
      </c>
      <c r="AJ62">
        <f t="shared" si="66"/>
        <v>0</v>
      </c>
      <c r="AK62">
        <f t="shared" si="67"/>
        <v>52672.019760470452</v>
      </c>
      <c r="AL62">
        <v>0</v>
      </c>
      <c r="AM62">
        <v>0</v>
      </c>
      <c r="AN62">
        <v>0</v>
      </c>
      <c r="AO62">
        <f t="shared" si="68"/>
        <v>0</v>
      </c>
      <c r="AP62" t="e">
        <f t="shared" si="69"/>
        <v>#DIV/0!</v>
      </c>
      <c r="AQ62">
        <v>-1</v>
      </c>
      <c r="AR62" t="s">
        <v>513</v>
      </c>
      <c r="AS62">
        <v>2.9726117647058801</v>
      </c>
      <c r="AT62">
        <v>1.2532000000000001</v>
      </c>
      <c r="AU62">
        <f t="shared" si="70"/>
        <v>-1.3720170481215126</v>
      </c>
      <c r="AV62">
        <v>0.5</v>
      </c>
      <c r="AW62">
        <f t="shared" si="71"/>
        <v>1433.0706577055496</v>
      </c>
      <c r="AX62">
        <f t="shared" si="72"/>
        <v>-0.16613957739481486</v>
      </c>
      <c r="AY62">
        <f t="shared" si="73"/>
        <v>-983.09868676736141</v>
      </c>
      <c r="AZ62">
        <f t="shared" si="74"/>
        <v>2.8193424832428979</v>
      </c>
      <c r="BA62">
        <f t="shared" si="75"/>
        <v>5.818697201855046E-4</v>
      </c>
      <c r="BB62">
        <f t="shared" si="76"/>
        <v>-1</v>
      </c>
      <c r="BC62" t="s">
        <v>514</v>
      </c>
      <c r="BD62">
        <v>-2.2799999999999998</v>
      </c>
      <c r="BE62">
        <f t="shared" si="77"/>
        <v>3.5331999999999999</v>
      </c>
      <c r="BF62">
        <f t="shared" si="78"/>
        <v>-0.48664433508034644</v>
      </c>
      <c r="BG62">
        <f t="shared" si="79"/>
        <v>-0.54964912280701761</v>
      </c>
      <c r="BH62">
        <f t="shared" si="80"/>
        <v>-1.3720170481215128</v>
      </c>
      <c r="BI62" t="e">
        <f t="shared" si="81"/>
        <v>#DIV/0!</v>
      </c>
      <c r="BJ62">
        <v>363</v>
      </c>
      <c r="BK62">
        <v>300</v>
      </c>
      <c r="BL62">
        <v>300</v>
      </c>
      <c r="BM62">
        <v>300</v>
      </c>
      <c r="BN62">
        <v>10483.5</v>
      </c>
      <c r="BO62">
        <v>1.2532000000000001</v>
      </c>
      <c r="BP62">
        <v>-7.2709100000000002E-3</v>
      </c>
      <c r="BQ62">
        <v>0.62157399999999996</v>
      </c>
      <c r="BR62">
        <f t="shared" si="82"/>
        <v>1699.9825806451599</v>
      </c>
      <c r="BS62">
        <f t="shared" si="83"/>
        <v>1433.0706577055496</v>
      </c>
      <c r="BT62">
        <f t="shared" si="84"/>
        <v>0.84299137768910859</v>
      </c>
      <c r="BU62">
        <f t="shared" si="85"/>
        <v>0.19598275537821735</v>
      </c>
      <c r="BV62">
        <v>6</v>
      </c>
      <c r="BW62">
        <v>0.5</v>
      </c>
      <c r="BX62" t="s">
        <v>283</v>
      </c>
      <c r="BY62">
        <v>1535036129.7032299</v>
      </c>
      <c r="BZ62">
        <v>50.254374193548401</v>
      </c>
      <c r="CA62">
        <v>50.004838709677401</v>
      </c>
      <c r="CB62">
        <v>23.8415</v>
      </c>
      <c r="CC62">
        <v>23.847967741935499</v>
      </c>
      <c r="CD62">
        <v>400.01100000000002</v>
      </c>
      <c r="CE62">
        <v>99.715722580645107</v>
      </c>
      <c r="CF62">
        <v>9.9950164516128995E-2</v>
      </c>
      <c r="CG62">
        <v>27.412145161290301</v>
      </c>
      <c r="CH62">
        <v>28.213254838709702</v>
      </c>
      <c r="CI62">
        <v>999.9</v>
      </c>
      <c r="CJ62">
        <v>10003.4661290323</v>
      </c>
      <c r="CK62">
        <v>0</v>
      </c>
      <c r="CL62">
        <v>31.966054838709699</v>
      </c>
      <c r="CM62">
        <v>1699.9825806451599</v>
      </c>
      <c r="CN62">
        <v>0.89999522580645197</v>
      </c>
      <c r="CO62">
        <v>0.100004803225806</v>
      </c>
      <c r="CP62">
        <v>0</v>
      </c>
      <c r="CQ62">
        <v>2.9732774193548401</v>
      </c>
      <c r="CR62">
        <v>5.0001199999999999</v>
      </c>
      <c r="CS62">
        <v>-1535.61516129032</v>
      </c>
      <c r="CT62">
        <v>13357.770967741901</v>
      </c>
      <c r="CU62">
        <v>45.417000000000002</v>
      </c>
      <c r="CV62">
        <v>46.554000000000002</v>
      </c>
      <c r="CW62">
        <v>46.436999999999998</v>
      </c>
      <c r="CX62">
        <v>46.5</v>
      </c>
      <c r="CY62">
        <v>47.237806451612897</v>
      </c>
      <c r="CZ62">
        <v>1525.4729032258099</v>
      </c>
      <c r="DA62">
        <v>169.509677419355</v>
      </c>
      <c r="DB62">
        <v>0</v>
      </c>
      <c r="DC62">
        <v>120</v>
      </c>
      <c r="DD62">
        <v>2.9726117647058801</v>
      </c>
      <c r="DE62">
        <v>-0.15892155952246301</v>
      </c>
      <c r="DF62">
        <v>-21.281862418213901</v>
      </c>
      <c r="DG62">
        <v>-1537.4464705882399</v>
      </c>
      <c r="DH62">
        <v>10</v>
      </c>
      <c r="DI62">
        <v>1535036075.7</v>
      </c>
      <c r="DJ62" t="s">
        <v>515</v>
      </c>
      <c r="DK62">
        <v>40</v>
      </c>
      <c r="DL62">
        <v>-1.0820000000000001</v>
      </c>
      <c r="DM62">
        <v>0.224</v>
      </c>
      <c r="DN62">
        <v>50</v>
      </c>
      <c r="DO62">
        <v>24</v>
      </c>
      <c r="DP62">
        <v>0.19</v>
      </c>
      <c r="DQ62">
        <v>0.28000000000000003</v>
      </c>
      <c r="DR62">
        <v>-0.167763120312032</v>
      </c>
      <c r="DS62">
        <v>1.39828442575003E-2</v>
      </c>
      <c r="DT62">
        <v>8.5096145301660608E-3</v>
      </c>
      <c r="DU62">
        <v>1</v>
      </c>
      <c r="DV62">
        <v>-1022.6468252877499</v>
      </c>
      <c r="DW62">
        <v>1473.02885765309</v>
      </c>
      <c r="DX62">
        <v>333.82135384764803</v>
      </c>
      <c r="DY62">
        <v>0</v>
      </c>
      <c r="DZ62">
        <v>1</v>
      </c>
      <c r="EA62">
        <v>2</v>
      </c>
      <c r="EB62" t="s">
        <v>295</v>
      </c>
      <c r="EC62">
        <v>1.8783099999999999</v>
      </c>
      <c r="ED62">
        <v>1.8772899999999999</v>
      </c>
      <c r="EE62">
        <v>1.87744</v>
      </c>
      <c r="EF62">
        <v>1.8814</v>
      </c>
      <c r="EG62">
        <v>1.8749899999999999</v>
      </c>
      <c r="EH62">
        <v>1.8724499999999999</v>
      </c>
      <c r="EI62">
        <v>1.87469</v>
      </c>
      <c r="EJ62">
        <v>1.8780399999999999</v>
      </c>
      <c r="EK62" t="s">
        <v>286</v>
      </c>
      <c r="EL62" t="s">
        <v>19</v>
      </c>
      <c r="EM62" t="s">
        <v>19</v>
      </c>
      <c r="EN62" t="s">
        <v>19</v>
      </c>
      <c r="EO62" t="s">
        <v>287</v>
      </c>
      <c r="EP62" t="s">
        <v>288</v>
      </c>
      <c r="EQ62" t="s">
        <v>289</v>
      </c>
      <c r="ER62" t="s">
        <v>289</v>
      </c>
      <c r="ES62" t="s">
        <v>289</v>
      </c>
      <c r="ET62" t="s">
        <v>289</v>
      </c>
      <c r="EU62">
        <v>0</v>
      </c>
      <c r="EV62">
        <v>100</v>
      </c>
      <c r="EW62">
        <v>100</v>
      </c>
      <c r="EX62">
        <v>-1.0820000000000001</v>
      </c>
      <c r="EY62">
        <v>0.224</v>
      </c>
      <c r="EZ62">
        <v>2</v>
      </c>
      <c r="FA62">
        <v>386.00200000000001</v>
      </c>
      <c r="FB62">
        <v>626.63800000000003</v>
      </c>
      <c r="FC62">
        <v>25.0002</v>
      </c>
      <c r="FD62">
        <v>28.417100000000001</v>
      </c>
      <c r="FE62">
        <v>30.0001</v>
      </c>
      <c r="FF62">
        <v>28.552600000000002</v>
      </c>
      <c r="FG62">
        <v>28.5718</v>
      </c>
      <c r="FH62">
        <v>4.9780199999999999</v>
      </c>
      <c r="FI62">
        <v>27.281099999999999</v>
      </c>
      <c r="FJ62">
        <v>95.990499999999997</v>
      </c>
      <c r="FK62">
        <v>25</v>
      </c>
      <c r="FL62">
        <v>50</v>
      </c>
      <c r="FM62">
        <v>23.8659</v>
      </c>
      <c r="FN62">
        <v>110.589</v>
      </c>
      <c r="FO62">
        <v>101.64400000000001</v>
      </c>
    </row>
    <row r="63" spans="1:171" x14ac:dyDescent="0.2">
      <c r="A63">
        <v>47</v>
      </c>
      <c r="B63">
        <v>1535036258.2</v>
      </c>
      <c r="C63">
        <v>6529.1000001430502</v>
      </c>
      <c r="D63" t="s">
        <v>516</v>
      </c>
      <c r="E63" t="s">
        <v>517</v>
      </c>
      <c r="F63" t="s">
        <v>487</v>
      </c>
      <c r="G63">
        <v>1535036250.2</v>
      </c>
      <c r="H63">
        <f t="shared" si="43"/>
        <v>3.5076932074068769E-6</v>
      </c>
      <c r="I63">
        <f t="shared" si="44"/>
        <v>6.7310093060518689E-2</v>
      </c>
      <c r="J63">
        <f t="shared" si="45"/>
        <v>399.89516129032302</v>
      </c>
      <c r="K63">
        <f t="shared" si="46"/>
        <v>-69.574275381160675</v>
      </c>
      <c r="L63">
        <f t="shared" si="47"/>
        <v>-6.9448373610839083</v>
      </c>
      <c r="M63">
        <f t="shared" si="48"/>
        <v>39.917151007766343</v>
      </c>
      <c r="N63">
        <f t="shared" si="49"/>
        <v>2.3138542473297982E-4</v>
      </c>
      <c r="O63">
        <f t="shared" si="50"/>
        <v>2.2538666883388592</v>
      </c>
      <c r="P63">
        <f t="shared" si="51"/>
        <v>2.3137222866581958E-4</v>
      </c>
      <c r="Q63">
        <f t="shared" si="52"/>
        <v>1.4460882843776929E-4</v>
      </c>
      <c r="R63">
        <f t="shared" si="53"/>
        <v>280.86113248288825</v>
      </c>
      <c r="S63">
        <f t="shared" si="54"/>
        <v>29.570024720544886</v>
      </c>
      <c r="T63">
        <f t="shared" si="55"/>
        <v>28.2612806451613</v>
      </c>
      <c r="U63">
        <f t="shared" si="56"/>
        <v>3.8530272850428786</v>
      </c>
      <c r="V63">
        <f t="shared" si="57"/>
        <v>64.907938665273576</v>
      </c>
      <c r="W63">
        <f t="shared" si="58"/>
        <v>2.3870325893898743</v>
      </c>
      <c r="X63">
        <f t="shared" si="59"/>
        <v>3.6775664710285452</v>
      </c>
      <c r="Y63">
        <f t="shared" si="60"/>
        <v>1.4659946956530043</v>
      </c>
      <c r="Z63">
        <f t="shared" si="61"/>
        <v>-0.15468927044664327</v>
      </c>
      <c r="AA63">
        <f t="shared" si="62"/>
        <v>-97.047269368379332</v>
      </c>
      <c r="AB63">
        <f t="shared" si="63"/>
        <v>-9.3727889560686357</v>
      </c>
      <c r="AC63">
        <f t="shared" si="64"/>
        <v>174.28638488799368</v>
      </c>
      <c r="AD63">
        <v>-4.12879251518391E-2</v>
      </c>
      <c r="AE63">
        <v>4.6349313003839501E-2</v>
      </c>
      <c r="AF63">
        <v>3.4621361157820298</v>
      </c>
      <c r="AG63">
        <v>0</v>
      </c>
      <c r="AH63">
        <v>0</v>
      </c>
      <c r="AI63">
        <f t="shared" si="65"/>
        <v>1</v>
      </c>
      <c r="AJ63">
        <f t="shared" si="66"/>
        <v>0</v>
      </c>
      <c r="AK63">
        <f t="shared" si="67"/>
        <v>52570.841646450914</v>
      </c>
      <c r="AL63">
        <v>0</v>
      </c>
      <c r="AM63">
        <v>0</v>
      </c>
      <c r="AN63">
        <v>0</v>
      </c>
      <c r="AO63">
        <f t="shared" si="68"/>
        <v>0</v>
      </c>
      <c r="AP63" t="e">
        <f t="shared" si="69"/>
        <v>#DIV/0!</v>
      </c>
      <c r="AQ63">
        <v>-1</v>
      </c>
      <c r="AR63" t="s">
        <v>518</v>
      </c>
      <c r="AS63">
        <v>2.9692470588235298</v>
      </c>
      <c r="AT63">
        <v>1.1512</v>
      </c>
      <c r="AU63">
        <f t="shared" si="70"/>
        <v>-1.5792625597841643</v>
      </c>
      <c r="AV63">
        <v>0.5</v>
      </c>
      <c r="AW63">
        <f t="shared" si="71"/>
        <v>1433.0932448023477</v>
      </c>
      <c r="AX63">
        <f t="shared" si="72"/>
        <v>6.7310093060518689E-2</v>
      </c>
      <c r="AY63">
        <f t="shared" si="73"/>
        <v>-1131.6152530979748</v>
      </c>
      <c r="AZ63">
        <f t="shared" si="74"/>
        <v>2.5288394718554552</v>
      </c>
      <c r="BA63">
        <f t="shared" si="75"/>
        <v>7.4475969859708752E-4</v>
      </c>
      <c r="BB63">
        <f t="shared" si="76"/>
        <v>-1</v>
      </c>
      <c r="BC63" t="s">
        <v>519</v>
      </c>
      <c r="BD63">
        <v>-1.76</v>
      </c>
      <c r="BE63">
        <f t="shared" si="77"/>
        <v>2.9112</v>
      </c>
      <c r="BF63">
        <f t="shared" si="78"/>
        <v>-0.62450091330843971</v>
      </c>
      <c r="BG63">
        <f t="shared" si="79"/>
        <v>-0.65409090909090906</v>
      </c>
      <c r="BH63">
        <f t="shared" si="80"/>
        <v>-1.5792625597841641</v>
      </c>
      <c r="BI63" t="e">
        <f t="shared" si="81"/>
        <v>#DIV/0!</v>
      </c>
      <c r="BJ63">
        <v>365</v>
      </c>
      <c r="BK63">
        <v>300</v>
      </c>
      <c r="BL63">
        <v>300</v>
      </c>
      <c r="BM63">
        <v>300</v>
      </c>
      <c r="BN63">
        <v>10483.299999999999</v>
      </c>
      <c r="BO63">
        <v>1.1512</v>
      </c>
      <c r="BP63">
        <v>-7.2708499999999997E-3</v>
      </c>
      <c r="BQ63">
        <v>0.65087499999999998</v>
      </c>
      <c r="BR63">
        <f t="shared" si="82"/>
        <v>1700.0096774193601</v>
      </c>
      <c r="BS63">
        <f t="shared" si="83"/>
        <v>1433.0932448023477</v>
      </c>
      <c r="BT63">
        <f t="shared" si="84"/>
        <v>0.84299122754277755</v>
      </c>
      <c r="BU63">
        <f t="shared" si="85"/>
        <v>0.1959824550855549</v>
      </c>
      <c r="BV63">
        <v>6</v>
      </c>
      <c r="BW63">
        <v>0.5</v>
      </c>
      <c r="BX63" t="s">
        <v>283</v>
      </c>
      <c r="BY63">
        <v>1535036250.2</v>
      </c>
      <c r="BZ63">
        <v>399.89516129032302</v>
      </c>
      <c r="CA63">
        <v>399.99822580645201</v>
      </c>
      <c r="CB63">
        <v>23.913599999999999</v>
      </c>
      <c r="CC63">
        <v>23.908464516129001</v>
      </c>
      <c r="CD63">
        <v>400.01819354838699</v>
      </c>
      <c r="CE63">
        <v>99.719009677419393</v>
      </c>
      <c r="CF63">
        <v>0.10003009032258101</v>
      </c>
      <c r="CG63">
        <v>27.462606451612899</v>
      </c>
      <c r="CH63">
        <v>28.2612806451613</v>
      </c>
      <c r="CI63">
        <v>999.9</v>
      </c>
      <c r="CJ63">
        <v>9984.8403225806505</v>
      </c>
      <c r="CK63">
        <v>0</v>
      </c>
      <c r="CL63">
        <v>31.807009677419401</v>
      </c>
      <c r="CM63">
        <v>1700.0096774193601</v>
      </c>
      <c r="CN63">
        <v>0.89999696774193505</v>
      </c>
      <c r="CO63">
        <v>0.100003070967742</v>
      </c>
      <c r="CP63">
        <v>0</v>
      </c>
      <c r="CQ63">
        <v>2.9790870967741898</v>
      </c>
      <c r="CR63">
        <v>5.0001199999999999</v>
      </c>
      <c r="CS63">
        <v>-1534.4319354838699</v>
      </c>
      <c r="CT63">
        <v>13357.983870967701</v>
      </c>
      <c r="CU63">
        <v>45.436999999999998</v>
      </c>
      <c r="CV63">
        <v>46.561999999999998</v>
      </c>
      <c r="CW63">
        <v>46.4491935483871</v>
      </c>
      <c r="CX63">
        <v>46.561999999999998</v>
      </c>
      <c r="CY63">
        <v>47.27</v>
      </c>
      <c r="CZ63">
        <v>1525.5058064516099</v>
      </c>
      <c r="DA63">
        <v>169.50387096774199</v>
      </c>
      <c r="DB63">
        <v>0</v>
      </c>
      <c r="DC63">
        <v>120</v>
      </c>
      <c r="DD63">
        <v>2.9692470588235298</v>
      </c>
      <c r="DE63">
        <v>0.68544119571178097</v>
      </c>
      <c r="DF63">
        <v>-1.5416666647925701</v>
      </c>
      <c r="DG63">
        <v>-1534.28647058824</v>
      </c>
      <c r="DH63">
        <v>10</v>
      </c>
      <c r="DI63">
        <v>1535036201.2</v>
      </c>
      <c r="DJ63" t="s">
        <v>520</v>
      </c>
      <c r="DK63">
        <v>41</v>
      </c>
      <c r="DL63">
        <v>-0.66100000000000003</v>
      </c>
      <c r="DM63">
        <v>0.23100000000000001</v>
      </c>
      <c r="DN63">
        <v>400</v>
      </c>
      <c r="DO63">
        <v>24</v>
      </c>
      <c r="DP63">
        <v>0.17</v>
      </c>
      <c r="DQ63">
        <v>0.2</v>
      </c>
      <c r="DR63">
        <v>7.4986598877840496E-2</v>
      </c>
      <c r="DS63">
        <v>-9.7842457020617807E-2</v>
      </c>
      <c r="DT63">
        <v>1.87282193224673E-2</v>
      </c>
      <c r="DU63">
        <v>1</v>
      </c>
      <c r="DV63">
        <v>-60.006532514196103</v>
      </c>
      <c r="DW63">
        <v>-2218.7054121554802</v>
      </c>
      <c r="DX63">
        <v>307.02823603407103</v>
      </c>
      <c r="DY63">
        <v>0</v>
      </c>
      <c r="DZ63">
        <v>1</v>
      </c>
      <c r="EA63">
        <v>2</v>
      </c>
      <c r="EB63" t="s">
        <v>295</v>
      </c>
      <c r="EC63">
        <v>1.8783399999999999</v>
      </c>
      <c r="ED63">
        <v>1.8772899999999999</v>
      </c>
      <c r="EE63">
        <v>1.87744</v>
      </c>
      <c r="EF63">
        <v>1.8814</v>
      </c>
      <c r="EG63">
        <v>1.8749899999999999</v>
      </c>
      <c r="EH63">
        <v>1.8724799999999999</v>
      </c>
      <c r="EI63">
        <v>1.87469</v>
      </c>
      <c r="EJ63">
        <v>1.87805</v>
      </c>
      <c r="EK63" t="s">
        <v>286</v>
      </c>
      <c r="EL63" t="s">
        <v>19</v>
      </c>
      <c r="EM63" t="s">
        <v>19</v>
      </c>
      <c r="EN63" t="s">
        <v>19</v>
      </c>
      <c r="EO63" t="s">
        <v>287</v>
      </c>
      <c r="EP63" t="s">
        <v>288</v>
      </c>
      <c r="EQ63" t="s">
        <v>289</v>
      </c>
      <c r="ER63" t="s">
        <v>289</v>
      </c>
      <c r="ES63" t="s">
        <v>289</v>
      </c>
      <c r="ET63" t="s">
        <v>289</v>
      </c>
      <c r="EU63">
        <v>0</v>
      </c>
      <c r="EV63">
        <v>100</v>
      </c>
      <c r="EW63">
        <v>100</v>
      </c>
      <c r="EX63">
        <v>-0.66100000000000003</v>
      </c>
      <c r="EY63">
        <v>0.23100000000000001</v>
      </c>
      <c r="EZ63">
        <v>2</v>
      </c>
      <c r="FA63">
        <v>386.05900000000003</v>
      </c>
      <c r="FB63">
        <v>626.80799999999999</v>
      </c>
      <c r="FC63">
        <v>25.000699999999998</v>
      </c>
      <c r="FD63">
        <v>28.440100000000001</v>
      </c>
      <c r="FE63">
        <v>30.000299999999999</v>
      </c>
      <c r="FF63">
        <v>28.574300000000001</v>
      </c>
      <c r="FG63">
        <v>28.5929</v>
      </c>
      <c r="FH63">
        <v>19.720199999999998</v>
      </c>
      <c r="FI63">
        <v>27.558499999999999</v>
      </c>
      <c r="FJ63">
        <v>95.245199999999997</v>
      </c>
      <c r="FK63">
        <v>25</v>
      </c>
      <c r="FL63">
        <v>400</v>
      </c>
      <c r="FM63">
        <v>23.859100000000002</v>
      </c>
      <c r="FN63">
        <v>110.586</v>
      </c>
      <c r="FO63">
        <v>101.63800000000001</v>
      </c>
    </row>
    <row r="64" spans="1:171" x14ac:dyDescent="0.2">
      <c r="A64">
        <v>48</v>
      </c>
      <c r="B64">
        <v>1535036378.8</v>
      </c>
      <c r="C64">
        <v>6649.7000000476801</v>
      </c>
      <c r="D64" t="s">
        <v>521</v>
      </c>
      <c r="E64" t="s">
        <v>522</v>
      </c>
      <c r="F64" t="s">
        <v>487</v>
      </c>
      <c r="G64">
        <v>1535036370.7290299</v>
      </c>
      <c r="H64">
        <f t="shared" si="43"/>
        <v>2.0182312541031204E-6</v>
      </c>
      <c r="I64">
        <f t="shared" si="44"/>
        <v>0.1558246321020014</v>
      </c>
      <c r="J64">
        <f t="shared" si="45"/>
        <v>599.78293548387103</v>
      </c>
      <c r="K64">
        <f t="shared" si="46"/>
        <v>-1281.1471498205258</v>
      </c>
      <c r="L64">
        <f t="shared" si="47"/>
        <v>-127.88961072040387</v>
      </c>
      <c r="M64">
        <f t="shared" si="48"/>
        <v>59.8729085464687</v>
      </c>
      <c r="N64">
        <f t="shared" si="49"/>
        <v>1.3196992016248918E-4</v>
      </c>
      <c r="O64">
        <f t="shared" si="50"/>
        <v>2.2575937141442397</v>
      </c>
      <c r="P64">
        <f t="shared" si="51"/>
        <v>1.3196563451561337E-4</v>
      </c>
      <c r="Q64">
        <f t="shared" si="52"/>
        <v>8.2478906599281845E-5</v>
      </c>
      <c r="R64">
        <f t="shared" si="53"/>
        <v>280.86333024322511</v>
      </c>
      <c r="S64">
        <f t="shared" si="54"/>
        <v>29.62676907078767</v>
      </c>
      <c r="T64">
        <f t="shared" si="55"/>
        <v>28.327696774193502</v>
      </c>
      <c r="U64">
        <f t="shared" si="56"/>
        <v>3.8679417382229357</v>
      </c>
      <c r="V64">
        <f t="shared" si="57"/>
        <v>64.738668746721245</v>
      </c>
      <c r="W64">
        <f t="shared" si="58"/>
        <v>2.3891141674304093</v>
      </c>
      <c r="X64">
        <f t="shared" si="59"/>
        <v>3.6903974296681965</v>
      </c>
      <c r="Y64">
        <f t="shared" si="60"/>
        <v>1.4788275707925265</v>
      </c>
      <c r="Z64">
        <f t="shared" si="61"/>
        <v>-8.9003998305947615E-2</v>
      </c>
      <c r="AA64">
        <f t="shared" si="62"/>
        <v>-98.047164093974885</v>
      </c>
      <c r="AB64">
        <f t="shared" si="63"/>
        <v>-9.4596628678597661</v>
      </c>
      <c r="AC64">
        <f t="shared" si="64"/>
        <v>173.2674992830845</v>
      </c>
      <c r="AD64">
        <v>-4.1388493942860101E-2</v>
      </c>
      <c r="AE64">
        <v>4.64622102820706E-2</v>
      </c>
      <c r="AF64">
        <v>3.4688062343947799</v>
      </c>
      <c r="AG64">
        <v>0</v>
      </c>
      <c r="AH64">
        <v>0</v>
      </c>
      <c r="AI64">
        <f t="shared" si="65"/>
        <v>1</v>
      </c>
      <c r="AJ64">
        <f t="shared" si="66"/>
        <v>0</v>
      </c>
      <c r="AK64">
        <f t="shared" si="67"/>
        <v>52683.34201760601</v>
      </c>
      <c r="AL64">
        <v>0</v>
      </c>
      <c r="AM64">
        <v>0</v>
      </c>
      <c r="AN64">
        <v>0</v>
      </c>
      <c r="AO64">
        <f t="shared" si="68"/>
        <v>0</v>
      </c>
      <c r="AP64" t="e">
        <f t="shared" si="69"/>
        <v>#DIV/0!</v>
      </c>
      <c r="AQ64">
        <v>-1</v>
      </c>
      <c r="AR64" t="s">
        <v>523</v>
      </c>
      <c r="AS64">
        <v>2.97981764705882</v>
      </c>
      <c r="AT64">
        <v>1.2970200000000001</v>
      </c>
      <c r="AU64">
        <f t="shared" si="70"/>
        <v>-1.2974338460924426</v>
      </c>
      <c r="AV64">
        <v>0.5</v>
      </c>
      <c r="AW64">
        <f t="shared" si="71"/>
        <v>1433.106106092677</v>
      </c>
      <c r="AX64">
        <f t="shared" si="72"/>
        <v>0.1558246321020014</v>
      </c>
      <c r="AY64">
        <f t="shared" si="73"/>
        <v>-929.68018354319304</v>
      </c>
      <c r="AZ64">
        <f t="shared" si="74"/>
        <v>1.8943578356540376</v>
      </c>
      <c r="BA64">
        <f t="shared" si="75"/>
        <v>8.065171358827884E-4</v>
      </c>
      <c r="BB64">
        <f t="shared" si="76"/>
        <v>-1</v>
      </c>
      <c r="BC64" t="s">
        <v>524</v>
      </c>
      <c r="BD64">
        <v>-1.1599999999999999</v>
      </c>
      <c r="BE64">
        <f t="shared" si="77"/>
        <v>2.45702</v>
      </c>
      <c r="BF64">
        <f t="shared" si="78"/>
        <v>-0.68489375221154891</v>
      </c>
      <c r="BG64">
        <f t="shared" si="79"/>
        <v>-1.1181206896551725</v>
      </c>
      <c r="BH64">
        <f t="shared" si="80"/>
        <v>-1.2974338460924426</v>
      </c>
      <c r="BI64" t="e">
        <f t="shared" si="81"/>
        <v>#DIV/0!</v>
      </c>
      <c r="BJ64">
        <v>367</v>
      </c>
      <c r="BK64">
        <v>300</v>
      </c>
      <c r="BL64">
        <v>300</v>
      </c>
      <c r="BM64">
        <v>300</v>
      </c>
      <c r="BN64">
        <v>10483</v>
      </c>
      <c r="BO64">
        <v>1.1128</v>
      </c>
      <c r="BP64">
        <v>-7.2705699999999996E-3</v>
      </c>
      <c r="BQ64">
        <v>0.55004699999999995</v>
      </c>
      <c r="BR64">
        <f t="shared" si="82"/>
        <v>1700.0251612903201</v>
      </c>
      <c r="BS64">
        <f t="shared" si="83"/>
        <v>1433.106106092677</v>
      </c>
      <c r="BT64">
        <f t="shared" si="84"/>
        <v>0.84299111491088086</v>
      </c>
      <c r="BU64">
        <f t="shared" si="85"/>
        <v>0.19598222982176175</v>
      </c>
      <c r="BV64">
        <v>6</v>
      </c>
      <c r="BW64">
        <v>0.5</v>
      </c>
      <c r="BX64" t="s">
        <v>283</v>
      </c>
      <c r="BY64">
        <v>1535036370.7290299</v>
      </c>
      <c r="BZ64">
        <v>599.78293548387103</v>
      </c>
      <c r="CA64">
        <v>600.018483870968</v>
      </c>
      <c r="CB64">
        <v>23.933193548387099</v>
      </c>
      <c r="CC64">
        <v>23.930238709677401</v>
      </c>
      <c r="CD64">
        <v>400.007322580645</v>
      </c>
      <c r="CE64">
        <v>99.724332258064507</v>
      </c>
      <c r="CF64">
        <v>9.9962506451612906E-2</v>
      </c>
      <c r="CG64">
        <v>27.522125806451601</v>
      </c>
      <c r="CH64">
        <v>28.327696774193502</v>
      </c>
      <c r="CI64">
        <v>999.9</v>
      </c>
      <c r="CJ64">
        <v>10008.6270967742</v>
      </c>
      <c r="CK64">
        <v>0</v>
      </c>
      <c r="CL64">
        <v>31.9</v>
      </c>
      <c r="CM64">
        <v>1700.0251612903201</v>
      </c>
      <c r="CN64">
        <v>0.90000335483870997</v>
      </c>
      <c r="CO64">
        <v>9.9996719354838698E-2</v>
      </c>
      <c r="CP64">
        <v>0</v>
      </c>
      <c r="CQ64">
        <v>2.9664516129032301</v>
      </c>
      <c r="CR64">
        <v>5.0001199999999999</v>
      </c>
      <c r="CS64">
        <v>-1534.99677419355</v>
      </c>
      <c r="CT64">
        <v>13358.1225806452</v>
      </c>
      <c r="CU64">
        <v>45.527999999999999</v>
      </c>
      <c r="CV64">
        <v>46.686999999999998</v>
      </c>
      <c r="CW64">
        <v>46.545999999999999</v>
      </c>
      <c r="CX64">
        <v>46.683</v>
      </c>
      <c r="CY64">
        <v>47.370935483871001</v>
      </c>
      <c r="CZ64">
        <v>1525.5261290322601</v>
      </c>
      <c r="DA64">
        <v>169.499032258065</v>
      </c>
      <c r="DB64">
        <v>0</v>
      </c>
      <c r="DC64">
        <v>120</v>
      </c>
      <c r="DD64">
        <v>2.97981764705882</v>
      </c>
      <c r="DE64">
        <v>-2.2237499856718799</v>
      </c>
      <c r="DF64">
        <v>3.4632352599806202</v>
      </c>
      <c r="DG64">
        <v>-1534.8858823529399</v>
      </c>
      <c r="DH64">
        <v>10</v>
      </c>
      <c r="DI64">
        <v>1535036312.3</v>
      </c>
      <c r="DJ64" t="s">
        <v>525</v>
      </c>
      <c r="DK64">
        <v>42</v>
      </c>
      <c r="DL64">
        <v>-6.0999999999999999E-2</v>
      </c>
      <c r="DM64">
        <v>0.22900000000000001</v>
      </c>
      <c r="DN64">
        <v>600</v>
      </c>
      <c r="DO64">
        <v>24</v>
      </c>
      <c r="DP64">
        <v>0.28999999999999998</v>
      </c>
      <c r="DQ64">
        <v>0.21</v>
      </c>
      <c r="DR64">
        <v>0.160879389059947</v>
      </c>
      <c r="DS64">
        <v>-8.6127901890266395E-2</v>
      </c>
      <c r="DT64">
        <v>2.8491142957104299E-2</v>
      </c>
      <c r="DU64">
        <v>1</v>
      </c>
      <c r="DV64">
        <v>292.57496686187</v>
      </c>
      <c r="DW64">
        <v>-12153.0325239295</v>
      </c>
      <c r="DX64">
        <v>6083.0050757901899</v>
      </c>
      <c r="DY64">
        <v>0</v>
      </c>
      <c r="DZ64">
        <v>1</v>
      </c>
      <c r="EA64">
        <v>2</v>
      </c>
      <c r="EB64" t="s">
        <v>295</v>
      </c>
      <c r="EC64">
        <v>1.8783300000000001</v>
      </c>
      <c r="ED64">
        <v>1.8772899999999999</v>
      </c>
      <c r="EE64">
        <v>1.87744</v>
      </c>
      <c r="EF64">
        <v>1.88141</v>
      </c>
      <c r="EG64">
        <v>1.8749899999999999</v>
      </c>
      <c r="EH64">
        <v>1.87243</v>
      </c>
      <c r="EI64">
        <v>1.87469</v>
      </c>
      <c r="EJ64">
        <v>1.87805</v>
      </c>
      <c r="EK64" t="s">
        <v>286</v>
      </c>
      <c r="EL64" t="s">
        <v>19</v>
      </c>
      <c r="EM64" t="s">
        <v>19</v>
      </c>
      <c r="EN64" t="s">
        <v>19</v>
      </c>
      <c r="EO64" t="s">
        <v>287</v>
      </c>
      <c r="EP64" t="s">
        <v>288</v>
      </c>
      <c r="EQ64" t="s">
        <v>289</v>
      </c>
      <c r="ER64" t="s">
        <v>289</v>
      </c>
      <c r="ES64" t="s">
        <v>289</v>
      </c>
      <c r="ET64" t="s">
        <v>289</v>
      </c>
      <c r="EU64">
        <v>0</v>
      </c>
      <c r="EV64">
        <v>100</v>
      </c>
      <c r="EW64">
        <v>100</v>
      </c>
      <c r="EX64">
        <v>-6.0999999999999999E-2</v>
      </c>
      <c r="EY64">
        <v>0.22900000000000001</v>
      </c>
      <c r="EZ64">
        <v>2</v>
      </c>
      <c r="FA64">
        <v>386.31900000000002</v>
      </c>
      <c r="FB64">
        <v>626.06100000000004</v>
      </c>
      <c r="FC64">
        <v>25.001000000000001</v>
      </c>
      <c r="FD64">
        <v>28.492100000000001</v>
      </c>
      <c r="FE64">
        <v>30.000399999999999</v>
      </c>
      <c r="FF64">
        <v>28.614799999999999</v>
      </c>
      <c r="FG64">
        <v>28.631599999999999</v>
      </c>
      <c r="FH64">
        <v>27.291899999999998</v>
      </c>
      <c r="FI64">
        <v>27.5397</v>
      </c>
      <c r="FJ64">
        <v>94.1297</v>
      </c>
      <c r="FK64">
        <v>25</v>
      </c>
      <c r="FL64">
        <v>600</v>
      </c>
      <c r="FM64">
        <v>23.977499999999999</v>
      </c>
      <c r="FN64">
        <v>110.577</v>
      </c>
      <c r="FO64">
        <v>101.633</v>
      </c>
    </row>
    <row r="65" spans="1:171" x14ac:dyDescent="0.2">
      <c r="A65">
        <v>49</v>
      </c>
      <c r="B65">
        <v>1535036499.7</v>
      </c>
      <c r="C65">
        <v>6770.6000001430502</v>
      </c>
      <c r="D65" t="s">
        <v>526</v>
      </c>
      <c r="E65" t="s">
        <v>527</v>
      </c>
      <c r="F65" t="s">
        <v>487</v>
      </c>
      <c r="G65">
        <v>1535036491.7451601</v>
      </c>
      <c r="H65">
        <f t="shared" si="43"/>
        <v>-8.318700436737027E-6</v>
      </c>
      <c r="I65">
        <f t="shared" si="44"/>
        <v>0.14519465371485135</v>
      </c>
      <c r="J65">
        <f t="shared" si="45"/>
        <v>799.79490322580602</v>
      </c>
      <c r="K65">
        <f t="shared" si="46"/>
        <v>1202.8834533025736</v>
      </c>
      <c r="L65">
        <f t="shared" si="47"/>
        <v>120.08130584513145</v>
      </c>
      <c r="M65">
        <f t="shared" si="48"/>
        <v>79.841830165633937</v>
      </c>
      <c r="N65">
        <f t="shared" si="49"/>
        <v>-5.4320226103905084E-4</v>
      </c>
      <c r="O65">
        <f t="shared" si="50"/>
        <v>2.2553842774938442</v>
      </c>
      <c r="P65">
        <f t="shared" si="51"/>
        <v>-5.4327495408190598E-4</v>
      </c>
      <c r="Q65">
        <f t="shared" si="52"/>
        <v>-3.3954031447739572E-4</v>
      </c>
      <c r="R65">
        <f t="shared" si="53"/>
        <v>280.86325336173792</v>
      </c>
      <c r="S65">
        <f t="shared" si="54"/>
        <v>29.686220780646522</v>
      </c>
      <c r="T65">
        <f t="shared" si="55"/>
        <v>28.394274193548402</v>
      </c>
      <c r="U65">
        <f t="shared" si="56"/>
        <v>3.8829429284172456</v>
      </c>
      <c r="V65">
        <f t="shared" si="57"/>
        <v>64.89476356877087</v>
      </c>
      <c r="W65">
        <f t="shared" si="58"/>
        <v>2.402486436645292</v>
      </c>
      <c r="X65">
        <f t="shared" si="59"/>
        <v>3.7021268042671998</v>
      </c>
      <c r="Y65">
        <f t="shared" si="60"/>
        <v>1.4804564917719536</v>
      </c>
      <c r="Z65">
        <f t="shared" si="61"/>
        <v>0.3668546892601029</v>
      </c>
      <c r="AA65">
        <f t="shared" si="62"/>
        <v>-99.449931262764593</v>
      </c>
      <c r="AB65">
        <f t="shared" si="63"/>
        <v>-9.6101887149506684</v>
      </c>
      <c r="AC65">
        <f t="shared" si="64"/>
        <v>172.16998807328275</v>
      </c>
      <c r="AD65">
        <v>-4.1328856997827998E-2</v>
      </c>
      <c r="AE65">
        <v>4.6395262586788701E-2</v>
      </c>
      <c r="AF65">
        <v>3.4648515538949201</v>
      </c>
      <c r="AG65">
        <v>0</v>
      </c>
      <c r="AH65">
        <v>0</v>
      </c>
      <c r="AI65">
        <f t="shared" si="65"/>
        <v>1</v>
      </c>
      <c r="AJ65">
        <f t="shared" si="66"/>
        <v>0</v>
      </c>
      <c r="AK65">
        <f t="shared" si="67"/>
        <v>52601.114001003611</v>
      </c>
      <c r="AL65">
        <v>0</v>
      </c>
      <c r="AM65">
        <v>0</v>
      </c>
      <c r="AN65">
        <v>0</v>
      </c>
      <c r="AO65">
        <f t="shared" si="68"/>
        <v>0</v>
      </c>
      <c r="AP65" t="e">
        <f t="shared" si="69"/>
        <v>#DIV/0!</v>
      </c>
      <c r="AQ65">
        <v>-1</v>
      </c>
      <c r="AR65" t="s">
        <v>528</v>
      </c>
      <c r="AS65">
        <v>2.8761705882352899</v>
      </c>
      <c r="AT65">
        <v>1.0729200000000001</v>
      </c>
      <c r="AU65">
        <f t="shared" si="70"/>
        <v>-1.6806943558096501</v>
      </c>
      <c r="AV65">
        <v>0.5</v>
      </c>
      <c r="AW65">
        <f t="shared" si="71"/>
        <v>1433.1067960840194</v>
      </c>
      <c r="AX65">
        <f t="shared" si="72"/>
        <v>0.14519465371485135</v>
      </c>
      <c r="AY65">
        <f t="shared" si="73"/>
        <v>-1204.3072517254313</v>
      </c>
      <c r="AZ65">
        <f t="shared" si="74"/>
        <v>5.3060060395928863</v>
      </c>
      <c r="BA65">
        <f t="shared" si="75"/>
        <v>7.9909931126145579E-4</v>
      </c>
      <c r="BB65">
        <f t="shared" si="76"/>
        <v>-1</v>
      </c>
      <c r="BC65" t="s">
        <v>529</v>
      </c>
      <c r="BD65">
        <v>-4.62</v>
      </c>
      <c r="BE65">
        <f t="shared" si="77"/>
        <v>5.69292</v>
      </c>
      <c r="BF65">
        <f t="shared" si="78"/>
        <v>-0.31675319313028988</v>
      </c>
      <c r="BG65">
        <f t="shared" si="79"/>
        <v>-0.23223376623376624</v>
      </c>
      <c r="BH65">
        <f t="shared" si="80"/>
        <v>-1.6806943558096501</v>
      </c>
      <c r="BI65" t="e">
        <f t="shared" si="81"/>
        <v>#DIV/0!</v>
      </c>
      <c r="BJ65">
        <v>369</v>
      </c>
      <c r="BK65">
        <v>300</v>
      </c>
      <c r="BL65">
        <v>300</v>
      </c>
      <c r="BM65">
        <v>300</v>
      </c>
      <c r="BN65">
        <v>10482.6</v>
      </c>
      <c r="BO65">
        <v>1.0316000000000001</v>
      </c>
      <c r="BP65">
        <v>-7.2703100000000003E-3</v>
      </c>
      <c r="BQ65">
        <v>0.67064599999999996</v>
      </c>
      <c r="BR65">
        <f t="shared" si="82"/>
        <v>1700.0261290322601</v>
      </c>
      <c r="BS65">
        <f t="shared" si="83"/>
        <v>1433.1067960840194</v>
      </c>
      <c r="BT65">
        <f t="shared" si="84"/>
        <v>0.84299104090818622</v>
      </c>
      <c r="BU65">
        <f t="shared" si="85"/>
        <v>0.19598208181637264</v>
      </c>
      <c r="BV65">
        <v>6</v>
      </c>
      <c r="BW65">
        <v>0.5</v>
      </c>
      <c r="BX65" t="s">
        <v>283</v>
      </c>
      <c r="BY65">
        <v>1535036491.7451601</v>
      </c>
      <c r="BZ65">
        <v>799.79490322580602</v>
      </c>
      <c r="CA65">
        <v>800.00270967741903</v>
      </c>
      <c r="CB65">
        <v>24.0662870967742</v>
      </c>
      <c r="CC65">
        <v>24.078464516128999</v>
      </c>
      <c r="CD65">
        <v>400.01087096774199</v>
      </c>
      <c r="CE65">
        <v>99.727887096774197</v>
      </c>
      <c r="CF65">
        <v>9.9993580645161298E-2</v>
      </c>
      <c r="CG65">
        <v>27.576377419354799</v>
      </c>
      <c r="CH65">
        <v>28.394274193548402</v>
      </c>
      <c r="CI65">
        <v>999.9</v>
      </c>
      <c r="CJ65">
        <v>9993.8493548387105</v>
      </c>
      <c r="CK65">
        <v>0</v>
      </c>
      <c r="CL65">
        <v>21.452412903225799</v>
      </c>
      <c r="CM65">
        <v>1700.0261290322601</v>
      </c>
      <c r="CN65">
        <v>0.90000454838709698</v>
      </c>
      <c r="CO65">
        <v>9.9995535483870995E-2</v>
      </c>
      <c r="CP65">
        <v>0</v>
      </c>
      <c r="CQ65">
        <v>2.9073451612903201</v>
      </c>
      <c r="CR65">
        <v>5.0001199999999999</v>
      </c>
      <c r="CS65">
        <v>-1544.6477419354801</v>
      </c>
      <c r="CT65">
        <v>13358.1419354839</v>
      </c>
      <c r="CU65">
        <v>45.625</v>
      </c>
      <c r="CV65">
        <v>46.758000000000003</v>
      </c>
      <c r="CW65">
        <v>46.625</v>
      </c>
      <c r="CX65">
        <v>46.78</v>
      </c>
      <c r="CY65">
        <v>47.436999999999998</v>
      </c>
      <c r="CZ65">
        <v>1525.5303225806499</v>
      </c>
      <c r="DA65">
        <v>169.494838709677</v>
      </c>
      <c r="DB65">
        <v>0</v>
      </c>
      <c r="DC65">
        <v>120.60000014305101</v>
      </c>
      <c r="DD65">
        <v>2.8761705882352899</v>
      </c>
      <c r="DE65">
        <v>0.72713232409714501</v>
      </c>
      <c r="DF65">
        <v>72.460784361946097</v>
      </c>
      <c r="DG65">
        <v>-1554.7129411764699</v>
      </c>
      <c r="DH65">
        <v>10</v>
      </c>
      <c r="DI65">
        <v>1535036430.7</v>
      </c>
      <c r="DJ65" t="s">
        <v>530</v>
      </c>
      <c r="DK65">
        <v>43</v>
      </c>
      <c r="DL65">
        <v>0.36699999999999999</v>
      </c>
      <c r="DM65">
        <v>0.23</v>
      </c>
      <c r="DN65">
        <v>800</v>
      </c>
      <c r="DO65">
        <v>24</v>
      </c>
      <c r="DP65">
        <v>0.16</v>
      </c>
      <c r="DQ65">
        <v>0.26</v>
      </c>
      <c r="DR65">
        <v>0.14509999349181599</v>
      </c>
      <c r="DS65">
        <v>4.1924894618054299E-2</v>
      </c>
      <c r="DT65">
        <v>3.8477304025957199E-2</v>
      </c>
      <c r="DU65">
        <v>1</v>
      </c>
      <c r="DV65">
        <v>1376.16061946836</v>
      </c>
      <c r="DW65">
        <v>-1822.6925018996401</v>
      </c>
      <c r="DX65">
        <v>315.95671048294201</v>
      </c>
      <c r="DY65">
        <v>0</v>
      </c>
      <c r="DZ65">
        <v>1</v>
      </c>
      <c r="EA65">
        <v>2</v>
      </c>
      <c r="EB65" t="s">
        <v>295</v>
      </c>
      <c r="EC65">
        <v>1.87832</v>
      </c>
      <c r="ED65">
        <v>1.8772899999999999</v>
      </c>
      <c r="EE65">
        <v>1.87744</v>
      </c>
      <c r="EF65">
        <v>1.88141</v>
      </c>
      <c r="EG65">
        <v>1.875</v>
      </c>
      <c r="EH65">
        <v>1.8724499999999999</v>
      </c>
      <c r="EI65">
        <v>1.87469</v>
      </c>
      <c r="EJ65">
        <v>1.87805</v>
      </c>
      <c r="EK65" t="s">
        <v>286</v>
      </c>
      <c r="EL65" t="s">
        <v>19</v>
      </c>
      <c r="EM65" t="s">
        <v>19</v>
      </c>
      <c r="EN65" t="s">
        <v>19</v>
      </c>
      <c r="EO65" t="s">
        <v>287</v>
      </c>
      <c r="EP65" t="s">
        <v>288</v>
      </c>
      <c r="EQ65" t="s">
        <v>289</v>
      </c>
      <c r="ER65" t="s">
        <v>289</v>
      </c>
      <c r="ES65" t="s">
        <v>289</v>
      </c>
      <c r="ET65" t="s">
        <v>289</v>
      </c>
      <c r="EU65">
        <v>0</v>
      </c>
      <c r="EV65">
        <v>100</v>
      </c>
      <c r="EW65">
        <v>100</v>
      </c>
      <c r="EX65">
        <v>0.36699999999999999</v>
      </c>
      <c r="EY65">
        <v>0.23</v>
      </c>
      <c r="EZ65">
        <v>2</v>
      </c>
      <c r="FA65">
        <v>386.09100000000001</v>
      </c>
      <c r="FB65">
        <v>626.01700000000005</v>
      </c>
      <c r="FC65">
        <v>25.0002</v>
      </c>
      <c r="FD65">
        <v>28.57</v>
      </c>
      <c r="FE65">
        <v>30.000299999999999</v>
      </c>
      <c r="FF65">
        <v>28.6783</v>
      </c>
      <c r="FG65">
        <v>28.691199999999998</v>
      </c>
      <c r="FH65">
        <v>34.436300000000003</v>
      </c>
      <c r="FI65">
        <v>27.542200000000001</v>
      </c>
      <c r="FJ65">
        <v>93.009600000000006</v>
      </c>
      <c r="FK65">
        <v>25</v>
      </c>
      <c r="FL65">
        <v>800</v>
      </c>
      <c r="FM65">
        <v>24.0444</v>
      </c>
      <c r="FN65">
        <v>110.562</v>
      </c>
      <c r="FO65">
        <v>101.622</v>
      </c>
    </row>
    <row r="66" spans="1:171" x14ac:dyDescent="0.2">
      <c r="A66">
        <v>50</v>
      </c>
      <c r="B66">
        <v>1535036976.4000001</v>
      </c>
      <c r="C66">
        <v>7247.3000001907303</v>
      </c>
      <c r="D66" t="s">
        <v>531</v>
      </c>
      <c r="E66" t="s">
        <v>532</v>
      </c>
      <c r="F66" t="s">
        <v>487</v>
      </c>
      <c r="G66">
        <v>1535036968.4000001</v>
      </c>
      <c r="H66">
        <f t="shared" si="43"/>
        <v>5.5429081996782124E-3</v>
      </c>
      <c r="I66">
        <f t="shared" si="44"/>
        <v>28.481211272077683</v>
      </c>
      <c r="J66">
        <f t="shared" si="45"/>
        <v>354.34987096774199</v>
      </c>
      <c r="K66">
        <f t="shared" si="46"/>
        <v>239.12263301012845</v>
      </c>
      <c r="L66">
        <f t="shared" si="47"/>
        <v>23.870278385146111</v>
      </c>
      <c r="M66">
        <f t="shared" si="48"/>
        <v>35.372770696207297</v>
      </c>
      <c r="N66">
        <f t="shared" si="49"/>
        <v>0.45845245000763496</v>
      </c>
      <c r="O66">
        <f t="shared" si="50"/>
        <v>2.2567311175056575</v>
      </c>
      <c r="P66">
        <f t="shared" si="51"/>
        <v>0.41230486259577387</v>
      </c>
      <c r="Q66">
        <f t="shared" si="52"/>
        <v>0.26144853951503033</v>
      </c>
      <c r="R66">
        <f t="shared" si="53"/>
        <v>280.85874478796399</v>
      </c>
      <c r="S66">
        <f t="shared" si="54"/>
        <v>28.06355529249246</v>
      </c>
      <c r="T66">
        <f t="shared" si="55"/>
        <v>27.640322580645201</v>
      </c>
      <c r="U66">
        <f t="shared" si="56"/>
        <v>3.7159937153551357</v>
      </c>
      <c r="V66">
        <f t="shared" si="57"/>
        <v>64.426692910394024</v>
      </c>
      <c r="W66">
        <f t="shared" si="58"/>
        <v>2.4151958353013474</v>
      </c>
      <c r="X66">
        <f t="shared" si="59"/>
        <v>3.7487502868732556</v>
      </c>
      <c r="Y66">
        <f t="shared" si="60"/>
        <v>1.3007978800537883</v>
      </c>
      <c r="Z66">
        <f t="shared" si="61"/>
        <v>-244.44225160580916</v>
      </c>
      <c r="AA66">
        <f t="shared" si="62"/>
        <v>18.27759838506433</v>
      </c>
      <c r="AB66">
        <f t="shared" si="63"/>
        <v>1.760425768027265</v>
      </c>
      <c r="AC66">
        <f t="shared" si="64"/>
        <v>56.454517335246443</v>
      </c>
      <c r="AD66">
        <v>-4.1365204465747901E-2</v>
      </c>
      <c r="AE66">
        <v>4.6436065803741898E-2</v>
      </c>
      <c r="AF66">
        <v>3.4672620834501302</v>
      </c>
      <c r="AG66">
        <v>0</v>
      </c>
      <c r="AH66">
        <v>0</v>
      </c>
      <c r="AI66">
        <f t="shared" si="65"/>
        <v>1</v>
      </c>
      <c r="AJ66">
        <f t="shared" si="66"/>
        <v>0</v>
      </c>
      <c r="AK66">
        <f t="shared" si="67"/>
        <v>52607.925865539073</v>
      </c>
      <c r="AL66">
        <v>0</v>
      </c>
      <c r="AM66">
        <v>0</v>
      </c>
      <c r="AN66">
        <v>0</v>
      </c>
      <c r="AO66">
        <f t="shared" si="68"/>
        <v>0</v>
      </c>
      <c r="AP66" t="e">
        <f t="shared" si="69"/>
        <v>#DIV/0!</v>
      </c>
      <c r="AQ66">
        <v>-1</v>
      </c>
      <c r="AR66" t="s">
        <v>533</v>
      </c>
      <c r="AS66">
        <v>920.23988235294098</v>
      </c>
      <c r="AT66">
        <v>1453.83</v>
      </c>
      <c r="AU66">
        <f t="shared" si="70"/>
        <v>0.36702373568234181</v>
      </c>
      <c r="AV66">
        <v>0.5</v>
      </c>
      <c r="AW66">
        <f t="shared" si="71"/>
        <v>1433.0836931894619</v>
      </c>
      <c r="AX66">
        <f t="shared" si="72"/>
        <v>28.481211272077683</v>
      </c>
      <c r="AY66">
        <f t="shared" si="73"/>
        <v>262.98786530992163</v>
      </c>
      <c r="AZ66">
        <f t="shared" si="74"/>
        <v>0.59559233197829176</v>
      </c>
      <c r="BA66">
        <f t="shared" si="75"/>
        <v>2.057186988602493E-2</v>
      </c>
      <c r="BB66">
        <f t="shared" si="76"/>
        <v>-1</v>
      </c>
      <c r="BC66" t="s">
        <v>534</v>
      </c>
      <c r="BD66">
        <v>587.94000000000005</v>
      </c>
      <c r="BE66">
        <f t="shared" si="77"/>
        <v>865.88999999999987</v>
      </c>
      <c r="BF66">
        <f t="shared" si="78"/>
        <v>0.61623314468010837</v>
      </c>
      <c r="BG66">
        <f t="shared" si="79"/>
        <v>2.4727523216654759</v>
      </c>
      <c r="BH66">
        <f t="shared" si="80"/>
        <v>0.36702373568234181</v>
      </c>
      <c r="BI66" t="e">
        <f t="shared" si="81"/>
        <v>#DIV/0!</v>
      </c>
      <c r="BJ66">
        <v>371</v>
      </c>
      <c r="BK66">
        <v>300</v>
      </c>
      <c r="BL66">
        <v>300</v>
      </c>
      <c r="BM66">
        <v>300</v>
      </c>
      <c r="BN66">
        <v>10464.5</v>
      </c>
      <c r="BO66">
        <v>1343.21</v>
      </c>
      <c r="BP66">
        <v>-7.2586700000000001E-3</v>
      </c>
      <c r="BQ66">
        <v>13.4938</v>
      </c>
      <c r="BR66">
        <f t="shared" si="82"/>
        <v>1699.99870967742</v>
      </c>
      <c r="BS66">
        <f t="shared" si="83"/>
        <v>1433.0836931894619</v>
      </c>
      <c r="BT66">
        <f t="shared" si="84"/>
        <v>0.84299104759990906</v>
      </c>
      <c r="BU66">
        <f t="shared" si="85"/>
        <v>0.19598209519981807</v>
      </c>
      <c r="BV66">
        <v>6</v>
      </c>
      <c r="BW66">
        <v>0.5</v>
      </c>
      <c r="BX66" t="s">
        <v>283</v>
      </c>
      <c r="BY66">
        <v>1535036968.4000001</v>
      </c>
      <c r="BZ66">
        <v>354.34987096774199</v>
      </c>
      <c r="CA66">
        <v>400.01696774193601</v>
      </c>
      <c r="CB66">
        <v>24.194438709677399</v>
      </c>
      <c r="CC66">
        <v>16.081399999999999</v>
      </c>
      <c r="CD66">
        <v>400.00799999999998</v>
      </c>
      <c r="CE66">
        <v>99.724461290322594</v>
      </c>
      <c r="CF66">
        <v>9.9959696774193599E-2</v>
      </c>
      <c r="CG66">
        <v>27.790551612903201</v>
      </c>
      <c r="CH66">
        <v>27.640322580645201</v>
      </c>
      <c r="CI66">
        <v>999.9</v>
      </c>
      <c r="CJ66">
        <v>10002.9822580645</v>
      </c>
      <c r="CK66">
        <v>0</v>
      </c>
      <c r="CL66">
        <v>34.349499999999999</v>
      </c>
      <c r="CM66">
        <v>1699.99870967742</v>
      </c>
      <c r="CN66">
        <v>0.90000354838709695</v>
      </c>
      <c r="CO66">
        <v>9.9996500000000002E-2</v>
      </c>
      <c r="CP66">
        <v>0</v>
      </c>
      <c r="CQ66">
        <v>920.40800000000002</v>
      </c>
      <c r="CR66">
        <v>5.0001199999999999</v>
      </c>
      <c r="CS66">
        <v>13466.967741935499</v>
      </c>
      <c r="CT66">
        <v>13357.9322580645</v>
      </c>
      <c r="CU66">
        <v>45.75</v>
      </c>
      <c r="CV66">
        <v>46.975612903225802</v>
      </c>
      <c r="CW66">
        <v>46.753999999999998</v>
      </c>
      <c r="CX66">
        <v>46.955290322580602</v>
      </c>
      <c r="CY66">
        <v>47.561999999999998</v>
      </c>
      <c r="CZ66">
        <v>1525.5061290322601</v>
      </c>
      <c r="DA66">
        <v>169.49258064516101</v>
      </c>
      <c r="DB66">
        <v>0</v>
      </c>
      <c r="DC66">
        <v>475.80000019073498</v>
      </c>
      <c r="DD66">
        <v>920.23988235294098</v>
      </c>
      <c r="DE66">
        <v>-4.7924019326826199</v>
      </c>
      <c r="DF66">
        <v>-45.955882273748003</v>
      </c>
      <c r="DG66">
        <v>13464.705882352901</v>
      </c>
      <c r="DH66">
        <v>10</v>
      </c>
      <c r="DI66">
        <v>1535036938.9000001</v>
      </c>
      <c r="DJ66" t="s">
        <v>535</v>
      </c>
      <c r="DK66">
        <v>44</v>
      </c>
      <c r="DL66">
        <v>-0.65200000000000002</v>
      </c>
      <c r="DM66">
        <v>-9.6000000000000002E-2</v>
      </c>
      <c r="DN66">
        <v>400</v>
      </c>
      <c r="DO66">
        <v>16</v>
      </c>
      <c r="DP66">
        <v>0.04</v>
      </c>
      <c r="DQ66">
        <v>0.01</v>
      </c>
      <c r="DR66">
        <v>28.489312326803901</v>
      </c>
      <c r="DS66">
        <v>-0.107630315194518</v>
      </c>
      <c r="DT66">
        <v>2.2014639449881399E-2</v>
      </c>
      <c r="DU66">
        <v>1</v>
      </c>
      <c r="DV66">
        <v>238.58568446990901</v>
      </c>
      <c r="DW66">
        <v>6.0937032208755602</v>
      </c>
      <c r="DX66">
        <v>0.84071159693291697</v>
      </c>
      <c r="DY66">
        <v>1</v>
      </c>
      <c r="DZ66">
        <v>2</v>
      </c>
      <c r="EA66">
        <v>2</v>
      </c>
      <c r="EB66" t="s">
        <v>285</v>
      </c>
      <c r="EC66">
        <v>1.8783300000000001</v>
      </c>
      <c r="ED66">
        <v>1.8772800000000001</v>
      </c>
      <c r="EE66">
        <v>1.87744</v>
      </c>
      <c r="EF66">
        <v>1.88141</v>
      </c>
      <c r="EG66">
        <v>1.87497</v>
      </c>
      <c r="EH66">
        <v>1.8724400000000001</v>
      </c>
      <c r="EI66">
        <v>1.87469</v>
      </c>
      <c r="EJ66">
        <v>1.87805</v>
      </c>
      <c r="EK66" t="s">
        <v>286</v>
      </c>
      <c r="EL66" t="s">
        <v>19</v>
      </c>
      <c r="EM66" t="s">
        <v>19</v>
      </c>
      <c r="EN66" t="s">
        <v>19</v>
      </c>
      <c r="EO66" t="s">
        <v>287</v>
      </c>
      <c r="EP66" t="s">
        <v>288</v>
      </c>
      <c r="EQ66" t="s">
        <v>289</v>
      </c>
      <c r="ER66" t="s">
        <v>289</v>
      </c>
      <c r="ES66" t="s">
        <v>289</v>
      </c>
      <c r="ET66" t="s">
        <v>289</v>
      </c>
      <c r="EU66">
        <v>0</v>
      </c>
      <c r="EV66">
        <v>100</v>
      </c>
      <c r="EW66">
        <v>100</v>
      </c>
      <c r="EX66">
        <v>-0.65200000000000002</v>
      </c>
      <c r="EY66">
        <v>-9.6000000000000002E-2</v>
      </c>
      <c r="EZ66">
        <v>2</v>
      </c>
      <c r="FA66">
        <v>384.2</v>
      </c>
      <c r="FB66">
        <v>611.428</v>
      </c>
      <c r="FC66">
        <v>25.000299999999999</v>
      </c>
      <c r="FD66">
        <v>28.846599999999999</v>
      </c>
      <c r="FE66">
        <v>30.0001</v>
      </c>
      <c r="FF66">
        <v>28.947500000000002</v>
      </c>
      <c r="FG66">
        <v>28.949100000000001</v>
      </c>
      <c r="FH66">
        <v>19.574300000000001</v>
      </c>
      <c r="FI66">
        <v>43.714599999999997</v>
      </c>
      <c r="FJ66">
        <v>59.137</v>
      </c>
      <c r="FK66">
        <v>25</v>
      </c>
      <c r="FL66">
        <v>400</v>
      </c>
      <c r="FM66">
        <v>16.311199999999999</v>
      </c>
      <c r="FN66">
        <v>110.509</v>
      </c>
      <c r="FO66">
        <v>101.58799999999999</v>
      </c>
    </row>
    <row r="67" spans="1:171" x14ac:dyDescent="0.2">
      <c r="A67">
        <v>51</v>
      </c>
      <c r="B67">
        <v>1535037096.9000001</v>
      </c>
      <c r="C67">
        <v>7367.8000001907303</v>
      </c>
      <c r="D67" t="s">
        <v>536</v>
      </c>
      <c r="E67" t="s">
        <v>537</v>
      </c>
      <c r="F67" t="s">
        <v>487</v>
      </c>
      <c r="G67">
        <v>1535037088.9000001</v>
      </c>
      <c r="H67">
        <f t="shared" si="43"/>
        <v>5.554138131723136E-3</v>
      </c>
      <c r="I67">
        <f t="shared" si="44"/>
        <v>21.602364837686554</v>
      </c>
      <c r="J67">
        <f t="shared" si="45"/>
        <v>265.43661290322598</v>
      </c>
      <c r="K67">
        <f t="shared" si="46"/>
        <v>179.9508569743258</v>
      </c>
      <c r="L67">
        <f t="shared" si="47"/>
        <v>17.964200052100232</v>
      </c>
      <c r="M67">
        <f t="shared" si="48"/>
        <v>26.498103401784622</v>
      </c>
      <c r="N67">
        <f t="shared" si="49"/>
        <v>0.46948921764564322</v>
      </c>
      <c r="O67">
        <f t="shared" si="50"/>
        <v>2.2554650854115863</v>
      </c>
      <c r="P67">
        <f t="shared" si="51"/>
        <v>0.42119382050162951</v>
      </c>
      <c r="Q67">
        <f t="shared" si="52"/>
        <v>0.26717008412023152</v>
      </c>
      <c r="R67">
        <f t="shared" si="53"/>
        <v>280.85854742962897</v>
      </c>
      <c r="S67">
        <f t="shared" si="54"/>
        <v>28.080628962797171</v>
      </c>
      <c r="T67">
        <f t="shared" si="55"/>
        <v>27.689867741935501</v>
      </c>
      <c r="U67">
        <f t="shared" si="56"/>
        <v>3.7267690380522032</v>
      </c>
      <c r="V67">
        <f t="shared" si="57"/>
        <v>65.305641519643956</v>
      </c>
      <c r="W67">
        <f t="shared" si="58"/>
        <v>2.4510994009965144</v>
      </c>
      <c r="X67">
        <f t="shared" si="59"/>
        <v>3.7532735977476355</v>
      </c>
      <c r="Y67">
        <f t="shared" si="60"/>
        <v>1.2756696370556888</v>
      </c>
      <c r="Z67">
        <f t="shared" si="61"/>
        <v>-244.93749160899029</v>
      </c>
      <c r="AA67">
        <f t="shared" si="62"/>
        <v>14.754378632418023</v>
      </c>
      <c r="AB67">
        <f t="shared" si="63"/>
        <v>1.4223788172965999</v>
      </c>
      <c r="AC67">
        <f t="shared" si="64"/>
        <v>52.097813270353299</v>
      </c>
      <c r="AD67">
        <v>-4.1331037221551098E-2</v>
      </c>
      <c r="AE67">
        <v>4.6397710078916E-2</v>
      </c>
      <c r="AF67">
        <v>3.4649961649139298</v>
      </c>
      <c r="AG67">
        <v>0</v>
      </c>
      <c r="AH67">
        <v>0</v>
      </c>
      <c r="AI67">
        <f t="shared" si="65"/>
        <v>1</v>
      </c>
      <c r="AJ67">
        <f t="shared" si="66"/>
        <v>0</v>
      </c>
      <c r="AK67">
        <f t="shared" si="67"/>
        <v>52562.721447577809</v>
      </c>
      <c r="AL67">
        <v>0</v>
      </c>
      <c r="AM67">
        <v>0</v>
      </c>
      <c r="AN67">
        <v>0</v>
      </c>
      <c r="AO67">
        <f t="shared" si="68"/>
        <v>0</v>
      </c>
      <c r="AP67" t="e">
        <f t="shared" si="69"/>
        <v>#DIV/0!</v>
      </c>
      <c r="AQ67">
        <v>-1</v>
      </c>
      <c r="AR67" t="s">
        <v>538</v>
      </c>
      <c r="AS67">
        <v>886.06005882352895</v>
      </c>
      <c r="AT67">
        <v>1349.92</v>
      </c>
      <c r="AU67">
        <f t="shared" si="70"/>
        <v>0.34362031911259272</v>
      </c>
      <c r="AV67">
        <v>0.5</v>
      </c>
      <c r="AW67">
        <f t="shared" si="71"/>
        <v>1433.0777415765215</v>
      </c>
      <c r="AX67">
        <f t="shared" si="72"/>
        <v>21.602364837686554</v>
      </c>
      <c r="AY67">
        <f t="shared" si="73"/>
        <v>246.21731543683899</v>
      </c>
      <c r="AZ67">
        <f t="shared" si="74"/>
        <v>0.5666558018252934</v>
      </c>
      <c r="BA67">
        <f t="shared" si="75"/>
        <v>1.5771904190502471E-2</v>
      </c>
      <c r="BB67">
        <f t="shared" si="76"/>
        <v>-1</v>
      </c>
      <c r="BC67" t="s">
        <v>539</v>
      </c>
      <c r="BD67">
        <v>584.98</v>
      </c>
      <c r="BE67">
        <f t="shared" si="77"/>
        <v>764.94</v>
      </c>
      <c r="BF67">
        <f t="shared" si="78"/>
        <v>0.60640042510062375</v>
      </c>
      <c r="BG67">
        <f t="shared" si="79"/>
        <v>2.307634449040993</v>
      </c>
      <c r="BH67">
        <f t="shared" si="80"/>
        <v>0.34362031911259266</v>
      </c>
      <c r="BI67" t="e">
        <f t="shared" si="81"/>
        <v>#DIV/0!</v>
      </c>
      <c r="BJ67">
        <v>373</v>
      </c>
      <c r="BK67">
        <v>300</v>
      </c>
      <c r="BL67">
        <v>300</v>
      </c>
      <c r="BM67">
        <v>300</v>
      </c>
      <c r="BN67">
        <v>10463.799999999999</v>
      </c>
      <c r="BO67">
        <v>1257.26</v>
      </c>
      <c r="BP67">
        <v>-7.2579200000000002E-3</v>
      </c>
      <c r="BQ67">
        <v>13.675800000000001</v>
      </c>
      <c r="BR67">
        <f t="shared" si="82"/>
        <v>1699.99096774194</v>
      </c>
      <c r="BS67">
        <f t="shared" si="83"/>
        <v>1433.0777415765215</v>
      </c>
      <c r="BT67">
        <f t="shared" si="84"/>
        <v>0.84299138570132914</v>
      </c>
      <c r="BU67">
        <f t="shared" si="85"/>
        <v>0.19598277140265813</v>
      </c>
      <c r="BV67">
        <v>6</v>
      </c>
      <c r="BW67">
        <v>0.5</v>
      </c>
      <c r="BX67" t="s">
        <v>283</v>
      </c>
      <c r="BY67">
        <v>1535037088.9000001</v>
      </c>
      <c r="BZ67">
        <v>265.43661290322598</v>
      </c>
      <c r="CA67">
        <v>300.05061290322601</v>
      </c>
      <c r="CB67">
        <v>24.553135483870999</v>
      </c>
      <c r="CC67">
        <v>16.426709677419399</v>
      </c>
      <c r="CD67">
        <v>400.01103225806497</v>
      </c>
      <c r="CE67">
        <v>99.728393548387103</v>
      </c>
      <c r="CF67">
        <v>9.9972674193548397E-2</v>
      </c>
      <c r="CG67">
        <v>27.8112064516129</v>
      </c>
      <c r="CH67">
        <v>27.689867741935501</v>
      </c>
      <c r="CI67">
        <v>999.9</v>
      </c>
      <c r="CJ67">
        <v>9994.3258064516103</v>
      </c>
      <c r="CK67">
        <v>0</v>
      </c>
      <c r="CL67">
        <v>34.582329032258102</v>
      </c>
      <c r="CM67">
        <v>1699.99096774194</v>
      </c>
      <c r="CN67">
        <v>0.89999474193548301</v>
      </c>
      <c r="CO67">
        <v>0.100005229032258</v>
      </c>
      <c r="CP67">
        <v>0</v>
      </c>
      <c r="CQ67">
        <v>886.26648387096805</v>
      </c>
      <c r="CR67">
        <v>5.0001199999999999</v>
      </c>
      <c r="CS67">
        <v>12900.180645161299</v>
      </c>
      <c r="CT67">
        <v>13357.8322580645</v>
      </c>
      <c r="CU67">
        <v>45.832322580645098</v>
      </c>
      <c r="CV67">
        <v>47.003999999999998</v>
      </c>
      <c r="CW67">
        <v>46.858741935483899</v>
      </c>
      <c r="CX67">
        <v>47.027999999999999</v>
      </c>
      <c r="CY67">
        <v>47.661000000000001</v>
      </c>
      <c r="CZ67">
        <v>1525.48</v>
      </c>
      <c r="DA67">
        <v>169.51096774193601</v>
      </c>
      <c r="DB67">
        <v>0</v>
      </c>
      <c r="DC67">
        <v>119.799999952316</v>
      </c>
      <c r="DD67">
        <v>886.06005882352895</v>
      </c>
      <c r="DE67">
        <v>-4.1004902483037498</v>
      </c>
      <c r="DF67">
        <v>-80.245098049168803</v>
      </c>
      <c r="DG67">
        <v>12896.352941176499</v>
      </c>
      <c r="DH67">
        <v>10</v>
      </c>
      <c r="DI67">
        <v>1535037066.9000001</v>
      </c>
      <c r="DJ67" t="s">
        <v>540</v>
      </c>
      <c r="DK67">
        <v>45</v>
      </c>
      <c r="DL67">
        <v>-0.86</v>
      </c>
      <c r="DM67">
        <v>-7.0999999999999994E-2</v>
      </c>
      <c r="DN67">
        <v>300</v>
      </c>
      <c r="DO67">
        <v>16</v>
      </c>
      <c r="DP67">
        <v>0.06</v>
      </c>
      <c r="DQ67">
        <v>0.01</v>
      </c>
      <c r="DR67">
        <v>21.5317140822136</v>
      </c>
      <c r="DS67">
        <v>0.91363547748031504</v>
      </c>
      <c r="DT67">
        <v>0.24462726601335699</v>
      </c>
      <c r="DU67">
        <v>1</v>
      </c>
      <c r="DV67">
        <v>178.96353339241301</v>
      </c>
      <c r="DW67">
        <v>11.1061577414093</v>
      </c>
      <c r="DX67">
        <v>1.40106862556616</v>
      </c>
      <c r="DY67">
        <v>0</v>
      </c>
      <c r="DZ67">
        <v>1</v>
      </c>
      <c r="EA67">
        <v>2</v>
      </c>
      <c r="EB67" t="s">
        <v>295</v>
      </c>
      <c r="EC67">
        <v>1.87832</v>
      </c>
      <c r="ED67">
        <v>1.8772899999999999</v>
      </c>
      <c r="EE67">
        <v>1.87744</v>
      </c>
      <c r="EF67">
        <v>1.88141</v>
      </c>
      <c r="EG67">
        <v>1.875</v>
      </c>
      <c r="EH67">
        <v>1.8725000000000001</v>
      </c>
      <c r="EI67">
        <v>1.87469</v>
      </c>
      <c r="EJ67">
        <v>1.87805</v>
      </c>
      <c r="EK67" t="s">
        <v>286</v>
      </c>
      <c r="EL67" t="s">
        <v>19</v>
      </c>
      <c r="EM67" t="s">
        <v>19</v>
      </c>
      <c r="EN67" t="s">
        <v>19</v>
      </c>
      <c r="EO67" t="s">
        <v>287</v>
      </c>
      <c r="EP67" t="s">
        <v>288</v>
      </c>
      <c r="EQ67" t="s">
        <v>289</v>
      </c>
      <c r="ER67" t="s">
        <v>289</v>
      </c>
      <c r="ES67" t="s">
        <v>289</v>
      </c>
      <c r="ET67" t="s">
        <v>289</v>
      </c>
      <c r="EU67">
        <v>0</v>
      </c>
      <c r="EV67">
        <v>100</v>
      </c>
      <c r="EW67">
        <v>100</v>
      </c>
      <c r="EX67">
        <v>-0.86</v>
      </c>
      <c r="EY67">
        <v>-7.0999999999999994E-2</v>
      </c>
      <c r="EZ67">
        <v>2</v>
      </c>
      <c r="FA67">
        <v>384.30700000000002</v>
      </c>
      <c r="FB67">
        <v>610.48699999999997</v>
      </c>
      <c r="FC67">
        <v>24.9998</v>
      </c>
      <c r="FD67">
        <v>28.906300000000002</v>
      </c>
      <c r="FE67">
        <v>30.0001</v>
      </c>
      <c r="FF67">
        <v>29.012</v>
      </c>
      <c r="FG67">
        <v>29.0106</v>
      </c>
      <c r="FH67">
        <v>15.571899999999999</v>
      </c>
      <c r="FI67">
        <v>41.857999999999997</v>
      </c>
      <c r="FJ67">
        <v>54.143599999999999</v>
      </c>
      <c r="FK67">
        <v>25</v>
      </c>
      <c r="FL67">
        <v>300</v>
      </c>
      <c r="FM67">
        <v>16.354099999999999</v>
      </c>
      <c r="FN67">
        <v>110.497</v>
      </c>
      <c r="FO67">
        <v>101.58</v>
      </c>
    </row>
    <row r="68" spans="1:171" x14ac:dyDescent="0.2">
      <c r="A68">
        <v>52</v>
      </c>
      <c r="B68">
        <v>1535037165.9000001</v>
      </c>
      <c r="C68">
        <v>7436.8000001907303</v>
      </c>
      <c r="D68" t="s">
        <v>541</v>
      </c>
      <c r="E68" t="s">
        <v>542</v>
      </c>
      <c r="F68" t="s">
        <v>487</v>
      </c>
      <c r="G68">
        <v>1535037157.9000001</v>
      </c>
      <c r="H68">
        <f t="shared" si="43"/>
        <v>5.7978886976024872E-3</v>
      </c>
      <c r="I68">
        <f t="shared" si="44"/>
        <v>17.802482450574594</v>
      </c>
      <c r="J68">
        <f t="shared" si="45"/>
        <v>221.38596774193499</v>
      </c>
      <c r="K68">
        <f t="shared" si="46"/>
        <v>154.19216373017474</v>
      </c>
      <c r="L68">
        <f t="shared" si="47"/>
        <v>15.392741578007602</v>
      </c>
      <c r="M68">
        <f t="shared" si="48"/>
        <v>22.100584802818052</v>
      </c>
      <c r="N68">
        <f t="shared" si="49"/>
        <v>0.49654459674254359</v>
      </c>
      <c r="O68">
        <f t="shared" si="50"/>
        <v>2.2570928592790356</v>
      </c>
      <c r="P68">
        <f t="shared" si="51"/>
        <v>0.44289662879360575</v>
      </c>
      <c r="Q68">
        <f t="shared" si="52"/>
        <v>0.28114590072966616</v>
      </c>
      <c r="R68">
        <f t="shared" si="53"/>
        <v>280.85895400612912</v>
      </c>
      <c r="S68">
        <f t="shared" si="54"/>
        <v>28.006265771931236</v>
      </c>
      <c r="T68">
        <f t="shared" si="55"/>
        <v>27.626870967741901</v>
      </c>
      <c r="U68">
        <f t="shared" si="56"/>
        <v>3.7130728898999741</v>
      </c>
      <c r="V68">
        <f t="shared" si="57"/>
        <v>65.160248018931</v>
      </c>
      <c r="W68">
        <f t="shared" si="58"/>
        <v>2.4465539771615865</v>
      </c>
      <c r="X68">
        <f t="shared" si="59"/>
        <v>3.7546725980091256</v>
      </c>
      <c r="Y68">
        <f t="shared" si="60"/>
        <v>1.2665189127383876</v>
      </c>
      <c r="Z68">
        <f t="shared" si="61"/>
        <v>-255.6868915642697</v>
      </c>
      <c r="AA68">
        <f t="shared" si="62"/>
        <v>23.207568398501394</v>
      </c>
      <c r="AB68">
        <f t="shared" si="63"/>
        <v>2.2350542361056855</v>
      </c>
      <c r="AC68">
        <f t="shared" si="64"/>
        <v>50.614685076466486</v>
      </c>
      <c r="AD68">
        <v>-4.1374970239965003E-2</v>
      </c>
      <c r="AE68">
        <v>4.6447028740829302E-2</v>
      </c>
      <c r="AF68">
        <v>3.4679096154728</v>
      </c>
      <c r="AG68">
        <v>0</v>
      </c>
      <c r="AH68">
        <v>0</v>
      </c>
      <c r="AI68">
        <f t="shared" si="65"/>
        <v>1</v>
      </c>
      <c r="AJ68">
        <f t="shared" si="66"/>
        <v>0</v>
      </c>
      <c r="AK68">
        <f t="shared" si="67"/>
        <v>52615.190089529897</v>
      </c>
      <c r="AL68">
        <v>0</v>
      </c>
      <c r="AM68">
        <v>0</v>
      </c>
      <c r="AN68">
        <v>0</v>
      </c>
      <c r="AO68">
        <f t="shared" si="68"/>
        <v>0</v>
      </c>
      <c r="AP68" t="e">
        <f t="shared" si="69"/>
        <v>#DIV/0!</v>
      </c>
      <c r="AQ68">
        <v>-1</v>
      </c>
      <c r="AR68" t="s">
        <v>543</v>
      </c>
      <c r="AS68">
        <v>880.62141176470595</v>
      </c>
      <c r="AT68">
        <v>1305.8800000000001</v>
      </c>
      <c r="AU68">
        <f t="shared" si="70"/>
        <v>0.32564905522352294</v>
      </c>
      <c r="AV68">
        <v>0.5</v>
      </c>
      <c r="AW68">
        <f t="shared" si="71"/>
        <v>1433.0818554446796</v>
      </c>
      <c r="AX68">
        <f t="shared" si="72"/>
        <v>17.802482450574594</v>
      </c>
      <c r="AY68">
        <f t="shared" si="73"/>
        <v>233.34087614176659</v>
      </c>
      <c r="AZ68">
        <f t="shared" si="74"/>
        <v>0.55014243268906793</v>
      </c>
      <c r="BA68">
        <f t="shared" si="75"/>
        <v>1.3120312966868357E-2</v>
      </c>
      <c r="BB68">
        <f t="shared" si="76"/>
        <v>-1</v>
      </c>
      <c r="BC68" t="s">
        <v>544</v>
      </c>
      <c r="BD68">
        <v>587.46</v>
      </c>
      <c r="BE68">
        <f t="shared" si="77"/>
        <v>718.42000000000007</v>
      </c>
      <c r="BF68">
        <f t="shared" si="78"/>
        <v>0.59193589854861239</v>
      </c>
      <c r="BG68">
        <f t="shared" si="79"/>
        <v>2.2229258162257857</v>
      </c>
      <c r="BH68">
        <f t="shared" si="80"/>
        <v>0.32564905522352294</v>
      </c>
      <c r="BI68" t="e">
        <f t="shared" si="81"/>
        <v>#DIV/0!</v>
      </c>
      <c r="BJ68">
        <v>375</v>
      </c>
      <c r="BK68">
        <v>300</v>
      </c>
      <c r="BL68">
        <v>300</v>
      </c>
      <c r="BM68">
        <v>300</v>
      </c>
      <c r="BN68">
        <v>10463.5</v>
      </c>
      <c r="BO68">
        <v>1224.9000000000001</v>
      </c>
      <c r="BP68">
        <v>-7.25765E-3</v>
      </c>
      <c r="BQ68">
        <v>14.7859</v>
      </c>
      <c r="BR68">
        <f t="shared" si="82"/>
        <v>1699.9961290322599</v>
      </c>
      <c r="BS68">
        <f t="shared" si="83"/>
        <v>1433.0818554446796</v>
      </c>
      <c r="BT68">
        <f t="shared" si="84"/>
        <v>0.84299124625682298</v>
      </c>
      <c r="BU68">
        <f t="shared" si="85"/>
        <v>0.19598249251364619</v>
      </c>
      <c r="BV68">
        <v>6</v>
      </c>
      <c r="BW68">
        <v>0.5</v>
      </c>
      <c r="BX68" t="s">
        <v>283</v>
      </c>
      <c r="BY68">
        <v>1535037157.9000001</v>
      </c>
      <c r="BZ68">
        <v>221.38596774193499</v>
      </c>
      <c r="CA68">
        <v>250.013967741936</v>
      </c>
      <c r="CB68">
        <v>24.507619354838699</v>
      </c>
      <c r="CC68">
        <v>16.024245161290299</v>
      </c>
      <c r="CD68">
        <v>400.01509677419301</v>
      </c>
      <c r="CE68">
        <v>99.728290322580605</v>
      </c>
      <c r="CF68">
        <v>0.100009674193548</v>
      </c>
      <c r="CG68">
        <v>27.8175903225806</v>
      </c>
      <c r="CH68">
        <v>27.626870967741901</v>
      </c>
      <c r="CI68">
        <v>999.9</v>
      </c>
      <c r="CJ68">
        <v>10004.9596774194</v>
      </c>
      <c r="CK68">
        <v>0</v>
      </c>
      <c r="CL68">
        <v>36.284303225806497</v>
      </c>
      <c r="CM68">
        <v>1699.9961290322599</v>
      </c>
      <c r="CN68">
        <v>0.89999532258064496</v>
      </c>
      <c r="CO68">
        <v>0.100004638709677</v>
      </c>
      <c r="CP68">
        <v>0</v>
      </c>
      <c r="CQ68">
        <v>881.32229032258101</v>
      </c>
      <c r="CR68">
        <v>5.0001199999999999</v>
      </c>
      <c r="CS68">
        <v>12877.580645161301</v>
      </c>
      <c r="CT68">
        <v>13357.8870967742</v>
      </c>
      <c r="CU68">
        <v>45.929000000000002</v>
      </c>
      <c r="CV68">
        <v>47.061999999999998</v>
      </c>
      <c r="CW68">
        <v>46.895000000000003</v>
      </c>
      <c r="CX68">
        <v>47.061999999999998</v>
      </c>
      <c r="CY68">
        <v>47.695129032258002</v>
      </c>
      <c r="CZ68">
        <v>1525.49225806452</v>
      </c>
      <c r="DA68">
        <v>169.503548387097</v>
      </c>
      <c r="DB68">
        <v>0</v>
      </c>
      <c r="DC68">
        <v>68.399999856948895</v>
      </c>
      <c r="DD68">
        <v>880.62141176470595</v>
      </c>
      <c r="DE68">
        <v>-12.684803947805801</v>
      </c>
      <c r="DF68">
        <v>-203.11274522668899</v>
      </c>
      <c r="DG68">
        <v>12866.3294117647</v>
      </c>
      <c r="DH68">
        <v>10</v>
      </c>
      <c r="DI68">
        <v>1535037066.9000001</v>
      </c>
      <c r="DJ68" t="s">
        <v>540</v>
      </c>
      <c r="DK68">
        <v>45</v>
      </c>
      <c r="DL68">
        <v>-0.86</v>
      </c>
      <c r="DM68">
        <v>-7.0999999999999994E-2</v>
      </c>
      <c r="DN68">
        <v>300</v>
      </c>
      <c r="DO68">
        <v>16</v>
      </c>
      <c r="DP68">
        <v>0.06</v>
      </c>
      <c r="DQ68">
        <v>0.01</v>
      </c>
      <c r="DR68">
        <v>17.721584505962099</v>
      </c>
      <c r="DS68">
        <v>0.91578695262695098</v>
      </c>
      <c r="DT68">
        <v>0.117574388416822</v>
      </c>
      <c r="DU68">
        <v>1</v>
      </c>
      <c r="DV68">
        <v>154.289208667987</v>
      </c>
      <c r="DW68">
        <v>-1.0044257944927799</v>
      </c>
      <c r="DX68">
        <v>0.25439680199456</v>
      </c>
      <c r="DY68">
        <v>1</v>
      </c>
      <c r="DZ68">
        <v>2</v>
      </c>
      <c r="EA68">
        <v>2</v>
      </c>
      <c r="EB68" t="s">
        <v>285</v>
      </c>
      <c r="EC68">
        <v>1.8783399999999999</v>
      </c>
      <c r="ED68">
        <v>1.87727</v>
      </c>
      <c r="EE68">
        <v>1.87744</v>
      </c>
      <c r="EF68">
        <v>1.8814</v>
      </c>
      <c r="EG68">
        <v>1.875</v>
      </c>
      <c r="EH68">
        <v>1.87253</v>
      </c>
      <c r="EI68">
        <v>1.87469</v>
      </c>
      <c r="EJ68">
        <v>1.87805</v>
      </c>
      <c r="EK68" t="s">
        <v>286</v>
      </c>
      <c r="EL68" t="s">
        <v>19</v>
      </c>
      <c r="EM68" t="s">
        <v>19</v>
      </c>
      <c r="EN68" t="s">
        <v>19</v>
      </c>
      <c r="EO68" t="s">
        <v>287</v>
      </c>
      <c r="EP68" t="s">
        <v>288</v>
      </c>
      <c r="EQ68" t="s">
        <v>289</v>
      </c>
      <c r="ER68" t="s">
        <v>289</v>
      </c>
      <c r="ES68" t="s">
        <v>289</v>
      </c>
      <c r="ET68" t="s">
        <v>289</v>
      </c>
      <c r="EU68">
        <v>0</v>
      </c>
      <c r="EV68">
        <v>100</v>
      </c>
      <c r="EW68">
        <v>100</v>
      </c>
      <c r="EX68">
        <v>-0.86</v>
      </c>
      <c r="EY68">
        <v>-7.0999999999999994E-2</v>
      </c>
      <c r="EZ68">
        <v>2</v>
      </c>
      <c r="FA68">
        <v>384.62400000000002</v>
      </c>
      <c r="FB68">
        <v>609.61</v>
      </c>
      <c r="FC68">
        <v>25.0002</v>
      </c>
      <c r="FD68">
        <v>28.9391</v>
      </c>
      <c r="FE68">
        <v>30.000299999999999</v>
      </c>
      <c r="FF68">
        <v>29.039000000000001</v>
      </c>
      <c r="FG68">
        <v>29.0441</v>
      </c>
      <c r="FH68">
        <v>13.504099999999999</v>
      </c>
      <c r="FI68">
        <v>41.877899999999997</v>
      </c>
      <c r="FJ68">
        <v>50.260300000000001</v>
      </c>
      <c r="FK68">
        <v>25</v>
      </c>
      <c r="FL68">
        <v>250</v>
      </c>
      <c r="FM68">
        <v>15.9917</v>
      </c>
      <c r="FN68">
        <v>110.491</v>
      </c>
      <c r="FO68">
        <v>101.575</v>
      </c>
    </row>
    <row r="69" spans="1:171" x14ac:dyDescent="0.2">
      <c r="A69">
        <v>53</v>
      </c>
      <c r="B69">
        <v>1535037235.9000001</v>
      </c>
      <c r="C69">
        <v>7506.8000001907303</v>
      </c>
      <c r="D69" t="s">
        <v>545</v>
      </c>
      <c r="E69" t="s">
        <v>546</v>
      </c>
      <c r="F69" t="s">
        <v>487</v>
      </c>
      <c r="G69">
        <v>1535037227.9000001</v>
      </c>
      <c r="H69">
        <f t="shared" si="43"/>
        <v>6.0381660828989787E-3</v>
      </c>
      <c r="I69">
        <f t="shared" si="44"/>
        <v>11.489706495162864</v>
      </c>
      <c r="J69">
        <f t="shared" si="45"/>
        <v>156.351258064516</v>
      </c>
      <c r="K69">
        <f t="shared" si="46"/>
        <v>114.49460146361567</v>
      </c>
      <c r="L69">
        <f t="shared" si="47"/>
        <v>11.429639025624899</v>
      </c>
      <c r="M69">
        <f t="shared" si="48"/>
        <v>15.608058528834922</v>
      </c>
      <c r="N69">
        <f t="shared" si="49"/>
        <v>0.52180668767842087</v>
      </c>
      <c r="O69">
        <f t="shared" si="50"/>
        <v>2.2558749808183616</v>
      </c>
      <c r="P69">
        <f t="shared" si="51"/>
        <v>0.46287867945700434</v>
      </c>
      <c r="Q69">
        <f t="shared" si="52"/>
        <v>0.29403716483763132</v>
      </c>
      <c r="R69">
        <f t="shared" si="53"/>
        <v>280.85969109612859</v>
      </c>
      <c r="S69">
        <f t="shared" si="54"/>
        <v>27.956192504280175</v>
      </c>
      <c r="T69">
        <f t="shared" si="55"/>
        <v>27.612048387096799</v>
      </c>
      <c r="U69">
        <f t="shared" si="56"/>
        <v>3.7098566986470298</v>
      </c>
      <c r="V69">
        <f t="shared" si="57"/>
        <v>65.081961598784162</v>
      </c>
      <c r="W69">
        <f t="shared" si="58"/>
        <v>2.4477963559898273</v>
      </c>
      <c r="X69">
        <f t="shared" si="59"/>
        <v>3.7610979999034884</v>
      </c>
      <c r="Y69">
        <f t="shared" si="60"/>
        <v>1.2620603426572026</v>
      </c>
      <c r="Z69">
        <f t="shared" si="61"/>
        <v>-266.28312425584494</v>
      </c>
      <c r="AA69">
        <f t="shared" si="62"/>
        <v>28.560393768972951</v>
      </c>
      <c r="AB69">
        <f t="shared" si="63"/>
        <v>2.7522532114665323</v>
      </c>
      <c r="AC69">
        <f t="shared" si="64"/>
        <v>45.88921382072315</v>
      </c>
      <c r="AD69">
        <v>-4.1342097427413002E-2</v>
      </c>
      <c r="AE69">
        <v>4.6410126128923299E-2</v>
      </c>
      <c r="AF69">
        <v>3.4657297314316899</v>
      </c>
      <c r="AG69">
        <v>0</v>
      </c>
      <c r="AH69">
        <v>0</v>
      </c>
      <c r="AI69">
        <f t="shared" si="65"/>
        <v>1</v>
      </c>
      <c r="AJ69">
        <f t="shared" si="66"/>
        <v>0</v>
      </c>
      <c r="AK69">
        <f t="shared" si="67"/>
        <v>52569.947651474322</v>
      </c>
      <c r="AL69">
        <v>0</v>
      </c>
      <c r="AM69">
        <v>0</v>
      </c>
      <c r="AN69">
        <v>0</v>
      </c>
      <c r="AO69">
        <f t="shared" si="68"/>
        <v>0</v>
      </c>
      <c r="AP69" t="e">
        <f t="shared" si="69"/>
        <v>#DIV/0!</v>
      </c>
      <c r="AQ69">
        <v>-1</v>
      </c>
      <c r="AR69" t="s">
        <v>547</v>
      </c>
      <c r="AS69">
        <v>878.71752941176499</v>
      </c>
      <c r="AT69">
        <v>1240.77</v>
      </c>
      <c r="AU69">
        <f t="shared" si="70"/>
        <v>0.29179660258406881</v>
      </c>
      <c r="AV69">
        <v>0.5</v>
      </c>
      <c r="AW69">
        <f t="shared" si="71"/>
        <v>1433.0856577055667</v>
      </c>
      <c r="AX69">
        <f t="shared" si="72"/>
        <v>11.489706495162864</v>
      </c>
      <c r="AY69">
        <f t="shared" si="73"/>
        <v>209.08476306522007</v>
      </c>
      <c r="AZ69">
        <f t="shared" si="74"/>
        <v>0.52260289981221331</v>
      </c>
      <c r="BA69">
        <f t="shared" si="75"/>
        <v>8.7152546869804243E-3</v>
      </c>
      <c r="BB69">
        <f t="shared" si="76"/>
        <v>-1</v>
      </c>
      <c r="BC69" t="s">
        <v>548</v>
      </c>
      <c r="BD69">
        <v>592.34</v>
      </c>
      <c r="BE69">
        <f t="shared" si="77"/>
        <v>648.42999999999995</v>
      </c>
      <c r="BF69">
        <f t="shared" si="78"/>
        <v>0.55835243679076385</v>
      </c>
      <c r="BG69">
        <f t="shared" si="79"/>
        <v>2.0946922375662624</v>
      </c>
      <c r="BH69">
        <f t="shared" si="80"/>
        <v>0.29179660258406875</v>
      </c>
      <c r="BI69" t="e">
        <f t="shared" si="81"/>
        <v>#DIV/0!</v>
      </c>
      <c r="BJ69">
        <v>377</v>
      </c>
      <c r="BK69">
        <v>300</v>
      </c>
      <c r="BL69">
        <v>300</v>
      </c>
      <c r="BM69">
        <v>300</v>
      </c>
      <c r="BN69">
        <v>10463.1</v>
      </c>
      <c r="BO69">
        <v>1181.67</v>
      </c>
      <c r="BP69">
        <v>-7.2572799999999996E-3</v>
      </c>
      <c r="BQ69">
        <v>15.315300000000001</v>
      </c>
      <c r="BR69">
        <f t="shared" si="82"/>
        <v>1700.0006451612901</v>
      </c>
      <c r="BS69">
        <f t="shared" si="83"/>
        <v>1433.0856577055667</v>
      </c>
      <c r="BT69">
        <f t="shared" si="84"/>
        <v>0.84299124343544041</v>
      </c>
      <c r="BU69">
        <f t="shared" si="85"/>
        <v>0.19598248687088066</v>
      </c>
      <c r="BV69">
        <v>6</v>
      </c>
      <c r="BW69">
        <v>0.5</v>
      </c>
      <c r="BX69" t="s">
        <v>283</v>
      </c>
      <c r="BY69">
        <v>1535037227.9000001</v>
      </c>
      <c r="BZ69">
        <v>156.351258064516</v>
      </c>
      <c r="CA69">
        <v>175.00167741935499</v>
      </c>
      <c r="CB69">
        <v>24.5204129032258</v>
      </c>
      <c r="CC69">
        <v>15.6853709677419</v>
      </c>
      <c r="CD69">
        <v>400.00541935483898</v>
      </c>
      <c r="CE69">
        <v>99.726948387096797</v>
      </c>
      <c r="CF69">
        <v>9.99332258064516E-2</v>
      </c>
      <c r="CG69">
        <v>27.846883870967702</v>
      </c>
      <c r="CH69">
        <v>27.612048387096799</v>
      </c>
      <c r="CI69">
        <v>999.9</v>
      </c>
      <c r="CJ69">
        <v>9997.1451612903202</v>
      </c>
      <c r="CK69">
        <v>0</v>
      </c>
      <c r="CL69">
        <v>26.0410258064516</v>
      </c>
      <c r="CM69">
        <v>1700.0006451612901</v>
      </c>
      <c r="CN69">
        <v>0.89999706451612904</v>
      </c>
      <c r="CO69">
        <v>0.10000286774193599</v>
      </c>
      <c r="CP69">
        <v>0</v>
      </c>
      <c r="CQ69">
        <v>879.57919354838702</v>
      </c>
      <c r="CR69">
        <v>5.0001199999999999</v>
      </c>
      <c r="CS69">
        <v>12791.9290322581</v>
      </c>
      <c r="CT69">
        <v>13357.912903225801</v>
      </c>
      <c r="CU69">
        <v>46</v>
      </c>
      <c r="CV69">
        <v>47.112806451612897</v>
      </c>
      <c r="CW69">
        <v>46.991870967741903</v>
      </c>
      <c r="CX69">
        <v>47.128999999999998</v>
      </c>
      <c r="CY69">
        <v>47.774000000000001</v>
      </c>
      <c r="CZ69">
        <v>1525.49677419355</v>
      </c>
      <c r="DA69">
        <v>169.50387096774199</v>
      </c>
      <c r="DB69">
        <v>0</v>
      </c>
      <c r="DC69">
        <v>69.599999904632597</v>
      </c>
      <c r="DD69">
        <v>878.71752941176499</v>
      </c>
      <c r="DE69">
        <v>-15.634558885770801</v>
      </c>
      <c r="DF69">
        <v>-211.81372588727001</v>
      </c>
      <c r="DG69">
        <v>12787.6058823529</v>
      </c>
      <c r="DH69">
        <v>10</v>
      </c>
      <c r="DI69">
        <v>1535037268.9000001</v>
      </c>
      <c r="DJ69" t="s">
        <v>549</v>
      </c>
      <c r="DK69">
        <v>46</v>
      </c>
      <c r="DL69">
        <v>-0.85799999999999998</v>
      </c>
      <c r="DM69">
        <v>-9.7000000000000003E-2</v>
      </c>
      <c r="DN69">
        <v>175</v>
      </c>
      <c r="DO69">
        <v>16</v>
      </c>
      <c r="DP69">
        <v>7.0000000000000007E-2</v>
      </c>
      <c r="DQ69">
        <v>0.01</v>
      </c>
      <c r="DR69">
        <v>11.410022988744499</v>
      </c>
      <c r="DS69">
        <v>0.88968249552204903</v>
      </c>
      <c r="DT69">
        <v>0.11661970910182499</v>
      </c>
      <c r="DU69">
        <v>1</v>
      </c>
      <c r="DV69">
        <v>114.859602662043</v>
      </c>
      <c r="DW69">
        <v>-1.6464437640576099</v>
      </c>
      <c r="DX69">
        <v>0.306321852940034</v>
      </c>
      <c r="DY69">
        <v>1</v>
      </c>
      <c r="DZ69">
        <v>2</v>
      </c>
      <c r="EA69">
        <v>2</v>
      </c>
      <c r="EB69" t="s">
        <v>285</v>
      </c>
      <c r="EC69">
        <v>1.8783000000000001</v>
      </c>
      <c r="ED69">
        <v>1.8772800000000001</v>
      </c>
      <c r="EE69">
        <v>1.87744</v>
      </c>
      <c r="EF69">
        <v>1.88141</v>
      </c>
      <c r="EG69">
        <v>1.8749499999999999</v>
      </c>
      <c r="EH69">
        <v>1.8724799999999999</v>
      </c>
      <c r="EI69">
        <v>1.87469</v>
      </c>
      <c r="EJ69">
        <v>1.87805</v>
      </c>
      <c r="EK69" t="s">
        <v>286</v>
      </c>
      <c r="EL69" t="s">
        <v>19</v>
      </c>
      <c r="EM69" t="s">
        <v>19</v>
      </c>
      <c r="EN69" t="s">
        <v>19</v>
      </c>
      <c r="EO69" t="s">
        <v>287</v>
      </c>
      <c r="EP69" t="s">
        <v>288</v>
      </c>
      <c r="EQ69" t="s">
        <v>289</v>
      </c>
      <c r="ER69" t="s">
        <v>289</v>
      </c>
      <c r="ES69" t="s">
        <v>289</v>
      </c>
      <c r="ET69" t="s">
        <v>289</v>
      </c>
      <c r="EU69">
        <v>0</v>
      </c>
      <c r="EV69">
        <v>100</v>
      </c>
      <c r="EW69">
        <v>100</v>
      </c>
      <c r="EX69">
        <v>-0.85799999999999998</v>
      </c>
      <c r="EY69">
        <v>-9.7000000000000003E-2</v>
      </c>
      <c r="EZ69">
        <v>2</v>
      </c>
      <c r="FA69">
        <v>384.79199999999997</v>
      </c>
      <c r="FB69">
        <v>608.72799999999995</v>
      </c>
      <c r="FC69">
        <v>25.000499999999999</v>
      </c>
      <c r="FD69">
        <v>28.975000000000001</v>
      </c>
      <c r="FE69">
        <v>30.0001</v>
      </c>
      <c r="FF69">
        <v>29.0732</v>
      </c>
      <c r="FG69">
        <v>29.078800000000001</v>
      </c>
      <c r="FH69">
        <v>10.311199999999999</v>
      </c>
      <c r="FI69">
        <v>41.000599999999999</v>
      </c>
      <c r="FJ69">
        <v>46.081000000000003</v>
      </c>
      <c r="FK69">
        <v>25</v>
      </c>
      <c r="FL69">
        <v>175</v>
      </c>
      <c r="FM69">
        <v>15.680300000000001</v>
      </c>
      <c r="FN69">
        <v>110.48399999999999</v>
      </c>
      <c r="FO69">
        <v>101.569</v>
      </c>
    </row>
    <row r="70" spans="1:171" x14ac:dyDescent="0.2">
      <c r="A70">
        <v>54</v>
      </c>
      <c r="B70">
        <v>1535037337.9000001</v>
      </c>
      <c r="C70">
        <v>7608.8000001907303</v>
      </c>
      <c r="D70" t="s">
        <v>550</v>
      </c>
      <c r="E70" t="s">
        <v>551</v>
      </c>
      <c r="F70" t="s">
        <v>487</v>
      </c>
      <c r="G70">
        <v>1535037329.9000001</v>
      </c>
      <c r="H70">
        <f t="shared" si="43"/>
        <v>6.3804230538699516E-3</v>
      </c>
      <c r="I70">
        <f t="shared" si="44"/>
        <v>4.7212173110006113</v>
      </c>
      <c r="J70">
        <f t="shared" si="45"/>
        <v>92.020177419354795</v>
      </c>
      <c r="K70">
        <f t="shared" si="46"/>
        <v>75.498480529845239</v>
      </c>
      <c r="L70">
        <f t="shared" si="47"/>
        <v>7.5365730136541949</v>
      </c>
      <c r="M70">
        <f t="shared" si="48"/>
        <v>9.1858376616762101</v>
      </c>
      <c r="N70">
        <f t="shared" si="49"/>
        <v>0.56950416121985348</v>
      </c>
      <c r="O70">
        <f t="shared" si="50"/>
        <v>2.2577836878467838</v>
      </c>
      <c r="P70">
        <f t="shared" si="51"/>
        <v>0.50012620242458394</v>
      </c>
      <c r="Q70">
        <f t="shared" si="52"/>
        <v>0.31810517404564503</v>
      </c>
      <c r="R70">
        <f t="shared" si="53"/>
        <v>280.85677761814651</v>
      </c>
      <c r="S70">
        <f t="shared" si="54"/>
        <v>27.833678631853783</v>
      </c>
      <c r="T70">
        <f t="shared" si="55"/>
        <v>27.546864516128998</v>
      </c>
      <c r="U70">
        <f t="shared" si="56"/>
        <v>3.6957419903205411</v>
      </c>
      <c r="V70">
        <f t="shared" si="57"/>
        <v>65.481843682013903</v>
      </c>
      <c r="W70">
        <f t="shared" si="58"/>
        <v>2.4614984710713683</v>
      </c>
      <c r="X70">
        <f t="shared" si="59"/>
        <v>3.7590549267742683</v>
      </c>
      <c r="Y70">
        <f t="shared" si="60"/>
        <v>1.2342435192491727</v>
      </c>
      <c r="Z70">
        <f t="shared" si="61"/>
        <v>-281.37665667566489</v>
      </c>
      <c r="AA70">
        <f t="shared" si="62"/>
        <v>35.385657007196265</v>
      </c>
      <c r="AB70">
        <f t="shared" si="63"/>
        <v>3.4058287991705893</v>
      </c>
      <c r="AC70">
        <f t="shared" si="64"/>
        <v>38.271606748848477</v>
      </c>
      <c r="AD70">
        <v>-4.1393624184960898E-2</v>
      </c>
      <c r="AE70">
        <v>4.6467969428262701E-2</v>
      </c>
      <c r="AF70">
        <v>3.4691463419358</v>
      </c>
      <c r="AG70">
        <v>0</v>
      </c>
      <c r="AH70">
        <v>0</v>
      </c>
      <c r="AI70">
        <f t="shared" si="65"/>
        <v>1</v>
      </c>
      <c r="AJ70">
        <f t="shared" si="66"/>
        <v>0</v>
      </c>
      <c r="AK70">
        <f t="shared" si="67"/>
        <v>52634.352878863421</v>
      </c>
      <c r="AL70">
        <v>0</v>
      </c>
      <c r="AM70">
        <v>0</v>
      </c>
      <c r="AN70">
        <v>0</v>
      </c>
      <c r="AO70">
        <f t="shared" si="68"/>
        <v>0</v>
      </c>
      <c r="AP70" t="e">
        <f t="shared" si="69"/>
        <v>#DIV/0!</v>
      </c>
      <c r="AQ70">
        <v>-1</v>
      </c>
      <c r="AR70" t="s">
        <v>552</v>
      </c>
      <c r="AS70">
        <v>883.40135294117601</v>
      </c>
      <c r="AT70">
        <v>1189.7</v>
      </c>
      <c r="AU70">
        <f t="shared" si="70"/>
        <v>0.25745872661916791</v>
      </c>
      <c r="AV70">
        <v>0.5</v>
      </c>
      <c r="AW70">
        <f t="shared" si="71"/>
        <v>1433.0687618963141</v>
      </c>
      <c r="AX70">
        <f t="shared" si="72"/>
        <v>4.7212173110006113</v>
      </c>
      <c r="AY70">
        <f t="shared" si="73"/>
        <v>184.47802929776628</v>
      </c>
      <c r="AZ70">
        <f t="shared" si="74"/>
        <v>0.50015970412709088</v>
      </c>
      <c r="BA70">
        <f t="shared" si="75"/>
        <v>3.9922838757785687E-3</v>
      </c>
      <c r="BB70">
        <f t="shared" si="76"/>
        <v>-1</v>
      </c>
      <c r="BC70" t="s">
        <v>553</v>
      </c>
      <c r="BD70">
        <v>594.66</v>
      </c>
      <c r="BE70">
        <f t="shared" si="77"/>
        <v>595.04000000000008</v>
      </c>
      <c r="BF70">
        <f t="shared" si="78"/>
        <v>0.51475303686949447</v>
      </c>
      <c r="BG70">
        <f t="shared" si="79"/>
        <v>2.0006390206168234</v>
      </c>
      <c r="BH70">
        <f t="shared" si="80"/>
        <v>0.25745872661916785</v>
      </c>
      <c r="BI70" t="e">
        <f t="shared" si="81"/>
        <v>#DIV/0!</v>
      </c>
      <c r="BJ70">
        <v>379</v>
      </c>
      <c r="BK70">
        <v>300</v>
      </c>
      <c r="BL70">
        <v>300</v>
      </c>
      <c r="BM70">
        <v>300</v>
      </c>
      <c r="BN70">
        <v>10463.1</v>
      </c>
      <c r="BO70">
        <v>1144.79</v>
      </c>
      <c r="BP70">
        <v>-7.2569799999999997E-3</v>
      </c>
      <c r="BQ70">
        <v>13.1083</v>
      </c>
      <c r="BR70">
        <f t="shared" si="82"/>
        <v>1699.9803225806399</v>
      </c>
      <c r="BS70">
        <f t="shared" si="83"/>
        <v>1433.0687618963141</v>
      </c>
      <c r="BT70">
        <f t="shared" si="84"/>
        <v>0.84299138223015246</v>
      </c>
      <c r="BU70">
        <f t="shared" si="85"/>
        <v>0.19598276446030519</v>
      </c>
      <c r="BV70">
        <v>6</v>
      </c>
      <c r="BW70">
        <v>0.5</v>
      </c>
      <c r="BX70" t="s">
        <v>283</v>
      </c>
      <c r="BY70">
        <v>1535037329.9000001</v>
      </c>
      <c r="BZ70">
        <v>92.020177419354795</v>
      </c>
      <c r="CA70">
        <v>99.982703225806503</v>
      </c>
      <c r="CB70">
        <v>24.6583419354839</v>
      </c>
      <c r="CC70">
        <v>15.3236935483871</v>
      </c>
      <c r="CD70">
        <v>399.99958064516102</v>
      </c>
      <c r="CE70">
        <v>99.724219354838695</v>
      </c>
      <c r="CF70">
        <v>9.9948770967741907E-2</v>
      </c>
      <c r="CG70">
        <v>27.837574193548399</v>
      </c>
      <c r="CH70">
        <v>27.546864516128998</v>
      </c>
      <c r="CI70">
        <v>999.9</v>
      </c>
      <c r="CJ70">
        <v>10009.879032258101</v>
      </c>
      <c r="CK70">
        <v>0</v>
      </c>
      <c r="CL70">
        <v>34.802841935483897</v>
      </c>
      <c r="CM70">
        <v>1699.9803225806399</v>
      </c>
      <c r="CN70">
        <v>0.89999474193548401</v>
      </c>
      <c r="CO70">
        <v>0.100005229032258</v>
      </c>
      <c r="CP70">
        <v>0</v>
      </c>
      <c r="CQ70">
        <v>883.82335483870997</v>
      </c>
      <c r="CR70">
        <v>5.0001199999999999</v>
      </c>
      <c r="CS70">
        <v>12869.6709677419</v>
      </c>
      <c r="CT70">
        <v>13357.7580645161</v>
      </c>
      <c r="CU70">
        <v>46.061999999999998</v>
      </c>
      <c r="CV70">
        <v>47.183</v>
      </c>
      <c r="CW70">
        <v>47.061999999999998</v>
      </c>
      <c r="CX70">
        <v>47.186999999999998</v>
      </c>
      <c r="CY70">
        <v>47.875</v>
      </c>
      <c r="CZ70">
        <v>1525.47032258064</v>
      </c>
      <c r="DA70">
        <v>169.509677419355</v>
      </c>
      <c r="DB70">
        <v>0</v>
      </c>
      <c r="DC70">
        <v>101.39999985694899</v>
      </c>
      <c r="DD70">
        <v>883.40135294117601</v>
      </c>
      <c r="DE70">
        <v>-7.5627450657946502</v>
      </c>
      <c r="DF70">
        <v>-102.37745102624901</v>
      </c>
      <c r="DG70">
        <v>12864.0470588235</v>
      </c>
      <c r="DH70">
        <v>10</v>
      </c>
      <c r="DI70">
        <v>1535037370.4000001</v>
      </c>
      <c r="DJ70" t="s">
        <v>554</v>
      </c>
      <c r="DK70">
        <v>47</v>
      </c>
      <c r="DL70">
        <v>-0.872</v>
      </c>
      <c r="DM70">
        <v>-0.11</v>
      </c>
      <c r="DN70">
        <v>100</v>
      </c>
      <c r="DO70">
        <v>15</v>
      </c>
      <c r="DP70">
        <v>0.1</v>
      </c>
      <c r="DQ70">
        <v>0.01</v>
      </c>
      <c r="DR70">
        <v>4.6308483528442199</v>
      </c>
      <c r="DS70">
        <v>0.87796057587349596</v>
      </c>
      <c r="DT70">
        <v>0.11217630318721</v>
      </c>
      <c r="DU70">
        <v>1</v>
      </c>
      <c r="DV70">
        <v>75.905439583968999</v>
      </c>
      <c r="DW70">
        <v>-3.47019336826654</v>
      </c>
      <c r="DX70">
        <v>0.45679510307703503</v>
      </c>
      <c r="DY70">
        <v>1</v>
      </c>
      <c r="DZ70">
        <v>2</v>
      </c>
      <c r="EA70">
        <v>2</v>
      </c>
      <c r="EB70" t="s">
        <v>285</v>
      </c>
      <c r="EC70">
        <v>1.8783000000000001</v>
      </c>
      <c r="ED70">
        <v>1.8772800000000001</v>
      </c>
      <c r="EE70">
        <v>1.87744</v>
      </c>
      <c r="EF70">
        <v>1.88141</v>
      </c>
      <c r="EG70">
        <v>1.875</v>
      </c>
      <c r="EH70">
        <v>1.87253</v>
      </c>
      <c r="EI70">
        <v>1.87469</v>
      </c>
      <c r="EJ70">
        <v>1.87805</v>
      </c>
      <c r="EK70" t="s">
        <v>286</v>
      </c>
      <c r="EL70" t="s">
        <v>19</v>
      </c>
      <c r="EM70" t="s">
        <v>19</v>
      </c>
      <c r="EN70" t="s">
        <v>19</v>
      </c>
      <c r="EO70" t="s">
        <v>287</v>
      </c>
      <c r="EP70" t="s">
        <v>288</v>
      </c>
      <c r="EQ70" t="s">
        <v>289</v>
      </c>
      <c r="ER70" t="s">
        <v>289</v>
      </c>
      <c r="ES70" t="s">
        <v>289</v>
      </c>
      <c r="ET70" t="s">
        <v>289</v>
      </c>
      <c r="EU70">
        <v>0</v>
      </c>
      <c r="EV70">
        <v>100</v>
      </c>
      <c r="EW70">
        <v>100</v>
      </c>
      <c r="EX70">
        <v>-0.872</v>
      </c>
      <c r="EY70">
        <v>-0.11</v>
      </c>
      <c r="EZ70">
        <v>2</v>
      </c>
      <c r="FA70">
        <v>385.21800000000002</v>
      </c>
      <c r="FB70">
        <v>607.298</v>
      </c>
      <c r="FC70">
        <v>24.9984</v>
      </c>
      <c r="FD70">
        <v>29.033799999999999</v>
      </c>
      <c r="FE70">
        <v>30.0002</v>
      </c>
      <c r="FF70">
        <v>29.131</v>
      </c>
      <c r="FG70">
        <v>29.1341</v>
      </c>
      <c r="FH70">
        <v>7.0604500000000003</v>
      </c>
      <c r="FI70">
        <v>41.1235</v>
      </c>
      <c r="FJ70">
        <v>41.923400000000001</v>
      </c>
      <c r="FK70">
        <v>25</v>
      </c>
      <c r="FL70">
        <v>100</v>
      </c>
      <c r="FM70">
        <v>15.24</v>
      </c>
      <c r="FN70">
        <v>110.47</v>
      </c>
      <c r="FO70">
        <v>101.562</v>
      </c>
    </row>
    <row r="71" spans="1:171" x14ac:dyDescent="0.2">
      <c r="A71">
        <v>55</v>
      </c>
      <c r="B71">
        <v>1535037435.4000001</v>
      </c>
      <c r="C71">
        <v>7706.3000001907303</v>
      </c>
      <c r="D71" t="s">
        <v>555</v>
      </c>
      <c r="E71" t="s">
        <v>556</v>
      </c>
      <c r="F71" t="s">
        <v>487</v>
      </c>
      <c r="G71">
        <v>1535037427.4000001</v>
      </c>
      <c r="H71">
        <f t="shared" si="43"/>
        <v>6.6251567857436881E-3</v>
      </c>
      <c r="I71">
        <f t="shared" si="44"/>
        <v>-0.18147216217305395</v>
      </c>
      <c r="J71">
        <f t="shared" si="45"/>
        <v>49.750470967741897</v>
      </c>
      <c r="K71">
        <f t="shared" si="46"/>
        <v>49.319881472246848</v>
      </c>
      <c r="L71">
        <f t="shared" si="47"/>
        <v>4.9233658379249174</v>
      </c>
      <c r="M71">
        <f t="shared" si="48"/>
        <v>4.9663495100061761</v>
      </c>
      <c r="N71">
        <f t="shared" si="49"/>
        <v>0.61511714877154322</v>
      </c>
      <c r="O71">
        <f t="shared" si="50"/>
        <v>2.2579322241707507</v>
      </c>
      <c r="P71">
        <f t="shared" si="51"/>
        <v>0.535018164457153</v>
      </c>
      <c r="Q71">
        <f t="shared" si="52"/>
        <v>0.34070999926550688</v>
      </c>
      <c r="R71">
        <f t="shared" si="53"/>
        <v>280.8630388423253</v>
      </c>
      <c r="S71">
        <f t="shared" si="54"/>
        <v>27.645753533253473</v>
      </c>
      <c r="T71">
        <f t="shared" si="55"/>
        <v>27.320032258064501</v>
      </c>
      <c r="U71">
        <f t="shared" si="56"/>
        <v>3.6469890725481502</v>
      </c>
      <c r="V71">
        <f t="shared" si="57"/>
        <v>65.54705657153896</v>
      </c>
      <c r="W71">
        <f t="shared" si="58"/>
        <v>2.4485898398254897</v>
      </c>
      <c r="X71">
        <f t="shared" si="59"/>
        <v>3.7356213503699665</v>
      </c>
      <c r="Y71">
        <f t="shared" si="60"/>
        <v>1.1983992327226605</v>
      </c>
      <c r="Z71">
        <f t="shared" si="61"/>
        <v>-292.16941425129664</v>
      </c>
      <c r="AA71">
        <f t="shared" si="62"/>
        <v>49.963342573023475</v>
      </c>
      <c r="AB71">
        <f t="shared" si="63"/>
        <v>4.8005933164064505</v>
      </c>
      <c r="AC71">
        <f t="shared" si="64"/>
        <v>43.457560480458561</v>
      </c>
      <c r="AD71">
        <v>-4.1397635684717701E-2</v>
      </c>
      <c r="AE71">
        <v>4.6472472688166303E-2</v>
      </c>
      <c r="AF71">
        <v>3.4694122726915899</v>
      </c>
      <c r="AG71">
        <v>0</v>
      </c>
      <c r="AH71">
        <v>0</v>
      </c>
      <c r="AI71">
        <f t="shared" si="65"/>
        <v>1</v>
      </c>
      <c r="AJ71">
        <f t="shared" si="66"/>
        <v>0</v>
      </c>
      <c r="AK71">
        <f t="shared" si="67"/>
        <v>52658.012030682294</v>
      </c>
      <c r="AL71">
        <v>0</v>
      </c>
      <c r="AM71">
        <v>0</v>
      </c>
      <c r="AN71">
        <v>0</v>
      </c>
      <c r="AO71">
        <f t="shared" si="68"/>
        <v>0</v>
      </c>
      <c r="AP71" t="e">
        <f t="shared" si="69"/>
        <v>#DIV/0!</v>
      </c>
      <c r="AQ71">
        <v>-1</v>
      </c>
      <c r="AR71" t="s">
        <v>557</v>
      </c>
      <c r="AS71">
        <v>893.57988235294101</v>
      </c>
      <c r="AT71">
        <v>1159.02</v>
      </c>
      <c r="AU71">
        <f t="shared" si="70"/>
        <v>0.22902117102988639</v>
      </c>
      <c r="AV71">
        <v>0.5</v>
      </c>
      <c r="AW71">
        <f t="shared" si="71"/>
        <v>1433.1059512539782</v>
      </c>
      <c r="AX71">
        <f t="shared" si="72"/>
        <v>-0.18147216217305395</v>
      </c>
      <c r="AY71">
        <f t="shared" si="73"/>
        <v>164.10580158304268</v>
      </c>
      <c r="AZ71">
        <f t="shared" si="74"/>
        <v>0.47697192455695325</v>
      </c>
      <c r="BA71">
        <f t="shared" si="75"/>
        <v>5.7115654087594025E-4</v>
      </c>
      <c r="BB71">
        <f t="shared" si="76"/>
        <v>-1</v>
      </c>
      <c r="BC71" t="s">
        <v>558</v>
      </c>
      <c r="BD71">
        <v>606.20000000000005</v>
      </c>
      <c r="BE71">
        <f t="shared" si="77"/>
        <v>552.81999999999994</v>
      </c>
      <c r="BF71">
        <f t="shared" si="78"/>
        <v>0.48015650238243734</v>
      </c>
      <c r="BG71">
        <f t="shared" si="79"/>
        <v>1.9119432530517979</v>
      </c>
      <c r="BH71">
        <f t="shared" si="80"/>
        <v>0.22902117102988642</v>
      </c>
      <c r="BI71" t="e">
        <f t="shared" si="81"/>
        <v>#DIV/0!</v>
      </c>
      <c r="BJ71">
        <v>381</v>
      </c>
      <c r="BK71">
        <v>300</v>
      </c>
      <c r="BL71">
        <v>300</v>
      </c>
      <c r="BM71">
        <v>300</v>
      </c>
      <c r="BN71">
        <v>10463.700000000001</v>
      </c>
      <c r="BO71">
        <v>1122.9100000000001</v>
      </c>
      <c r="BP71">
        <v>-7.2573300000000002E-3</v>
      </c>
      <c r="BQ71">
        <v>10.505000000000001</v>
      </c>
      <c r="BR71">
        <f t="shared" si="82"/>
        <v>1700.0251612903201</v>
      </c>
      <c r="BS71">
        <f t="shared" si="83"/>
        <v>1433.1059512539782</v>
      </c>
      <c r="BT71">
        <f t="shared" si="84"/>
        <v>0.84299102383064139</v>
      </c>
      <c r="BU71">
        <f t="shared" si="85"/>
        <v>0.19598204766128288</v>
      </c>
      <c r="BV71">
        <v>6</v>
      </c>
      <c r="BW71">
        <v>0.5</v>
      </c>
      <c r="BX71" t="s">
        <v>283</v>
      </c>
      <c r="BY71">
        <v>1535037427.4000001</v>
      </c>
      <c r="BZ71">
        <v>49.750470967741897</v>
      </c>
      <c r="CA71">
        <v>49.972661290322598</v>
      </c>
      <c r="CB71">
        <v>24.528780645161302</v>
      </c>
      <c r="CC71">
        <v>14.835174193548401</v>
      </c>
      <c r="CD71">
        <v>400.015193548387</v>
      </c>
      <c r="CE71">
        <v>99.725235483871003</v>
      </c>
      <c r="CF71">
        <v>9.9940306451612906E-2</v>
      </c>
      <c r="CG71">
        <v>27.730477419354798</v>
      </c>
      <c r="CH71">
        <v>27.320032258064501</v>
      </c>
      <c r="CI71">
        <v>999.9</v>
      </c>
      <c r="CJ71">
        <v>10010.747096774199</v>
      </c>
      <c r="CK71">
        <v>0</v>
      </c>
      <c r="CL71">
        <v>34.9319967741935</v>
      </c>
      <c r="CM71">
        <v>1700.0251612903201</v>
      </c>
      <c r="CN71">
        <v>0.900006967741935</v>
      </c>
      <c r="CO71">
        <v>9.9993058064516097E-2</v>
      </c>
      <c r="CP71">
        <v>0</v>
      </c>
      <c r="CQ71">
        <v>893.66441935483897</v>
      </c>
      <c r="CR71">
        <v>5.0001199999999999</v>
      </c>
      <c r="CS71">
        <v>13025.6129032258</v>
      </c>
      <c r="CT71">
        <v>13358.1419354839</v>
      </c>
      <c r="CU71">
        <v>46.027999999999999</v>
      </c>
      <c r="CV71">
        <v>47.125</v>
      </c>
      <c r="CW71">
        <v>47.061999999999998</v>
      </c>
      <c r="CX71">
        <v>47.118903225806399</v>
      </c>
      <c r="CY71">
        <v>47.811999999999998</v>
      </c>
      <c r="CZ71">
        <v>1525.5312903225799</v>
      </c>
      <c r="DA71">
        <v>169.493870967742</v>
      </c>
      <c r="DB71">
        <v>0</v>
      </c>
      <c r="DC71">
        <v>96.599999904632597</v>
      </c>
      <c r="DD71">
        <v>893.57988235294101</v>
      </c>
      <c r="DE71">
        <v>-2.2281862668358499</v>
      </c>
      <c r="DF71">
        <v>49.632353260265802</v>
      </c>
      <c r="DG71">
        <v>13026.317647058801</v>
      </c>
      <c r="DH71">
        <v>10</v>
      </c>
      <c r="DI71">
        <v>1535037473.9000001</v>
      </c>
      <c r="DJ71" t="s">
        <v>559</v>
      </c>
      <c r="DK71">
        <v>48</v>
      </c>
      <c r="DL71">
        <v>-0.89800000000000002</v>
      </c>
      <c r="DM71">
        <v>-0.122</v>
      </c>
      <c r="DN71">
        <v>50</v>
      </c>
      <c r="DO71">
        <v>15</v>
      </c>
      <c r="DP71">
        <v>0.22</v>
      </c>
      <c r="DQ71">
        <v>0.01</v>
      </c>
      <c r="DR71">
        <v>-0.27995483099986002</v>
      </c>
      <c r="DS71">
        <v>0.94408951676448305</v>
      </c>
      <c r="DT71">
        <v>0.128081264808238</v>
      </c>
      <c r="DU71">
        <v>1</v>
      </c>
      <c r="DV71">
        <v>49.758086122368397</v>
      </c>
      <c r="DW71">
        <v>-4.2264068158365804</v>
      </c>
      <c r="DX71">
        <v>0.567186446424778</v>
      </c>
      <c r="DY71">
        <v>1</v>
      </c>
      <c r="DZ71">
        <v>2</v>
      </c>
      <c r="EA71">
        <v>2</v>
      </c>
      <c r="EB71" t="s">
        <v>285</v>
      </c>
      <c r="EC71">
        <v>1.8783099999999999</v>
      </c>
      <c r="ED71">
        <v>1.8772899999999999</v>
      </c>
      <c r="EE71">
        <v>1.87744</v>
      </c>
      <c r="EF71">
        <v>1.88141</v>
      </c>
      <c r="EG71">
        <v>1.8749899999999999</v>
      </c>
      <c r="EH71">
        <v>1.8724799999999999</v>
      </c>
      <c r="EI71">
        <v>1.87469</v>
      </c>
      <c r="EJ71">
        <v>1.87805</v>
      </c>
      <c r="EK71" t="s">
        <v>286</v>
      </c>
      <c r="EL71" t="s">
        <v>19</v>
      </c>
      <c r="EM71" t="s">
        <v>19</v>
      </c>
      <c r="EN71" t="s">
        <v>19</v>
      </c>
      <c r="EO71" t="s">
        <v>287</v>
      </c>
      <c r="EP71" t="s">
        <v>288</v>
      </c>
      <c r="EQ71" t="s">
        <v>289</v>
      </c>
      <c r="ER71" t="s">
        <v>289</v>
      </c>
      <c r="ES71" t="s">
        <v>289</v>
      </c>
      <c r="ET71" t="s">
        <v>289</v>
      </c>
      <c r="EU71">
        <v>0</v>
      </c>
      <c r="EV71">
        <v>100</v>
      </c>
      <c r="EW71">
        <v>100</v>
      </c>
      <c r="EX71">
        <v>-0.89800000000000002</v>
      </c>
      <c r="EY71">
        <v>-0.122</v>
      </c>
      <c r="EZ71">
        <v>2</v>
      </c>
      <c r="FA71">
        <v>385.471</v>
      </c>
      <c r="FB71">
        <v>606.08900000000006</v>
      </c>
      <c r="FC71">
        <v>24.9986</v>
      </c>
      <c r="FD71">
        <v>29.0562</v>
      </c>
      <c r="FE71">
        <v>30.0001</v>
      </c>
      <c r="FF71">
        <v>29.166399999999999</v>
      </c>
      <c r="FG71">
        <v>29.170100000000001</v>
      </c>
      <c r="FH71">
        <v>4.9203000000000001</v>
      </c>
      <c r="FI71">
        <v>41.628300000000003</v>
      </c>
      <c r="FJ71">
        <v>38.324399999999997</v>
      </c>
      <c r="FK71">
        <v>25</v>
      </c>
      <c r="FL71">
        <v>50</v>
      </c>
      <c r="FM71">
        <v>14.821400000000001</v>
      </c>
      <c r="FN71">
        <v>110.462</v>
      </c>
      <c r="FO71">
        <v>101.56</v>
      </c>
    </row>
    <row r="72" spans="1:171" x14ac:dyDescent="0.2">
      <c r="A72">
        <v>56</v>
      </c>
      <c r="B72">
        <v>1535037565.9000001</v>
      </c>
      <c r="C72">
        <v>7836.8000001907303</v>
      </c>
      <c r="D72" t="s">
        <v>560</v>
      </c>
      <c r="E72" t="s">
        <v>561</v>
      </c>
      <c r="F72" t="s">
        <v>487</v>
      </c>
      <c r="G72">
        <v>1535037557.9000001</v>
      </c>
      <c r="H72">
        <f t="shared" si="43"/>
        <v>6.7528802863376465E-3</v>
      </c>
      <c r="I72">
        <f t="shared" si="44"/>
        <v>29.777917197850748</v>
      </c>
      <c r="J72">
        <f t="shared" si="45"/>
        <v>351.792225806452</v>
      </c>
      <c r="K72">
        <f t="shared" si="46"/>
        <v>262.56107973099728</v>
      </c>
      <c r="L72">
        <f t="shared" si="47"/>
        <v>26.210563456561403</v>
      </c>
      <c r="M72">
        <f t="shared" si="48"/>
        <v>35.118199801249588</v>
      </c>
      <c r="N72">
        <f t="shared" si="49"/>
        <v>0.64848857119318992</v>
      </c>
      <c r="O72">
        <f t="shared" si="50"/>
        <v>2.2554033680817565</v>
      </c>
      <c r="P72">
        <f t="shared" si="51"/>
        <v>0.5600426825941236</v>
      </c>
      <c r="Q72">
        <f t="shared" si="52"/>
        <v>0.35696329994261528</v>
      </c>
      <c r="R72">
        <f t="shared" si="53"/>
        <v>280.8594091738982</v>
      </c>
      <c r="S72">
        <f t="shared" si="54"/>
        <v>27.535374749603687</v>
      </c>
      <c r="T72">
        <f t="shared" si="55"/>
        <v>27.067393548387098</v>
      </c>
      <c r="U72">
        <f t="shared" si="56"/>
        <v>3.5933511852536024</v>
      </c>
      <c r="V72">
        <f t="shared" si="57"/>
        <v>65.199639920180289</v>
      </c>
      <c r="W72">
        <f t="shared" si="58"/>
        <v>2.4259529548472361</v>
      </c>
      <c r="X72">
        <f t="shared" si="59"/>
        <v>3.7208072894530919</v>
      </c>
      <c r="Y72">
        <f t="shared" si="60"/>
        <v>1.1673982304063664</v>
      </c>
      <c r="Z72">
        <f t="shared" si="61"/>
        <v>-297.80202062749021</v>
      </c>
      <c r="AA72">
        <f t="shared" si="62"/>
        <v>72.357430971442199</v>
      </c>
      <c r="AB72">
        <f t="shared" si="63"/>
        <v>6.948934689669664</v>
      </c>
      <c r="AC72">
        <f t="shared" si="64"/>
        <v>62.363754207519861</v>
      </c>
      <c r="AD72">
        <v>-4.1329372061641098E-2</v>
      </c>
      <c r="AE72">
        <v>4.6395840791040997E-2</v>
      </c>
      <c r="AF72">
        <v>3.4648857175545902</v>
      </c>
      <c r="AG72">
        <v>0</v>
      </c>
      <c r="AH72">
        <v>0</v>
      </c>
      <c r="AI72">
        <f t="shared" si="65"/>
        <v>1</v>
      </c>
      <c r="AJ72">
        <f t="shared" si="66"/>
        <v>0</v>
      </c>
      <c r="AK72">
        <f t="shared" si="67"/>
        <v>52586.651442857488</v>
      </c>
      <c r="AL72">
        <v>0</v>
      </c>
      <c r="AM72">
        <v>0</v>
      </c>
      <c r="AN72">
        <v>0</v>
      </c>
      <c r="AO72">
        <f t="shared" si="68"/>
        <v>0</v>
      </c>
      <c r="AP72" t="e">
        <f t="shared" si="69"/>
        <v>#DIV/0!</v>
      </c>
      <c r="AQ72">
        <v>-1</v>
      </c>
      <c r="AR72" t="s">
        <v>562</v>
      </c>
      <c r="AS72">
        <v>879.79464705882299</v>
      </c>
      <c r="AT72">
        <v>1360.39</v>
      </c>
      <c r="AU72">
        <f t="shared" si="70"/>
        <v>0.35327762843094779</v>
      </c>
      <c r="AV72">
        <v>0.5</v>
      </c>
      <c r="AW72">
        <f t="shared" si="71"/>
        <v>1433.0847770604146</v>
      </c>
      <c r="AX72">
        <f t="shared" si="72"/>
        <v>29.777917197850748</v>
      </c>
      <c r="AY72">
        <f t="shared" si="73"/>
        <v>253.13839569019839</v>
      </c>
      <c r="AZ72">
        <f t="shared" si="74"/>
        <v>0.58619219488529029</v>
      </c>
      <c r="BA72">
        <f t="shared" si="75"/>
        <v>2.1476689788711114E-2</v>
      </c>
      <c r="BB72">
        <f t="shared" si="76"/>
        <v>-1</v>
      </c>
      <c r="BC72" t="s">
        <v>563</v>
      </c>
      <c r="BD72">
        <v>562.94000000000005</v>
      </c>
      <c r="BE72">
        <f t="shared" si="77"/>
        <v>797.45</v>
      </c>
      <c r="BF72">
        <f t="shared" si="78"/>
        <v>0.60266518645830724</v>
      </c>
      <c r="BG72">
        <f t="shared" si="79"/>
        <v>2.4165808079013749</v>
      </c>
      <c r="BH72">
        <f t="shared" si="80"/>
        <v>0.35327762843094779</v>
      </c>
      <c r="BI72" t="e">
        <f t="shared" si="81"/>
        <v>#DIV/0!</v>
      </c>
      <c r="BJ72">
        <v>383</v>
      </c>
      <c r="BK72">
        <v>300</v>
      </c>
      <c r="BL72">
        <v>300</v>
      </c>
      <c r="BM72">
        <v>300</v>
      </c>
      <c r="BN72">
        <v>10467.1</v>
      </c>
      <c r="BO72">
        <v>1251.8399999999999</v>
      </c>
      <c r="BP72">
        <v>-7.2604200000000001E-3</v>
      </c>
      <c r="BQ72">
        <v>7.6126699999999996</v>
      </c>
      <c r="BR72">
        <f t="shared" si="82"/>
        <v>1699.9996774193601</v>
      </c>
      <c r="BS72">
        <f t="shared" si="83"/>
        <v>1433.0847770604146</v>
      </c>
      <c r="BT72">
        <f t="shared" si="84"/>
        <v>0.84299120529003357</v>
      </c>
      <c r="BU72">
        <f t="shared" si="85"/>
        <v>0.19598241058006716</v>
      </c>
      <c r="BV72">
        <v>6</v>
      </c>
      <c r="BW72">
        <v>0.5</v>
      </c>
      <c r="BX72" t="s">
        <v>283</v>
      </c>
      <c r="BY72">
        <v>1535037557.9000001</v>
      </c>
      <c r="BZ72">
        <v>351.792225806452</v>
      </c>
      <c r="CA72">
        <v>400.02135483871001</v>
      </c>
      <c r="CB72">
        <v>24.3016838709677</v>
      </c>
      <c r="CC72">
        <v>14.4187612903226</v>
      </c>
      <c r="CD72">
        <v>400.00964516129</v>
      </c>
      <c r="CE72">
        <v>99.726532258064495</v>
      </c>
      <c r="CF72">
        <v>0.100005183870968</v>
      </c>
      <c r="CG72">
        <v>27.6624709677419</v>
      </c>
      <c r="CH72">
        <v>27.067393548387098</v>
      </c>
      <c r="CI72">
        <v>999.9</v>
      </c>
      <c r="CJ72">
        <v>9994.1096774193593</v>
      </c>
      <c r="CK72">
        <v>0</v>
      </c>
      <c r="CL72">
        <v>32.355345161290302</v>
      </c>
      <c r="CM72">
        <v>1699.9996774193601</v>
      </c>
      <c r="CN72">
        <v>0.90000054838709698</v>
      </c>
      <c r="CO72">
        <v>9.9999577419354793E-2</v>
      </c>
      <c r="CP72">
        <v>0</v>
      </c>
      <c r="CQ72">
        <v>879.96025806451598</v>
      </c>
      <c r="CR72">
        <v>5.0001199999999999</v>
      </c>
      <c r="CS72">
        <v>12834.2322580645</v>
      </c>
      <c r="CT72">
        <v>13357.912903225801</v>
      </c>
      <c r="CU72">
        <v>45.936999999999998</v>
      </c>
      <c r="CV72">
        <v>47.061999999999998</v>
      </c>
      <c r="CW72">
        <v>46.995935483871001</v>
      </c>
      <c r="CX72">
        <v>47</v>
      </c>
      <c r="CY72">
        <v>47.695129032258002</v>
      </c>
      <c r="CZ72">
        <v>1525.4980645161299</v>
      </c>
      <c r="DA72">
        <v>169.501612903226</v>
      </c>
      <c r="DB72">
        <v>0</v>
      </c>
      <c r="DC72">
        <v>130</v>
      </c>
      <c r="DD72">
        <v>879.79464705882299</v>
      </c>
      <c r="DE72">
        <v>-4.0833332913031199</v>
      </c>
      <c r="DF72">
        <v>-15.784313586973299</v>
      </c>
      <c r="DG72">
        <v>12829.7705882353</v>
      </c>
      <c r="DH72">
        <v>10</v>
      </c>
      <c r="DI72">
        <v>1535037601.4000001</v>
      </c>
      <c r="DJ72" t="s">
        <v>564</v>
      </c>
      <c r="DK72">
        <v>49</v>
      </c>
      <c r="DL72">
        <v>-0.55000000000000004</v>
      </c>
      <c r="DM72">
        <v>-0.13</v>
      </c>
      <c r="DN72">
        <v>400</v>
      </c>
      <c r="DO72">
        <v>14</v>
      </c>
      <c r="DP72">
        <v>0.03</v>
      </c>
      <c r="DQ72">
        <v>0.01</v>
      </c>
      <c r="DR72">
        <v>30.095313424820699</v>
      </c>
      <c r="DS72">
        <v>-0.92041695705465598</v>
      </c>
      <c r="DT72">
        <v>0.115870537504391</v>
      </c>
      <c r="DU72">
        <v>1</v>
      </c>
      <c r="DV72">
        <v>261.23362718608502</v>
      </c>
      <c r="DW72">
        <v>5.3502482712197903</v>
      </c>
      <c r="DX72">
        <v>0.65452104640648601</v>
      </c>
      <c r="DY72">
        <v>1</v>
      </c>
      <c r="DZ72">
        <v>2</v>
      </c>
      <c r="EA72">
        <v>2</v>
      </c>
      <c r="EB72" t="s">
        <v>285</v>
      </c>
      <c r="EC72">
        <v>1.8783399999999999</v>
      </c>
      <c r="ED72">
        <v>1.8772899999999999</v>
      </c>
      <c r="EE72">
        <v>1.87744</v>
      </c>
      <c r="EF72">
        <v>1.88141</v>
      </c>
      <c r="EG72">
        <v>1.8749800000000001</v>
      </c>
      <c r="EH72">
        <v>1.8725000000000001</v>
      </c>
      <c r="EI72">
        <v>1.87469</v>
      </c>
      <c r="EJ72">
        <v>1.87805</v>
      </c>
      <c r="EK72" t="s">
        <v>286</v>
      </c>
      <c r="EL72" t="s">
        <v>19</v>
      </c>
      <c r="EM72" t="s">
        <v>19</v>
      </c>
      <c r="EN72" t="s">
        <v>19</v>
      </c>
      <c r="EO72" t="s">
        <v>287</v>
      </c>
      <c r="EP72" t="s">
        <v>288</v>
      </c>
      <c r="EQ72" t="s">
        <v>289</v>
      </c>
      <c r="ER72" t="s">
        <v>289</v>
      </c>
      <c r="ES72" t="s">
        <v>289</v>
      </c>
      <c r="ET72" t="s">
        <v>289</v>
      </c>
      <c r="EU72">
        <v>0</v>
      </c>
      <c r="EV72">
        <v>100</v>
      </c>
      <c r="EW72">
        <v>100</v>
      </c>
      <c r="EX72">
        <v>-0.55000000000000004</v>
      </c>
      <c r="EY72">
        <v>-0.13</v>
      </c>
      <c r="EZ72">
        <v>2</v>
      </c>
      <c r="FA72">
        <v>386.15499999999997</v>
      </c>
      <c r="FB72">
        <v>605.91300000000001</v>
      </c>
      <c r="FC72">
        <v>25.0001</v>
      </c>
      <c r="FD72">
        <v>29.036300000000001</v>
      </c>
      <c r="FE72">
        <v>30</v>
      </c>
      <c r="FF72">
        <v>29.168800000000001</v>
      </c>
      <c r="FG72">
        <v>29.18</v>
      </c>
      <c r="FH72">
        <v>19.543500000000002</v>
      </c>
      <c r="FI72">
        <v>41.2971</v>
      </c>
      <c r="FJ72">
        <v>33.3354</v>
      </c>
      <c r="FK72">
        <v>25</v>
      </c>
      <c r="FL72">
        <v>400</v>
      </c>
      <c r="FM72">
        <v>14.4405</v>
      </c>
      <c r="FN72">
        <v>110.46899999999999</v>
      </c>
      <c r="FO72">
        <v>101.56399999999999</v>
      </c>
    </row>
    <row r="73" spans="1:171" x14ac:dyDescent="0.2">
      <c r="A73">
        <v>57</v>
      </c>
      <c r="B73">
        <v>1535037717.4000001</v>
      </c>
      <c r="C73">
        <v>7988.3000001907303</v>
      </c>
      <c r="D73" t="s">
        <v>565</v>
      </c>
      <c r="E73" t="s">
        <v>566</v>
      </c>
      <c r="F73" t="s">
        <v>487</v>
      </c>
      <c r="G73">
        <v>1535037709.4000001</v>
      </c>
      <c r="H73">
        <f t="shared" si="43"/>
        <v>6.5879185834123184E-3</v>
      </c>
      <c r="I73">
        <f t="shared" si="44"/>
        <v>36.075034275154124</v>
      </c>
      <c r="J73">
        <f t="shared" si="45"/>
        <v>540.48725806451603</v>
      </c>
      <c r="K73">
        <f t="shared" si="46"/>
        <v>424.7789683910899</v>
      </c>
      <c r="L73">
        <f t="shared" si="47"/>
        <v>42.404704719342618</v>
      </c>
      <c r="M73">
        <f t="shared" si="48"/>
        <v>53.955596411947226</v>
      </c>
      <c r="N73">
        <f t="shared" si="49"/>
        <v>0.6122155538292009</v>
      </c>
      <c r="O73">
        <f t="shared" si="50"/>
        <v>2.2562366453152558</v>
      </c>
      <c r="P73">
        <f t="shared" si="51"/>
        <v>0.53276709965076252</v>
      </c>
      <c r="Q73">
        <f t="shared" si="52"/>
        <v>0.33925470717395834</v>
      </c>
      <c r="R73">
        <f t="shared" si="53"/>
        <v>280.86346377749379</v>
      </c>
      <c r="S73">
        <f t="shared" si="54"/>
        <v>27.64602824500016</v>
      </c>
      <c r="T73">
        <f t="shared" si="55"/>
        <v>27.138370967741899</v>
      </c>
      <c r="U73">
        <f t="shared" si="56"/>
        <v>3.6083504372776343</v>
      </c>
      <c r="V73">
        <f t="shared" si="57"/>
        <v>64.590032463654012</v>
      </c>
      <c r="W73">
        <f t="shared" si="58"/>
        <v>2.4111505213209372</v>
      </c>
      <c r="X73">
        <f t="shared" si="59"/>
        <v>3.7330071364768789</v>
      </c>
      <c r="Y73">
        <f t="shared" si="60"/>
        <v>1.1971999159566971</v>
      </c>
      <c r="Z73">
        <f t="shared" si="61"/>
        <v>-290.52720952848324</v>
      </c>
      <c r="AA73">
        <f t="shared" si="62"/>
        <v>70.56508390561433</v>
      </c>
      <c r="AB73">
        <f t="shared" si="63"/>
        <v>6.7785986489531194</v>
      </c>
      <c r="AC73">
        <f t="shared" si="64"/>
        <v>67.679936803577988</v>
      </c>
      <c r="AD73">
        <v>-4.1351857739052401E-2</v>
      </c>
      <c r="AE73">
        <v>4.6421082933788702E-2</v>
      </c>
      <c r="AF73">
        <v>3.4663770263184102</v>
      </c>
      <c r="AG73">
        <v>0</v>
      </c>
      <c r="AH73">
        <v>0</v>
      </c>
      <c r="AI73">
        <f t="shared" si="65"/>
        <v>1</v>
      </c>
      <c r="AJ73">
        <f t="shared" si="66"/>
        <v>0</v>
      </c>
      <c r="AK73">
        <f t="shared" si="67"/>
        <v>52604.316811992605</v>
      </c>
      <c r="AL73">
        <v>0</v>
      </c>
      <c r="AM73">
        <v>0</v>
      </c>
      <c r="AN73">
        <v>0</v>
      </c>
      <c r="AO73">
        <f t="shared" si="68"/>
        <v>0</v>
      </c>
      <c r="AP73" t="e">
        <f t="shared" si="69"/>
        <v>#DIV/0!</v>
      </c>
      <c r="AQ73">
        <v>-1</v>
      </c>
      <c r="AR73" t="s">
        <v>567</v>
      </c>
      <c r="AS73">
        <v>890.20729411764705</v>
      </c>
      <c r="AT73">
        <v>1378.86</v>
      </c>
      <c r="AU73">
        <f t="shared" si="70"/>
        <v>0.35438891974700326</v>
      </c>
      <c r="AV73">
        <v>0.5</v>
      </c>
      <c r="AW73">
        <f t="shared" si="71"/>
        <v>1433.1073951191845</v>
      </c>
      <c r="AX73">
        <f t="shared" si="72"/>
        <v>36.075034275154124</v>
      </c>
      <c r="AY73">
        <f t="shared" si="73"/>
        <v>253.93869081886479</v>
      </c>
      <c r="AZ73">
        <f t="shared" si="74"/>
        <v>0.59360631246101847</v>
      </c>
      <c r="BA73">
        <f t="shared" si="75"/>
        <v>2.5870380964764177E-2</v>
      </c>
      <c r="BB73">
        <f t="shared" si="76"/>
        <v>-1</v>
      </c>
      <c r="BC73" t="s">
        <v>568</v>
      </c>
      <c r="BD73">
        <v>560.36</v>
      </c>
      <c r="BE73">
        <f t="shared" si="77"/>
        <v>818.49999999999989</v>
      </c>
      <c r="BF73">
        <f t="shared" si="78"/>
        <v>0.59701002551295412</v>
      </c>
      <c r="BG73">
        <f t="shared" si="79"/>
        <v>2.4606681419087728</v>
      </c>
      <c r="BH73">
        <f t="shared" si="80"/>
        <v>0.35438891974700326</v>
      </c>
      <c r="BI73" t="e">
        <f t="shared" si="81"/>
        <v>#DIV/0!</v>
      </c>
      <c r="BJ73">
        <v>385</v>
      </c>
      <c r="BK73">
        <v>300</v>
      </c>
      <c r="BL73">
        <v>300</v>
      </c>
      <c r="BM73">
        <v>300</v>
      </c>
      <c r="BN73">
        <v>10469.1</v>
      </c>
      <c r="BO73">
        <v>1269.42</v>
      </c>
      <c r="BP73">
        <v>-7.2617999999999997E-3</v>
      </c>
      <c r="BQ73">
        <v>8.5183099999999996</v>
      </c>
      <c r="BR73">
        <f t="shared" si="82"/>
        <v>1700.02677419355</v>
      </c>
      <c r="BS73">
        <f t="shared" si="83"/>
        <v>1433.1073951191845</v>
      </c>
      <c r="BT73">
        <f t="shared" si="84"/>
        <v>0.84299107336060319</v>
      </c>
      <c r="BU73">
        <f t="shared" si="85"/>
        <v>0.19598214672120629</v>
      </c>
      <c r="BV73">
        <v>6</v>
      </c>
      <c r="BW73">
        <v>0.5</v>
      </c>
      <c r="BX73" t="s">
        <v>283</v>
      </c>
      <c r="BY73">
        <v>1535037709.4000001</v>
      </c>
      <c r="BZ73">
        <v>540.48725806451603</v>
      </c>
      <c r="CA73">
        <v>599.93716129032305</v>
      </c>
      <c r="CB73">
        <v>24.153122580645199</v>
      </c>
      <c r="CC73">
        <v>14.510519354838699</v>
      </c>
      <c r="CD73">
        <v>400.02474193548397</v>
      </c>
      <c r="CE73">
        <v>99.727661290322601</v>
      </c>
      <c r="CF73">
        <v>0.10003234516129</v>
      </c>
      <c r="CG73">
        <v>27.718493548387102</v>
      </c>
      <c r="CH73">
        <v>27.138370967741899</v>
      </c>
      <c r="CI73">
        <v>999.9</v>
      </c>
      <c r="CJ73">
        <v>9999.4338709677395</v>
      </c>
      <c r="CK73">
        <v>0</v>
      </c>
      <c r="CL73">
        <v>32.943538709677398</v>
      </c>
      <c r="CM73">
        <v>1700.02677419355</v>
      </c>
      <c r="CN73">
        <v>0.90000177419354899</v>
      </c>
      <c r="CO73">
        <v>9.9998019354838694E-2</v>
      </c>
      <c r="CP73">
        <v>0</v>
      </c>
      <c r="CQ73">
        <v>890.76177419354804</v>
      </c>
      <c r="CR73">
        <v>5.0001199999999999</v>
      </c>
      <c r="CS73">
        <v>12999.6870967742</v>
      </c>
      <c r="CT73">
        <v>13358.1387096774</v>
      </c>
      <c r="CU73">
        <v>45.929000000000002</v>
      </c>
      <c r="CV73">
        <v>47.061999999999998</v>
      </c>
      <c r="CW73">
        <v>46.936999999999998</v>
      </c>
      <c r="CX73">
        <v>47.014000000000003</v>
      </c>
      <c r="CY73">
        <v>47.686999999999998</v>
      </c>
      <c r="CZ73">
        <v>1525.5293548387101</v>
      </c>
      <c r="DA73">
        <v>169.49677419354799</v>
      </c>
      <c r="DB73">
        <v>0</v>
      </c>
      <c r="DC73">
        <v>150.59999990463299</v>
      </c>
      <c r="DD73">
        <v>890.20729411764705</v>
      </c>
      <c r="DE73">
        <v>-11.6914216141942</v>
      </c>
      <c r="DF73">
        <v>-31.470587743855599</v>
      </c>
      <c r="DG73">
        <v>12993.3294117647</v>
      </c>
      <c r="DH73">
        <v>10</v>
      </c>
      <c r="DI73">
        <v>1535037753.9000001</v>
      </c>
      <c r="DJ73" t="s">
        <v>569</v>
      </c>
      <c r="DK73">
        <v>50</v>
      </c>
      <c r="DL73">
        <v>-1.7000000000000001E-2</v>
      </c>
      <c r="DM73">
        <v>-0.122</v>
      </c>
      <c r="DN73">
        <v>600</v>
      </c>
      <c r="DO73">
        <v>15</v>
      </c>
      <c r="DP73">
        <v>0.04</v>
      </c>
      <c r="DQ73">
        <v>0.01</v>
      </c>
      <c r="DR73">
        <v>36.518090527006102</v>
      </c>
      <c r="DS73">
        <v>-0.98669123124386504</v>
      </c>
      <c r="DT73">
        <v>0.12808794824824901</v>
      </c>
      <c r="DU73">
        <v>1</v>
      </c>
      <c r="DV73">
        <v>423.40333756656997</v>
      </c>
      <c r="DW73">
        <v>-3.86071819306314</v>
      </c>
      <c r="DX73">
        <v>0.56050334308190697</v>
      </c>
      <c r="DY73">
        <v>1</v>
      </c>
      <c r="DZ73">
        <v>2</v>
      </c>
      <c r="EA73">
        <v>2</v>
      </c>
      <c r="EB73" t="s">
        <v>285</v>
      </c>
      <c r="EC73">
        <v>1.8783399999999999</v>
      </c>
      <c r="ED73">
        <v>1.8772899999999999</v>
      </c>
      <c r="EE73">
        <v>1.87744</v>
      </c>
      <c r="EF73">
        <v>1.8813899999999999</v>
      </c>
      <c r="EG73">
        <v>1.875</v>
      </c>
      <c r="EH73">
        <v>1.8724700000000001</v>
      </c>
      <c r="EI73">
        <v>1.87469</v>
      </c>
      <c r="EJ73">
        <v>1.8780300000000001</v>
      </c>
      <c r="EK73" t="s">
        <v>286</v>
      </c>
      <c r="EL73" t="s">
        <v>19</v>
      </c>
      <c r="EM73" t="s">
        <v>19</v>
      </c>
      <c r="EN73" t="s">
        <v>19</v>
      </c>
      <c r="EO73" t="s">
        <v>287</v>
      </c>
      <c r="EP73" t="s">
        <v>288</v>
      </c>
      <c r="EQ73" t="s">
        <v>289</v>
      </c>
      <c r="ER73" t="s">
        <v>289</v>
      </c>
      <c r="ES73" t="s">
        <v>289</v>
      </c>
      <c r="ET73" t="s">
        <v>289</v>
      </c>
      <c r="EU73">
        <v>0</v>
      </c>
      <c r="EV73">
        <v>100</v>
      </c>
      <c r="EW73">
        <v>100</v>
      </c>
      <c r="EX73">
        <v>-1.7000000000000001E-2</v>
      </c>
      <c r="EY73">
        <v>-0.122</v>
      </c>
      <c r="EZ73">
        <v>2</v>
      </c>
      <c r="FA73">
        <v>386.37900000000002</v>
      </c>
      <c r="FB73">
        <v>605.89700000000005</v>
      </c>
      <c r="FC73">
        <v>25.001000000000001</v>
      </c>
      <c r="FD73">
        <v>29.033799999999999</v>
      </c>
      <c r="FE73">
        <v>30.0001</v>
      </c>
      <c r="FF73">
        <v>29.1739</v>
      </c>
      <c r="FG73">
        <v>29.19</v>
      </c>
      <c r="FH73">
        <v>27.071000000000002</v>
      </c>
      <c r="FI73">
        <v>38.129399999999997</v>
      </c>
      <c r="FJ73">
        <v>27.5367</v>
      </c>
      <c r="FK73">
        <v>25</v>
      </c>
      <c r="FL73">
        <v>600</v>
      </c>
      <c r="FM73">
        <v>14.601100000000001</v>
      </c>
      <c r="FN73">
        <v>110.47</v>
      </c>
      <c r="FO73">
        <v>101.566</v>
      </c>
    </row>
    <row r="74" spans="1:171" x14ac:dyDescent="0.2">
      <c r="A74">
        <v>58</v>
      </c>
      <c r="B74">
        <v>1535037875.4000001</v>
      </c>
      <c r="C74">
        <v>8146.3000001907303</v>
      </c>
      <c r="D74" t="s">
        <v>570</v>
      </c>
      <c r="E74" t="s">
        <v>571</v>
      </c>
      <c r="F74" t="s">
        <v>487</v>
      </c>
      <c r="G74">
        <v>1535037867.4000001</v>
      </c>
      <c r="H74">
        <f t="shared" si="43"/>
        <v>5.5403534345706369E-3</v>
      </c>
      <c r="I74">
        <f t="shared" si="44"/>
        <v>37.847651369296258</v>
      </c>
      <c r="J74">
        <f t="shared" si="45"/>
        <v>737.04490322580602</v>
      </c>
      <c r="K74">
        <f t="shared" si="46"/>
        <v>581.57978899282932</v>
      </c>
      <c r="L74">
        <f t="shared" si="47"/>
        <v>58.058962077333476</v>
      </c>
      <c r="M74">
        <f t="shared" si="48"/>
        <v>73.579004799643414</v>
      </c>
      <c r="N74">
        <f t="shared" si="49"/>
        <v>0.46901624279094195</v>
      </c>
      <c r="O74">
        <f t="shared" si="50"/>
        <v>2.2572875058750013</v>
      </c>
      <c r="P74">
        <f t="shared" si="51"/>
        <v>0.42084741621896327</v>
      </c>
      <c r="Q74">
        <f t="shared" si="52"/>
        <v>0.26694397000426795</v>
      </c>
      <c r="R74">
        <f t="shared" si="53"/>
        <v>280.86276547406538</v>
      </c>
      <c r="S74">
        <f t="shared" si="54"/>
        <v>28.073372767779038</v>
      </c>
      <c r="T74">
        <f t="shared" si="55"/>
        <v>27.4707258064516</v>
      </c>
      <c r="U74">
        <f t="shared" si="56"/>
        <v>3.6793145145158483</v>
      </c>
      <c r="V74">
        <f t="shared" si="57"/>
        <v>64.124463921632909</v>
      </c>
      <c r="W74">
        <f t="shared" si="58"/>
        <v>2.4051304215487637</v>
      </c>
      <c r="X74">
        <f t="shared" si="59"/>
        <v>3.7507220715140721</v>
      </c>
      <c r="Y74">
        <f t="shared" si="60"/>
        <v>1.2741840929670847</v>
      </c>
      <c r="Z74">
        <f t="shared" si="61"/>
        <v>-244.3295864645651</v>
      </c>
      <c r="AA74">
        <f t="shared" si="62"/>
        <v>40.017203506119522</v>
      </c>
      <c r="AB74">
        <f t="shared" si="63"/>
        <v>3.850263307068897</v>
      </c>
      <c r="AC74">
        <f t="shared" si="64"/>
        <v>80.400645822688688</v>
      </c>
      <c r="AD74">
        <v>-4.1380225614321101E-2</v>
      </c>
      <c r="AE74">
        <v>4.6452928358940097E-2</v>
      </c>
      <c r="AF74">
        <v>3.4682580578369202</v>
      </c>
      <c r="AG74">
        <v>0</v>
      </c>
      <c r="AH74">
        <v>0</v>
      </c>
      <c r="AI74">
        <f t="shared" si="65"/>
        <v>1</v>
      </c>
      <c r="AJ74">
        <f t="shared" si="66"/>
        <v>0</v>
      </c>
      <c r="AK74">
        <f t="shared" si="67"/>
        <v>52624.785420940949</v>
      </c>
      <c r="AL74">
        <v>0</v>
      </c>
      <c r="AM74">
        <v>0</v>
      </c>
      <c r="AN74">
        <v>0</v>
      </c>
      <c r="AO74">
        <f t="shared" si="68"/>
        <v>0</v>
      </c>
      <c r="AP74" t="e">
        <f t="shared" si="69"/>
        <v>#DIV/0!</v>
      </c>
      <c r="AQ74">
        <v>-1</v>
      </c>
      <c r="AR74" t="s">
        <v>572</v>
      </c>
      <c r="AS74">
        <v>881.23529411764696</v>
      </c>
      <c r="AT74">
        <v>1345.61</v>
      </c>
      <c r="AU74">
        <f t="shared" si="70"/>
        <v>0.34510348903646149</v>
      </c>
      <c r="AV74">
        <v>0.5</v>
      </c>
      <c r="AW74">
        <f t="shared" si="71"/>
        <v>1433.1002028668447</v>
      </c>
      <c r="AX74">
        <f t="shared" si="72"/>
        <v>37.847651369296258</v>
      </c>
      <c r="AY74">
        <f t="shared" si="73"/>
        <v>247.28394007410444</v>
      </c>
      <c r="AZ74">
        <f t="shared" si="74"/>
        <v>0.58304412125355787</v>
      </c>
      <c r="BA74">
        <f t="shared" si="75"/>
        <v>2.7107421582652412E-2</v>
      </c>
      <c r="BB74">
        <f t="shared" si="76"/>
        <v>-1</v>
      </c>
      <c r="BC74" t="s">
        <v>573</v>
      </c>
      <c r="BD74">
        <v>561.05999999999995</v>
      </c>
      <c r="BE74">
        <f t="shared" si="77"/>
        <v>784.55</v>
      </c>
      <c r="BF74">
        <f t="shared" si="78"/>
        <v>0.59189944029361163</v>
      </c>
      <c r="BG74">
        <f t="shared" si="79"/>
        <v>2.3983352939079601</v>
      </c>
      <c r="BH74">
        <f t="shared" si="80"/>
        <v>0.34510348903646149</v>
      </c>
      <c r="BI74" t="e">
        <f t="shared" si="81"/>
        <v>#DIV/0!</v>
      </c>
      <c r="BJ74">
        <v>387</v>
      </c>
      <c r="BK74">
        <v>300</v>
      </c>
      <c r="BL74">
        <v>300</v>
      </c>
      <c r="BM74">
        <v>300</v>
      </c>
      <c r="BN74">
        <v>10470.200000000001</v>
      </c>
      <c r="BO74">
        <v>1246.4100000000001</v>
      </c>
      <c r="BP74">
        <v>-7.2625399999999996E-3</v>
      </c>
      <c r="BQ74">
        <v>10.311299999999999</v>
      </c>
      <c r="BR74">
        <f t="shared" si="82"/>
        <v>1700.01774193548</v>
      </c>
      <c r="BS74">
        <f t="shared" si="83"/>
        <v>1433.1002028668447</v>
      </c>
      <c r="BT74">
        <f t="shared" si="84"/>
        <v>0.84299132151129896</v>
      </c>
      <c r="BU74">
        <f t="shared" si="85"/>
        <v>0.19598264302259785</v>
      </c>
      <c r="BV74">
        <v>6</v>
      </c>
      <c r="BW74">
        <v>0.5</v>
      </c>
      <c r="BX74" t="s">
        <v>283</v>
      </c>
      <c r="BY74">
        <v>1535037867.4000001</v>
      </c>
      <c r="BZ74">
        <v>737.04490322580602</v>
      </c>
      <c r="CA74">
        <v>799.93948387096805</v>
      </c>
      <c r="CB74">
        <v>24.092322580645199</v>
      </c>
      <c r="CC74">
        <v>15.982287096774201</v>
      </c>
      <c r="CD74">
        <v>400.01354838709699</v>
      </c>
      <c r="CE74">
        <v>99.729758064516105</v>
      </c>
      <c r="CF74">
        <v>9.99870129032258E-2</v>
      </c>
      <c r="CG74">
        <v>27.799558064516098</v>
      </c>
      <c r="CH74">
        <v>27.4707258064516</v>
      </c>
      <c r="CI74">
        <v>999.9</v>
      </c>
      <c r="CJ74">
        <v>10006.0832258065</v>
      </c>
      <c r="CK74">
        <v>0</v>
      </c>
      <c r="CL74">
        <v>35.490312903225799</v>
      </c>
      <c r="CM74">
        <v>1700.01774193548</v>
      </c>
      <c r="CN74">
        <v>0.89999409677419295</v>
      </c>
      <c r="CO74">
        <v>0.100005877419355</v>
      </c>
      <c r="CP74">
        <v>0</v>
      </c>
      <c r="CQ74">
        <v>881.69196774193495</v>
      </c>
      <c r="CR74">
        <v>5.0001199999999999</v>
      </c>
      <c r="CS74">
        <v>12885.2677419355</v>
      </c>
      <c r="CT74">
        <v>13358.0419354839</v>
      </c>
      <c r="CU74">
        <v>45.943096774193499</v>
      </c>
      <c r="CV74">
        <v>47.125</v>
      </c>
      <c r="CW74">
        <v>47</v>
      </c>
      <c r="CX74">
        <v>47.125</v>
      </c>
      <c r="CY74">
        <v>47.75</v>
      </c>
      <c r="CZ74">
        <v>1525.50774193548</v>
      </c>
      <c r="DA74">
        <v>169.51</v>
      </c>
      <c r="DB74">
        <v>0</v>
      </c>
      <c r="DC74">
        <v>157.59999990463299</v>
      </c>
      <c r="DD74">
        <v>881.23529411764696</v>
      </c>
      <c r="DE74">
        <v>-9.8382353174570305</v>
      </c>
      <c r="DF74">
        <v>-141.102941493065</v>
      </c>
      <c r="DG74">
        <v>12877.411764705899</v>
      </c>
      <c r="DH74">
        <v>10</v>
      </c>
      <c r="DI74">
        <v>1535037826.4000001</v>
      </c>
      <c r="DJ74" t="s">
        <v>574</v>
      </c>
      <c r="DK74">
        <v>51</v>
      </c>
      <c r="DL74">
        <v>0.81599999999999995</v>
      </c>
      <c r="DM74">
        <v>-9.6000000000000002E-2</v>
      </c>
      <c r="DN74">
        <v>800</v>
      </c>
      <c r="DO74">
        <v>15</v>
      </c>
      <c r="DP74">
        <v>0.04</v>
      </c>
      <c r="DQ74">
        <v>0.01</v>
      </c>
      <c r="DR74">
        <v>37.856865685366202</v>
      </c>
      <c r="DS74">
        <v>-0.21433447251926199</v>
      </c>
      <c r="DT74">
        <v>4.8325336402611899E-2</v>
      </c>
      <c r="DU74">
        <v>1</v>
      </c>
      <c r="DV74">
        <v>582.71847579338203</v>
      </c>
      <c r="DW74">
        <v>-14.778854673486499</v>
      </c>
      <c r="DX74">
        <v>1.78207916540564</v>
      </c>
      <c r="DY74">
        <v>0</v>
      </c>
      <c r="DZ74">
        <v>1</v>
      </c>
      <c r="EA74">
        <v>2</v>
      </c>
      <c r="EB74" t="s">
        <v>295</v>
      </c>
      <c r="EC74">
        <v>1.87835</v>
      </c>
      <c r="ED74">
        <v>1.8772899999999999</v>
      </c>
      <c r="EE74">
        <v>1.87744</v>
      </c>
      <c r="EF74">
        <v>1.8814</v>
      </c>
      <c r="EG74">
        <v>1.8749899999999999</v>
      </c>
      <c r="EH74">
        <v>1.87252</v>
      </c>
      <c r="EI74">
        <v>1.87469</v>
      </c>
      <c r="EJ74">
        <v>1.87801</v>
      </c>
      <c r="EK74" t="s">
        <v>286</v>
      </c>
      <c r="EL74" t="s">
        <v>19</v>
      </c>
      <c r="EM74" t="s">
        <v>19</v>
      </c>
      <c r="EN74" t="s">
        <v>19</v>
      </c>
      <c r="EO74" t="s">
        <v>287</v>
      </c>
      <c r="EP74" t="s">
        <v>288</v>
      </c>
      <c r="EQ74" t="s">
        <v>289</v>
      </c>
      <c r="ER74" t="s">
        <v>289</v>
      </c>
      <c r="ES74" t="s">
        <v>289</v>
      </c>
      <c r="ET74" t="s">
        <v>289</v>
      </c>
      <c r="EU74">
        <v>0</v>
      </c>
      <c r="EV74">
        <v>100</v>
      </c>
      <c r="EW74">
        <v>100</v>
      </c>
      <c r="EX74">
        <v>0.81599999999999995</v>
      </c>
      <c r="EY74">
        <v>-9.6000000000000002E-2</v>
      </c>
      <c r="EZ74">
        <v>2</v>
      </c>
      <c r="FA74">
        <v>386.19499999999999</v>
      </c>
      <c r="FB74">
        <v>606.91</v>
      </c>
      <c r="FC74">
        <v>25.0002</v>
      </c>
      <c r="FD74">
        <v>29.092199999999998</v>
      </c>
      <c r="FE74">
        <v>30.0001</v>
      </c>
      <c r="FF74">
        <v>29.224299999999999</v>
      </c>
      <c r="FG74">
        <v>29.236699999999999</v>
      </c>
      <c r="FH74">
        <v>34.199100000000001</v>
      </c>
      <c r="FI74">
        <v>30.1144</v>
      </c>
      <c r="FJ74">
        <v>24.7956</v>
      </c>
      <c r="FK74">
        <v>25</v>
      </c>
      <c r="FL74">
        <v>800</v>
      </c>
      <c r="FM74">
        <v>16.238299999999999</v>
      </c>
      <c r="FN74">
        <v>110.459</v>
      </c>
      <c r="FO74">
        <v>101.55500000000001</v>
      </c>
    </row>
    <row r="75" spans="1:171" x14ac:dyDescent="0.2">
      <c r="A75">
        <v>59</v>
      </c>
      <c r="B75">
        <v>1535037995.9000001</v>
      </c>
      <c r="C75">
        <v>8266.8000001907294</v>
      </c>
      <c r="D75" t="s">
        <v>575</v>
      </c>
      <c r="E75" t="s">
        <v>576</v>
      </c>
      <c r="F75" t="s">
        <v>487</v>
      </c>
      <c r="G75">
        <v>1535037987.9419401</v>
      </c>
      <c r="H75">
        <f t="shared" si="43"/>
        <v>4.653793606562766E-3</v>
      </c>
      <c r="I75">
        <f t="shared" si="44"/>
        <v>38.864296960351382</v>
      </c>
      <c r="J75">
        <f t="shared" si="45"/>
        <v>935.11232258064501</v>
      </c>
      <c r="K75">
        <f t="shared" si="46"/>
        <v>737.39125339916632</v>
      </c>
      <c r="L75">
        <f t="shared" si="47"/>
        <v>73.612182978937099</v>
      </c>
      <c r="M75">
        <f t="shared" si="48"/>
        <v>93.350252092565881</v>
      </c>
      <c r="N75">
        <f t="shared" si="49"/>
        <v>0.37304873348127038</v>
      </c>
      <c r="O75">
        <f t="shared" si="50"/>
        <v>2.2557133576068553</v>
      </c>
      <c r="P75">
        <f t="shared" si="51"/>
        <v>0.34185500531583984</v>
      </c>
      <c r="Q75">
        <f t="shared" si="52"/>
        <v>0.21624422911415564</v>
      </c>
      <c r="R75">
        <f t="shared" si="53"/>
        <v>280.85819599660732</v>
      </c>
      <c r="S75">
        <f t="shared" si="54"/>
        <v>28.417954763476192</v>
      </c>
      <c r="T75">
        <f t="shared" si="55"/>
        <v>27.766503225806499</v>
      </c>
      <c r="U75">
        <f t="shared" si="56"/>
        <v>3.7434897987533082</v>
      </c>
      <c r="V75">
        <f t="shared" si="57"/>
        <v>64.500831696285076</v>
      </c>
      <c r="W75">
        <f t="shared" si="58"/>
        <v>2.4264949252748242</v>
      </c>
      <c r="X75">
        <f t="shared" si="59"/>
        <v>3.7619591274426591</v>
      </c>
      <c r="Y75">
        <f t="shared" si="60"/>
        <v>1.316994873478484</v>
      </c>
      <c r="Z75">
        <f t="shared" si="61"/>
        <v>-205.23229804941798</v>
      </c>
      <c r="AA75">
        <f t="shared" si="62"/>
        <v>10.25211685290212</v>
      </c>
      <c r="AB75">
        <f t="shared" si="63"/>
        <v>0.9888076901962215</v>
      </c>
      <c r="AC75">
        <f t="shared" si="64"/>
        <v>86.866822490287674</v>
      </c>
      <c r="AD75">
        <v>-4.1337736130489099E-2</v>
      </c>
      <c r="AE75">
        <v>4.6405230191055503E-2</v>
      </c>
      <c r="AF75">
        <v>3.46544047715813</v>
      </c>
      <c r="AG75">
        <v>0</v>
      </c>
      <c r="AH75">
        <v>0</v>
      </c>
      <c r="AI75">
        <f t="shared" si="65"/>
        <v>1</v>
      </c>
      <c r="AJ75">
        <f t="shared" si="66"/>
        <v>0</v>
      </c>
      <c r="AK75">
        <f t="shared" si="67"/>
        <v>52563.962163146847</v>
      </c>
      <c r="AL75">
        <v>0</v>
      </c>
      <c r="AM75">
        <v>0</v>
      </c>
      <c r="AN75">
        <v>0</v>
      </c>
      <c r="AO75">
        <f t="shared" si="68"/>
        <v>0</v>
      </c>
      <c r="AP75" t="e">
        <f t="shared" si="69"/>
        <v>#DIV/0!</v>
      </c>
      <c r="AQ75">
        <v>-1</v>
      </c>
      <c r="AR75" t="s">
        <v>577</v>
      </c>
      <c r="AS75">
        <v>875.77729411764699</v>
      </c>
      <c r="AT75">
        <v>1326.72</v>
      </c>
      <c r="AU75">
        <f t="shared" si="70"/>
        <v>0.33989289818677115</v>
      </c>
      <c r="AV75">
        <v>0.5</v>
      </c>
      <c r="AW75">
        <f t="shared" si="71"/>
        <v>1433.0821835120496</v>
      </c>
      <c r="AX75">
        <f t="shared" si="72"/>
        <v>38.864296960351382</v>
      </c>
      <c r="AY75">
        <f t="shared" si="73"/>
        <v>243.54722834686839</v>
      </c>
      <c r="AZ75">
        <f t="shared" si="74"/>
        <v>0.57835865894838401</v>
      </c>
      <c r="BA75">
        <f t="shared" si="75"/>
        <v>2.7817174352594409E-2</v>
      </c>
      <c r="BB75">
        <f t="shared" si="76"/>
        <v>-1</v>
      </c>
      <c r="BC75" t="s">
        <v>578</v>
      </c>
      <c r="BD75">
        <v>559.4</v>
      </c>
      <c r="BE75">
        <f t="shared" si="77"/>
        <v>767.32</v>
      </c>
      <c r="BF75">
        <f t="shared" si="78"/>
        <v>0.58768532800181539</v>
      </c>
      <c r="BG75">
        <f t="shared" si="79"/>
        <v>2.3716839470861637</v>
      </c>
      <c r="BH75">
        <f t="shared" si="80"/>
        <v>0.33989289818677115</v>
      </c>
      <c r="BI75" t="e">
        <f t="shared" si="81"/>
        <v>#DIV/0!</v>
      </c>
      <c r="BJ75">
        <v>389</v>
      </c>
      <c r="BK75">
        <v>300</v>
      </c>
      <c r="BL75">
        <v>300</v>
      </c>
      <c r="BM75">
        <v>300</v>
      </c>
      <c r="BN75">
        <v>10470.4</v>
      </c>
      <c r="BO75">
        <v>1230.3599999999999</v>
      </c>
      <c r="BP75">
        <v>-7.2626000000000001E-3</v>
      </c>
      <c r="BQ75">
        <v>10.0486</v>
      </c>
      <c r="BR75">
        <f t="shared" si="82"/>
        <v>1699.9970967741899</v>
      </c>
      <c r="BS75">
        <f t="shared" si="83"/>
        <v>1433.0821835120496</v>
      </c>
      <c r="BT75">
        <f t="shared" si="84"/>
        <v>0.84299095935597679</v>
      </c>
      <c r="BU75">
        <f t="shared" si="85"/>
        <v>0.19598191871195347</v>
      </c>
      <c r="BV75">
        <v>6</v>
      </c>
      <c r="BW75">
        <v>0.5</v>
      </c>
      <c r="BX75" t="s">
        <v>283</v>
      </c>
      <c r="BY75">
        <v>1535037987.9419401</v>
      </c>
      <c r="BZ75">
        <v>935.11232258064501</v>
      </c>
      <c r="CA75">
        <v>999.93245161290304</v>
      </c>
      <c r="CB75">
        <v>24.306793548387098</v>
      </c>
      <c r="CC75">
        <v>17.496206451612899</v>
      </c>
      <c r="CD75">
        <v>400.024967741936</v>
      </c>
      <c r="CE75">
        <v>99.727851612903194</v>
      </c>
      <c r="CF75">
        <v>9.99977677419355E-2</v>
      </c>
      <c r="CG75">
        <v>27.8508064516129</v>
      </c>
      <c r="CH75">
        <v>27.766503225806499</v>
      </c>
      <c r="CI75">
        <v>999.9</v>
      </c>
      <c r="CJ75">
        <v>9996</v>
      </c>
      <c r="CK75">
        <v>0</v>
      </c>
      <c r="CL75">
        <v>38.267364516129</v>
      </c>
      <c r="CM75">
        <v>1699.9970967741899</v>
      </c>
      <c r="CN75">
        <v>0.90000770967742005</v>
      </c>
      <c r="CO75">
        <v>9.9992290322580599E-2</v>
      </c>
      <c r="CP75">
        <v>0</v>
      </c>
      <c r="CQ75">
        <v>876.11800000000005</v>
      </c>
      <c r="CR75">
        <v>5.0001199999999999</v>
      </c>
      <c r="CS75">
        <v>12890.393548387099</v>
      </c>
      <c r="CT75">
        <v>13357.919354838699</v>
      </c>
      <c r="CU75">
        <v>46.015999999999998</v>
      </c>
      <c r="CV75">
        <v>47.186999999999998</v>
      </c>
      <c r="CW75">
        <v>47.061999999999998</v>
      </c>
      <c r="CX75">
        <v>47.162999999999997</v>
      </c>
      <c r="CY75">
        <v>47.816064516129003</v>
      </c>
      <c r="CZ75">
        <v>1525.5096774193501</v>
      </c>
      <c r="DA75">
        <v>169.48741935483901</v>
      </c>
      <c r="DB75">
        <v>0</v>
      </c>
      <c r="DC75">
        <v>120</v>
      </c>
      <c r="DD75">
        <v>875.77729411764699</v>
      </c>
      <c r="DE75">
        <v>-4.3784313998879902</v>
      </c>
      <c r="DF75">
        <v>-436.47058655225601</v>
      </c>
      <c r="DG75">
        <v>12876.9352941176</v>
      </c>
      <c r="DH75">
        <v>10</v>
      </c>
      <c r="DI75">
        <v>1535038027.5</v>
      </c>
      <c r="DJ75" t="s">
        <v>579</v>
      </c>
      <c r="DK75">
        <v>52</v>
      </c>
      <c r="DL75">
        <v>1.1579999999999999</v>
      </c>
      <c r="DM75">
        <v>-3.1E-2</v>
      </c>
      <c r="DN75">
        <v>1000</v>
      </c>
      <c r="DO75">
        <v>18</v>
      </c>
      <c r="DP75">
        <v>0.04</v>
      </c>
      <c r="DQ75">
        <v>0.02</v>
      </c>
      <c r="DR75">
        <v>39.158034928862897</v>
      </c>
      <c r="DS75">
        <v>-0.33570581404065702</v>
      </c>
      <c r="DT75">
        <v>5.9196391383713499E-2</v>
      </c>
      <c r="DU75">
        <v>1</v>
      </c>
      <c r="DV75">
        <v>734.58279834354403</v>
      </c>
      <c r="DW75">
        <v>-18.894474923667101</v>
      </c>
      <c r="DX75">
        <v>2.3005029684713301</v>
      </c>
      <c r="DY75">
        <v>0</v>
      </c>
      <c r="DZ75">
        <v>1</v>
      </c>
      <c r="EA75">
        <v>2</v>
      </c>
      <c r="EB75" t="s">
        <v>295</v>
      </c>
      <c r="EC75">
        <v>1.87832</v>
      </c>
      <c r="ED75">
        <v>1.8772899999999999</v>
      </c>
      <c r="EE75">
        <v>1.87744</v>
      </c>
      <c r="EF75">
        <v>1.88141</v>
      </c>
      <c r="EG75">
        <v>1.875</v>
      </c>
      <c r="EH75">
        <v>1.87253</v>
      </c>
      <c r="EI75">
        <v>1.87469</v>
      </c>
      <c r="EJ75">
        <v>1.8780300000000001</v>
      </c>
      <c r="EK75" t="s">
        <v>286</v>
      </c>
      <c r="EL75" t="s">
        <v>19</v>
      </c>
      <c r="EM75" t="s">
        <v>19</v>
      </c>
      <c r="EN75" t="s">
        <v>19</v>
      </c>
      <c r="EO75" t="s">
        <v>287</v>
      </c>
      <c r="EP75" t="s">
        <v>288</v>
      </c>
      <c r="EQ75" t="s">
        <v>289</v>
      </c>
      <c r="ER75" t="s">
        <v>289</v>
      </c>
      <c r="ES75" t="s">
        <v>289</v>
      </c>
      <c r="ET75" t="s">
        <v>289</v>
      </c>
      <c r="EU75">
        <v>0</v>
      </c>
      <c r="EV75">
        <v>100</v>
      </c>
      <c r="EW75">
        <v>100</v>
      </c>
      <c r="EX75">
        <v>1.1579999999999999</v>
      </c>
      <c r="EY75">
        <v>-3.1E-2</v>
      </c>
      <c r="EZ75">
        <v>2</v>
      </c>
      <c r="FA75">
        <v>385.613</v>
      </c>
      <c r="FB75">
        <v>608.50300000000004</v>
      </c>
      <c r="FC75">
        <v>24.998699999999999</v>
      </c>
      <c r="FD75">
        <v>29.151199999999999</v>
      </c>
      <c r="FE75">
        <v>30.0002</v>
      </c>
      <c r="FF75">
        <v>29.271000000000001</v>
      </c>
      <c r="FG75">
        <v>29.284500000000001</v>
      </c>
      <c r="FH75">
        <v>41.051000000000002</v>
      </c>
      <c r="FI75">
        <v>22.160299999999999</v>
      </c>
      <c r="FJ75">
        <v>22.157900000000001</v>
      </c>
      <c r="FK75">
        <v>25</v>
      </c>
      <c r="FL75">
        <v>1000</v>
      </c>
      <c r="FM75">
        <v>17.710599999999999</v>
      </c>
      <c r="FN75">
        <v>110.449</v>
      </c>
      <c r="FO75">
        <v>101.547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RowHeight="13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  <row r="15" spans="1:2" x14ac:dyDescent="0.2">
      <c r="A15" t="s">
        <v>335</v>
      </c>
      <c r="B15" t="s">
        <v>336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Etsushi Kumagai</cp:lastModifiedBy>
  <dcterms:created xsi:type="dcterms:W3CDTF">2018-08-23T13:08:53Z</dcterms:created>
  <dcterms:modified xsi:type="dcterms:W3CDTF">2022-12-06T12:42:07Z</dcterms:modified>
</cp:coreProperties>
</file>