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magaie141\Desktop\for Peng\2019year\"/>
    </mc:Choice>
  </mc:AlternateContent>
  <xr:revisionPtr revIDLastSave="0" documentId="8_{F7BDD00B-2C96-46C7-A8A5-4DF8C37379AA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X148" i="1" l="1"/>
  <c r="BW148" i="1"/>
  <c r="BU148" i="1"/>
  <c r="BL148" i="1"/>
  <c r="BK148" i="1"/>
  <c r="BJ148" i="1"/>
  <c r="BI148" i="1"/>
  <c r="BH148" i="1"/>
  <c r="BC148" i="1" s="1"/>
  <c r="BE148" i="1"/>
  <c r="AX148" i="1"/>
  <c r="AR148" i="1"/>
  <c r="AS148" i="1" s="1"/>
  <c r="AN148" i="1"/>
  <c r="AL148" i="1" s="1"/>
  <c r="AA148" i="1"/>
  <c r="Z148" i="1"/>
  <c r="R148" i="1"/>
  <c r="BX147" i="1"/>
  <c r="BW147" i="1"/>
  <c r="BU147" i="1"/>
  <c r="BL147" i="1"/>
  <c r="BK147" i="1"/>
  <c r="BJ147" i="1"/>
  <c r="BI147" i="1"/>
  <c r="BH147" i="1"/>
  <c r="BC147" i="1" s="1"/>
  <c r="BE147" i="1"/>
  <c r="AX147" i="1"/>
  <c r="AR147" i="1"/>
  <c r="AS147" i="1" s="1"/>
  <c r="AN147" i="1"/>
  <c r="AL147" i="1" s="1"/>
  <c r="AA147" i="1"/>
  <c r="Z147" i="1"/>
  <c r="R147" i="1"/>
  <c r="BX146" i="1"/>
  <c r="BW146" i="1"/>
  <c r="BU146" i="1"/>
  <c r="BL146" i="1"/>
  <c r="BK146" i="1"/>
  <c r="BJ146" i="1"/>
  <c r="BI146" i="1"/>
  <c r="BH146" i="1"/>
  <c r="BC146" i="1" s="1"/>
  <c r="BE146" i="1"/>
  <c r="AX146" i="1"/>
  <c r="AR146" i="1"/>
  <c r="AS146" i="1" s="1"/>
  <c r="AN146" i="1"/>
  <c r="AL146" i="1" s="1"/>
  <c r="K146" i="1" s="1"/>
  <c r="AA146" i="1"/>
  <c r="Y146" i="1" s="1"/>
  <c r="Z146" i="1"/>
  <c r="R146" i="1"/>
  <c r="BX145" i="1"/>
  <c r="BW145" i="1"/>
  <c r="BU145" i="1"/>
  <c r="BL145" i="1"/>
  <c r="BK145" i="1"/>
  <c r="BJ145" i="1"/>
  <c r="BI145" i="1"/>
  <c r="BH145" i="1"/>
  <c r="BC145" i="1" s="1"/>
  <c r="BE145" i="1"/>
  <c r="AX145" i="1"/>
  <c r="AR145" i="1"/>
  <c r="AS145" i="1" s="1"/>
  <c r="AN145" i="1"/>
  <c r="AL145" i="1"/>
  <c r="AM145" i="1" s="1"/>
  <c r="AA145" i="1"/>
  <c r="Z145" i="1"/>
  <c r="R145" i="1"/>
  <c r="BX144" i="1"/>
  <c r="BW144" i="1"/>
  <c r="BU144" i="1"/>
  <c r="BL144" i="1"/>
  <c r="BK144" i="1"/>
  <c r="BJ144" i="1"/>
  <c r="BI144" i="1"/>
  <c r="BH144" i="1"/>
  <c r="BC144" i="1" s="1"/>
  <c r="BE144" i="1"/>
  <c r="AX144" i="1"/>
  <c r="AR144" i="1"/>
  <c r="AS144" i="1" s="1"/>
  <c r="AN144" i="1"/>
  <c r="AL144" i="1" s="1"/>
  <c r="AA144" i="1"/>
  <c r="Z144" i="1"/>
  <c r="R144" i="1"/>
  <c r="BX143" i="1"/>
  <c r="BW143" i="1"/>
  <c r="BU143" i="1"/>
  <c r="BL143" i="1"/>
  <c r="BK143" i="1"/>
  <c r="BJ143" i="1"/>
  <c r="BI143" i="1"/>
  <c r="BH143" i="1"/>
  <c r="BC143" i="1" s="1"/>
  <c r="BE143" i="1"/>
  <c r="AX143" i="1"/>
  <c r="AR143" i="1"/>
  <c r="AS143" i="1" s="1"/>
  <c r="AN143" i="1"/>
  <c r="AL143" i="1" s="1"/>
  <c r="AA143" i="1"/>
  <c r="Z143" i="1"/>
  <c r="Y143" i="1" s="1"/>
  <c r="R143" i="1"/>
  <c r="BX142" i="1"/>
  <c r="BW142" i="1"/>
  <c r="BU142" i="1"/>
  <c r="BL142" i="1"/>
  <c r="BK142" i="1"/>
  <c r="BJ142" i="1"/>
  <c r="BI142" i="1"/>
  <c r="BH142" i="1"/>
  <c r="BC142" i="1" s="1"/>
  <c r="BE142" i="1"/>
  <c r="AX142" i="1"/>
  <c r="AR142" i="1"/>
  <c r="AS142" i="1" s="1"/>
  <c r="AN142" i="1"/>
  <c r="AL142" i="1" s="1"/>
  <c r="K142" i="1" s="1"/>
  <c r="AC142" i="1" s="1"/>
  <c r="AA142" i="1"/>
  <c r="Z142" i="1"/>
  <c r="Y142" i="1" s="1"/>
  <c r="R142" i="1"/>
  <c r="BX141" i="1"/>
  <c r="BW141" i="1"/>
  <c r="BU141" i="1"/>
  <c r="BL141" i="1"/>
  <c r="BK141" i="1"/>
  <c r="BJ141" i="1"/>
  <c r="BI141" i="1"/>
  <c r="BH141" i="1"/>
  <c r="BC141" i="1" s="1"/>
  <c r="BE141" i="1"/>
  <c r="AX141" i="1"/>
  <c r="AR141" i="1"/>
  <c r="AS141" i="1" s="1"/>
  <c r="AN141" i="1"/>
  <c r="AL141" i="1" s="1"/>
  <c r="AA141" i="1"/>
  <c r="Z141" i="1"/>
  <c r="R141" i="1"/>
  <c r="BX140" i="1"/>
  <c r="BW140" i="1"/>
  <c r="BU140" i="1"/>
  <c r="BL140" i="1"/>
  <c r="BK140" i="1"/>
  <c r="BJ140" i="1"/>
  <c r="BI140" i="1"/>
  <c r="BH140" i="1"/>
  <c r="BC140" i="1" s="1"/>
  <c r="BE140" i="1"/>
  <c r="AX140" i="1"/>
  <c r="AR140" i="1"/>
  <c r="AS140" i="1" s="1"/>
  <c r="AN140" i="1"/>
  <c r="AL140" i="1" s="1"/>
  <c r="AA140" i="1"/>
  <c r="Z140" i="1"/>
  <c r="Y140" i="1" s="1"/>
  <c r="R140" i="1"/>
  <c r="BX139" i="1"/>
  <c r="BW139" i="1"/>
  <c r="BU139" i="1"/>
  <c r="BL139" i="1"/>
  <c r="BK139" i="1"/>
  <c r="BJ139" i="1"/>
  <c r="BI139" i="1"/>
  <c r="BH139" i="1"/>
  <c r="BC139" i="1" s="1"/>
  <c r="BE139" i="1"/>
  <c r="AX139" i="1"/>
  <c r="AR139" i="1"/>
  <c r="AS139" i="1" s="1"/>
  <c r="AN139" i="1"/>
  <c r="AL139" i="1" s="1"/>
  <c r="L139" i="1" s="1"/>
  <c r="BA139" i="1" s="1"/>
  <c r="AA139" i="1"/>
  <c r="Z139" i="1"/>
  <c r="R139" i="1"/>
  <c r="BX138" i="1"/>
  <c r="BW138" i="1"/>
  <c r="BU138" i="1"/>
  <c r="BL138" i="1"/>
  <c r="BK138" i="1"/>
  <c r="BJ138" i="1"/>
  <c r="BI138" i="1"/>
  <c r="BH138" i="1"/>
  <c r="BC138" i="1" s="1"/>
  <c r="BE138" i="1"/>
  <c r="AX138" i="1"/>
  <c r="AR138" i="1"/>
  <c r="AS138" i="1" s="1"/>
  <c r="AN138" i="1"/>
  <c r="AL138" i="1" s="1"/>
  <c r="AA138" i="1"/>
  <c r="Z138" i="1"/>
  <c r="Y138" i="1" s="1"/>
  <c r="R138" i="1"/>
  <c r="BX137" i="1"/>
  <c r="BW137" i="1"/>
  <c r="BU137" i="1"/>
  <c r="BV137" i="1" s="1"/>
  <c r="BL137" i="1"/>
  <c r="BK137" i="1"/>
  <c r="BJ137" i="1"/>
  <c r="BI137" i="1"/>
  <c r="BH137" i="1"/>
  <c r="BC137" i="1" s="1"/>
  <c r="BE137" i="1"/>
  <c r="AX137" i="1"/>
  <c r="AR137" i="1"/>
  <c r="AS137" i="1" s="1"/>
  <c r="AN137" i="1"/>
  <c r="AL137" i="1" s="1"/>
  <c r="AA137" i="1"/>
  <c r="Z137" i="1"/>
  <c r="R137" i="1"/>
  <c r="BX136" i="1"/>
  <c r="BW136" i="1"/>
  <c r="BU136" i="1"/>
  <c r="BL136" i="1"/>
  <c r="BK136" i="1"/>
  <c r="BJ136" i="1"/>
  <c r="BI136" i="1"/>
  <c r="BH136" i="1"/>
  <c r="BC136" i="1" s="1"/>
  <c r="BE136" i="1"/>
  <c r="AX136" i="1"/>
  <c r="AR136" i="1"/>
  <c r="AS136" i="1" s="1"/>
  <c r="AN136" i="1"/>
  <c r="AL136" i="1" s="1"/>
  <c r="AA136" i="1"/>
  <c r="Z136" i="1"/>
  <c r="R136" i="1"/>
  <c r="BX135" i="1"/>
  <c r="BW135" i="1"/>
  <c r="BU135" i="1"/>
  <c r="BV135" i="1" s="1"/>
  <c r="BL135" i="1"/>
  <c r="BK135" i="1"/>
  <c r="BJ135" i="1"/>
  <c r="BI135" i="1"/>
  <c r="BH135" i="1"/>
  <c r="BC135" i="1" s="1"/>
  <c r="BE135" i="1"/>
  <c r="AX135" i="1"/>
  <c r="AR135" i="1"/>
  <c r="AS135" i="1" s="1"/>
  <c r="AN135" i="1"/>
  <c r="AL135" i="1" s="1"/>
  <c r="K135" i="1" s="1"/>
  <c r="AC135" i="1" s="1"/>
  <c r="AA135" i="1"/>
  <c r="Z135" i="1"/>
  <c r="R135" i="1"/>
  <c r="BX134" i="1"/>
  <c r="BW134" i="1"/>
  <c r="BU134" i="1"/>
  <c r="BL134" i="1"/>
  <c r="BK134" i="1"/>
  <c r="BJ134" i="1"/>
  <c r="BI134" i="1"/>
  <c r="BH134" i="1"/>
  <c r="BC134" i="1" s="1"/>
  <c r="BE134" i="1"/>
  <c r="AX134" i="1"/>
  <c r="AR134" i="1"/>
  <c r="AS134" i="1" s="1"/>
  <c r="AN134" i="1"/>
  <c r="AL134" i="1" s="1"/>
  <c r="K134" i="1" s="1"/>
  <c r="AA134" i="1"/>
  <c r="Z134" i="1"/>
  <c r="R134" i="1"/>
  <c r="BX133" i="1"/>
  <c r="BW133" i="1"/>
  <c r="BU133" i="1"/>
  <c r="BL133" i="1"/>
  <c r="BK133" i="1"/>
  <c r="BJ133" i="1"/>
  <c r="BI133" i="1"/>
  <c r="BH133" i="1"/>
  <c r="BC133" i="1" s="1"/>
  <c r="BE133" i="1"/>
  <c r="AX133" i="1"/>
  <c r="AR133" i="1"/>
  <c r="AS133" i="1" s="1"/>
  <c r="AN133" i="1"/>
  <c r="AL133" i="1" s="1"/>
  <c r="AA133" i="1"/>
  <c r="Z133" i="1"/>
  <c r="R133" i="1"/>
  <c r="BX132" i="1"/>
  <c r="BW132" i="1"/>
  <c r="BU132" i="1"/>
  <c r="BL132" i="1"/>
  <c r="BK132" i="1"/>
  <c r="BJ132" i="1"/>
  <c r="BI132" i="1"/>
  <c r="BH132" i="1"/>
  <c r="BC132" i="1" s="1"/>
  <c r="BE132" i="1"/>
  <c r="AX132" i="1"/>
  <c r="AR132" i="1"/>
  <c r="AS132" i="1" s="1"/>
  <c r="AN132" i="1"/>
  <c r="AL132" i="1" s="1"/>
  <c r="AA132" i="1"/>
  <c r="Z132" i="1"/>
  <c r="R132" i="1"/>
  <c r="BX131" i="1"/>
  <c r="BW131" i="1"/>
  <c r="BU131" i="1"/>
  <c r="BL131" i="1"/>
  <c r="BK131" i="1"/>
  <c r="BJ131" i="1"/>
  <c r="BI131" i="1"/>
  <c r="BH131" i="1"/>
  <c r="BC131" i="1" s="1"/>
  <c r="BE131" i="1"/>
  <c r="AX131" i="1"/>
  <c r="AR131" i="1"/>
  <c r="AS131" i="1" s="1"/>
  <c r="AN131" i="1"/>
  <c r="AL131" i="1" s="1"/>
  <c r="AA131" i="1"/>
  <c r="Z131" i="1"/>
  <c r="R131" i="1"/>
  <c r="BX130" i="1"/>
  <c r="BW130" i="1"/>
  <c r="BU130" i="1"/>
  <c r="BL130" i="1"/>
  <c r="BK130" i="1"/>
  <c r="BJ130" i="1"/>
  <c r="BI130" i="1"/>
  <c r="BH130" i="1"/>
  <c r="BC130" i="1" s="1"/>
  <c r="BE130" i="1"/>
  <c r="AX130" i="1"/>
  <c r="AR130" i="1"/>
  <c r="AS130" i="1" s="1"/>
  <c r="AN130" i="1"/>
  <c r="AL130" i="1" s="1"/>
  <c r="AM130" i="1" s="1"/>
  <c r="AA130" i="1"/>
  <c r="Z130" i="1"/>
  <c r="R130" i="1"/>
  <c r="BX129" i="1"/>
  <c r="BW129" i="1"/>
  <c r="BU129" i="1"/>
  <c r="BL129" i="1"/>
  <c r="BK129" i="1"/>
  <c r="BJ129" i="1"/>
  <c r="BI129" i="1"/>
  <c r="BH129" i="1"/>
  <c r="BC129" i="1" s="1"/>
  <c r="BE129" i="1"/>
  <c r="AX129" i="1"/>
  <c r="AR129" i="1"/>
  <c r="AS129" i="1" s="1"/>
  <c r="AN129" i="1"/>
  <c r="AL129" i="1" s="1"/>
  <c r="K129" i="1" s="1"/>
  <c r="AA129" i="1"/>
  <c r="Z129" i="1"/>
  <c r="R129" i="1"/>
  <c r="BX128" i="1"/>
  <c r="BW128" i="1"/>
  <c r="BU128" i="1"/>
  <c r="BL128" i="1"/>
  <c r="BK128" i="1"/>
  <c r="BJ128" i="1"/>
  <c r="BI128" i="1"/>
  <c r="BH128" i="1"/>
  <c r="BC128" i="1" s="1"/>
  <c r="BE128" i="1"/>
  <c r="AX128" i="1"/>
  <c r="AR128" i="1"/>
  <c r="AS128" i="1" s="1"/>
  <c r="AN128" i="1"/>
  <c r="AL128" i="1" s="1"/>
  <c r="K128" i="1" s="1"/>
  <c r="AA128" i="1"/>
  <c r="Z128" i="1"/>
  <c r="R128" i="1"/>
  <c r="BX127" i="1"/>
  <c r="BW127" i="1"/>
  <c r="BU127" i="1"/>
  <c r="BL127" i="1"/>
  <c r="BK127" i="1"/>
  <c r="BJ127" i="1"/>
  <c r="BI127" i="1"/>
  <c r="BH127" i="1"/>
  <c r="BC127" i="1" s="1"/>
  <c r="BE127" i="1"/>
  <c r="AX127" i="1"/>
  <c r="AR127" i="1"/>
  <c r="AS127" i="1" s="1"/>
  <c r="AN127" i="1"/>
  <c r="AL127" i="1" s="1"/>
  <c r="AA127" i="1"/>
  <c r="Z127" i="1"/>
  <c r="R127" i="1"/>
  <c r="BX126" i="1"/>
  <c r="BW126" i="1"/>
  <c r="BU126" i="1"/>
  <c r="BL126" i="1"/>
  <c r="BK126" i="1"/>
  <c r="BJ126" i="1"/>
  <c r="BI126" i="1"/>
  <c r="BH126" i="1"/>
  <c r="BC126" i="1" s="1"/>
  <c r="BE126" i="1"/>
  <c r="AX126" i="1"/>
  <c r="AR126" i="1"/>
  <c r="AS126" i="1" s="1"/>
  <c r="AN126" i="1"/>
  <c r="AL126" i="1" s="1"/>
  <c r="AA126" i="1"/>
  <c r="Z126" i="1"/>
  <c r="R126" i="1"/>
  <c r="BX125" i="1"/>
  <c r="BW125" i="1"/>
  <c r="BU125" i="1"/>
  <c r="BL125" i="1"/>
  <c r="BK125" i="1"/>
  <c r="BJ125" i="1"/>
  <c r="BI125" i="1"/>
  <c r="BH125" i="1"/>
  <c r="BC125" i="1" s="1"/>
  <c r="BE125" i="1"/>
  <c r="AX125" i="1"/>
  <c r="AR125" i="1"/>
  <c r="AS125" i="1" s="1"/>
  <c r="AN125" i="1"/>
  <c r="AL125" i="1" s="1"/>
  <c r="K125" i="1" s="1"/>
  <c r="AC125" i="1" s="1"/>
  <c r="AA125" i="1"/>
  <c r="Z125" i="1"/>
  <c r="R125" i="1"/>
  <c r="BX124" i="1"/>
  <c r="BW124" i="1"/>
  <c r="BU124" i="1"/>
  <c r="BL124" i="1"/>
  <c r="BK124" i="1"/>
  <c r="BJ124" i="1"/>
  <c r="BI124" i="1"/>
  <c r="BH124" i="1"/>
  <c r="BC124" i="1" s="1"/>
  <c r="BE124" i="1"/>
  <c r="AX124" i="1"/>
  <c r="AR124" i="1"/>
  <c r="AS124" i="1" s="1"/>
  <c r="AN124" i="1"/>
  <c r="AL124" i="1" s="1"/>
  <c r="AM124" i="1" s="1"/>
  <c r="AA124" i="1"/>
  <c r="Z124" i="1"/>
  <c r="R124" i="1"/>
  <c r="BX123" i="1"/>
  <c r="BW123" i="1"/>
  <c r="BU123" i="1"/>
  <c r="BL123" i="1"/>
  <c r="BK123" i="1"/>
  <c r="BJ123" i="1"/>
  <c r="BI123" i="1"/>
  <c r="BH123" i="1"/>
  <c r="BC123" i="1" s="1"/>
  <c r="BE123" i="1"/>
  <c r="AX123" i="1"/>
  <c r="AR123" i="1"/>
  <c r="AS123" i="1" s="1"/>
  <c r="AN123" i="1"/>
  <c r="AL123" i="1" s="1"/>
  <c r="AA123" i="1"/>
  <c r="Z123" i="1"/>
  <c r="R123" i="1"/>
  <c r="BX122" i="1"/>
  <c r="BW122" i="1"/>
  <c r="BU122" i="1"/>
  <c r="BL122" i="1"/>
  <c r="BK122" i="1"/>
  <c r="BJ122" i="1"/>
  <c r="BI122" i="1"/>
  <c r="BH122" i="1"/>
  <c r="BC122" i="1" s="1"/>
  <c r="BE122" i="1"/>
  <c r="AX122" i="1"/>
  <c r="AR122" i="1"/>
  <c r="AS122" i="1" s="1"/>
  <c r="AN122" i="1"/>
  <c r="AL122" i="1" s="1"/>
  <c r="K122" i="1" s="1"/>
  <c r="AC122" i="1" s="1"/>
  <c r="AA122" i="1"/>
  <c r="Z122" i="1"/>
  <c r="R122" i="1"/>
  <c r="BX121" i="1"/>
  <c r="BW121" i="1"/>
  <c r="BU121" i="1"/>
  <c r="BL121" i="1"/>
  <c r="BK121" i="1"/>
  <c r="BJ121" i="1"/>
  <c r="BI121" i="1"/>
  <c r="BH121" i="1"/>
  <c r="BC121" i="1" s="1"/>
  <c r="BE121" i="1"/>
  <c r="AX121" i="1"/>
  <c r="AR121" i="1"/>
  <c r="AS121" i="1" s="1"/>
  <c r="AN121" i="1"/>
  <c r="AL121" i="1" s="1"/>
  <c r="K121" i="1" s="1"/>
  <c r="AC121" i="1" s="1"/>
  <c r="AA121" i="1"/>
  <c r="Z121" i="1"/>
  <c r="R121" i="1"/>
  <c r="BX120" i="1"/>
  <c r="BW120" i="1"/>
  <c r="BU120" i="1"/>
  <c r="BL120" i="1"/>
  <c r="BK120" i="1"/>
  <c r="BJ120" i="1"/>
  <c r="BI120" i="1"/>
  <c r="BH120" i="1"/>
  <c r="BC120" i="1" s="1"/>
  <c r="BE120" i="1"/>
  <c r="AX120" i="1"/>
  <c r="AR120" i="1"/>
  <c r="AS120" i="1" s="1"/>
  <c r="AN120" i="1"/>
  <c r="AL120" i="1" s="1"/>
  <c r="AA120" i="1"/>
  <c r="Z120" i="1"/>
  <c r="R120" i="1"/>
  <c r="BX119" i="1"/>
  <c r="BW119" i="1"/>
  <c r="BU119" i="1"/>
  <c r="BL119" i="1"/>
  <c r="BK119" i="1"/>
  <c r="BJ119" i="1"/>
  <c r="BI119" i="1"/>
  <c r="BH119" i="1"/>
  <c r="BC119" i="1" s="1"/>
  <c r="BE119" i="1"/>
  <c r="AX119" i="1"/>
  <c r="AR119" i="1"/>
  <c r="AS119" i="1" s="1"/>
  <c r="AN119" i="1"/>
  <c r="AL119" i="1" s="1"/>
  <c r="AA119" i="1"/>
  <c r="Z119" i="1"/>
  <c r="R119" i="1"/>
  <c r="BX118" i="1"/>
  <c r="BW118" i="1"/>
  <c r="BU118" i="1"/>
  <c r="BL118" i="1"/>
  <c r="BK118" i="1"/>
  <c r="BJ118" i="1"/>
  <c r="BI118" i="1"/>
  <c r="BH118" i="1"/>
  <c r="BC118" i="1" s="1"/>
  <c r="BE118" i="1"/>
  <c r="AX118" i="1"/>
  <c r="AR118" i="1"/>
  <c r="AS118" i="1" s="1"/>
  <c r="AN118" i="1"/>
  <c r="AL118" i="1" s="1"/>
  <c r="L118" i="1" s="1"/>
  <c r="BA118" i="1" s="1"/>
  <c r="AA118" i="1"/>
  <c r="Z118" i="1"/>
  <c r="R118" i="1"/>
  <c r="BX117" i="1"/>
  <c r="BW117" i="1"/>
  <c r="BU117" i="1"/>
  <c r="BL117" i="1"/>
  <c r="BK117" i="1"/>
  <c r="BJ117" i="1"/>
  <c r="BI117" i="1"/>
  <c r="BH117" i="1"/>
  <c r="BC117" i="1" s="1"/>
  <c r="BE117" i="1"/>
  <c r="AX117" i="1"/>
  <c r="AR117" i="1"/>
  <c r="AS117" i="1" s="1"/>
  <c r="AN117" i="1"/>
  <c r="AL117" i="1" s="1"/>
  <c r="AM117" i="1" s="1"/>
  <c r="AA117" i="1"/>
  <c r="Z117" i="1"/>
  <c r="R117" i="1"/>
  <c r="BX116" i="1"/>
  <c r="BW116" i="1"/>
  <c r="BU116" i="1"/>
  <c r="BL116" i="1"/>
  <c r="BK116" i="1"/>
  <c r="BJ116" i="1"/>
  <c r="BI116" i="1"/>
  <c r="BH116" i="1"/>
  <c r="BC116" i="1" s="1"/>
  <c r="BE116" i="1"/>
  <c r="AX116" i="1"/>
  <c r="AR116" i="1"/>
  <c r="AS116" i="1" s="1"/>
  <c r="AN116" i="1"/>
  <c r="AL116" i="1" s="1"/>
  <c r="AM116" i="1" s="1"/>
  <c r="AA116" i="1"/>
  <c r="Z116" i="1"/>
  <c r="Y116" i="1" s="1"/>
  <c r="R116" i="1"/>
  <c r="BX115" i="1"/>
  <c r="BW115" i="1"/>
  <c r="BU115" i="1"/>
  <c r="BL115" i="1"/>
  <c r="BK115" i="1"/>
  <c r="BJ115" i="1"/>
  <c r="BI115" i="1"/>
  <c r="BH115" i="1"/>
  <c r="BC115" i="1" s="1"/>
  <c r="BE115" i="1"/>
  <c r="AX115" i="1"/>
  <c r="AR115" i="1"/>
  <c r="AS115" i="1" s="1"/>
  <c r="AN115" i="1"/>
  <c r="AL115" i="1" s="1"/>
  <c r="AA115" i="1"/>
  <c r="Z115" i="1"/>
  <c r="R115" i="1"/>
  <c r="BX114" i="1"/>
  <c r="BW114" i="1"/>
  <c r="BU114" i="1"/>
  <c r="BL114" i="1"/>
  <c r="BK114" i="1"/>
  <c r="BJ114" i="1"/>
  <c r="BI114" i="1"/>
  <c r="BH114" i="1"/>
  <c r="BC114" i="1" s="1"/>
  <c r="BE114" i="1"/>
  <c r="AX114" i="1"/>
  <c r="AR114" i="1"/>
  <c r="AS114" i="1" s="1"/>
  <c r="AN114" i="1"/>
  <c r="AL114" i="1" s="1"/>
  <c r="K114" i="1" s="1"/>
  <c r="AC114" i="1" s="1"/>
  <c r="AA114" i="1"/>
  <c r="Z114" i="1"/>
  <c r="R114" i="1"/>
  <c r="BX113" i="1"/>
  <c r="BW113" i="1"/>
  <c r="BU113" i="1"/>
  <c r="BL113" i="1"/>
  <c r="BK113" i="1"/>
  <c r="BJ113" i="1"/>
  <c r="BI113" i="1"/>
  <c r="BH113" i="1"/>
  <c r="BE113" i="1"/>
  <c r="BC113" i="1"/>
  <c r="AX113" i="1"/>
  <c r="AR113" i="1"/>
  <c r="AS113" i="1" s="1"/>
  <c r="AN113" i="1"/>
  <c r="AL113" i="1" s="1"/>
  <c r="K113" i="1" s="1"/>
  <c r="AC113" i="1" s="1"/>
  <c r="AA113" i="1"/>
  <c r="Z113" i="1"/>
  <c r="R113" i="1"/>
  <c r="BX112" i="1"/>
  <c r="BW112" i="1"/>
  <c r="BU112" i="1"/>
  <c r="BL112" i="1"/>
  <c r="BK112" i="1"/>
  <c r="BJ112" i="1"/>
  <c r="BI112" i="1"/>
  <c r="BH112" i="1"/>
  <c r="BC112" i="1" s="1"/>
  <c r="BE112" i="1"/>
  <c r="AX112" i="1"/>
  <c r="AR112" i="1"/>
  <c r="AS112" i="1" s="1"/>
  <c r="AN112" i="1"/>
  <c r="AL112" i="1" s="1"/>
  <c r="AA112" i="1"/>
  <c r="Z112" i="1"/>
  <c r="R112" i="1"/>
  <c r="BX111" i="1"/>
  <c r="BW111" i="1"/>
  <c r="BU111" i="1"/>
  <c r="BL111" i="1"/>
  <c r="BK111" i="1"/>
  <c r="BJ111" i="1"/>
  <c r="BI111" i="1"/>
  <c r="BH111" i="1"/>
  <c r="BC111" i="1" s="1"/>
  <c r="BE111" i="1"/>
  <c r="AX111" i="1"/>
  <c r="AR111" i="1"/>
  <c r="AS111" i="1" s="1"/>
  <c r="AN111" i="1"/>
  <c r="AL111" i="1" s="1"/>
  <c r="L111" i="1" s="1"/>
  <c r="BA111" i="1" s="1"/>
  <c r="AA111" i="1"/>
  <c r="Z111" i="1"/>
  <c r="Y111" i="1" s="1"/>
  <c r="R111" i="1"/>
  <c r="BX110" i="1"/>
  <c r="BW110" i="1"/>
  <c r="BU110" i="1"/>
  <c r="BL110" i="1"/>
  <c r="BK110" i="1"/>
  <c r="BJ110" i="1"/>
  <c r="BI110" i="1"/>
  <c r="BH110" i="1"/>
  <c r="BC110" i="1" s="1"/>
  <c r="BE110" i="1"/>
  <c r="AX110" i="1"/>
  <c r="AR110" i="1"/>
  <c r="AS110" i="1" s="1"/>
  <c r="AN110" i="1"/>
  <c r="AL110" i="1" s="1"/>
  <c r="AA110" i="1"/>
  <c r="Z110" i="1"/>
  <c r="R110" i="1"/>
  <c r="BX109" i="1"/>
  <c r="BW109" i="1"/>
  <c r="BU109" i="1"/>
  <c r="BL109" i="1"/>
  <c r="BK109" i="1"/>
  <c r="BJ109" i="1"/>
  <c r="BI109" i="1"/>
  <c r="BH109" i="1"/>
  <c r="BC109" i="1" s="1"/>
  <c r="BE109" i="1"/>
  <c r="AX109" i="1"/>
  <c r="AR109" i="1"/>
  <c r="AS109" i="1" s="1"/>
  <c r="AN109" i="1"/>
  <c r="AL109" i="1" s="1"/>
  <c r="AA109" i="1"/>
  <c r="Z109" i="1"/>
  <c r="R109" i="1"/>
  <c r="BX108" i="1"/>
  <c r="BW108" i="1"/>
  <c r="BU108" i="1"/>
  <c r="BL108" i="1"/>
  <c r="BK108" i="1"/>
  <c r="BJ108" i="1"/>
  <c r="BI108" i="1"/>
  <c r="BH108" i="1"/>
  <c r="BC108" i="1" s="1"/>
  <c r="BE108" i="1"/>
  <c r="AX108" i="1"/>
  <c r="AR108" i="1"/>
  <c r="AS108" i="1" s="1"/>
  <c r="AN108" i="1"/>
  <c r="AL108" i="1" s="1"/>
  <c r="AM108" i="1" s="1"/>
  <c r="AA108" i="1"/>
  <c r="Z108" i="1"/>
  <c r="R108" i="1"/>
  <c r="BX107" i="1"/>
  <c r="BW107" i="1"/>
  <c r="BU107" i="1"/>
  <c r="BL107" i="1"/>
  <c r="BK107" i="1"/>
  <c r="BJ107" i="1"/>
  <c r="BI107" i="1"/>
  <c r="BH107" i="1"/>
  <c r="BC107" i="1" s="1"/>
  <c r="BE107" i="1"/>
  <c r="AX107" i="1"/>
  <c r="AR107" i="1"/>
  <c r="AS107" i="1" s="1"/>
  <c r="AN107" i="1"/>
  <c r="AL107" i="1" s="1"/>
  <c r="K107" i="1" s="1"/>
  <c r="AC107" i="1" s="1"/>
  <c r="AA107" i="1"/>
  <c r="Z107" i="1"/>
  <c r="R107" i="1"/>
  <c r="BX106" i="1"/>
  <c r="BW106" i="1"/>
  <c r="BU106" i="1"/>
  <c r="BV106" i="1" s="1"/>
  <c r="BL106" i="1"/>
  <c r="BK106" i="1"/>
  <c r="BJ106" i="1"/>
  <c r="BI106" i="1"/>
  <c r="BH106" i="1"/>
  <c r="BC106" i="1" s="1"/>
  <c r="BE106" i="1"/>
  <c r="AX106" i="1"/>
  <c r="AR106" i="1"/>
  <c r="AS106" i="1" s="1"/>
  <c r="AN106" i="1"/>
  <c r="AL106" i="1" s="1"/>
  <c r="AA106" i="1"/>
  <c r="Z106" i="1"/>
  <c r="R106" i="1"/>
  <c r="BX105" i="1"/>
  <c r="BW105" i="1"/>
  <c r="BU105" i="1"/>
  <c r="BL105" i="1"/>
  <c r="BK105" i="1"/>
  <c r="BJ105" i="1"/>
  <c r="BI105" i="1"/>
  <c r="BH105" i="1"/>
  <c r="BC105" i="1" s="1"/>
  <c r="BE105" i="1"/>
  <c r="AX105" i="1"/>
  <c r="AR105" i="1"/>
  <c r="AS105" i="1" s="1"/>
  <c r="AN105" i="1"/>
  <c r="AL105" i="1" s="1"/>
  <c r="AA105" i="1"/>
  <c r="Z105" i="1"/>
  <c r="R105" i="1"/>
  <c r="BX104" i="1"/>
  <c r="BW104" i="1"/>
  <c r="BU104" i="1"/>
  <c r="BL104" i="1"/>
  <c r="BK104" i="1"/>
  <c r="BJ104" i="1"/>
  <c r="BI104" i="1"/>
  <c r="BH104" i="1"/>
  <c r="BC104" i="1" s="1"/>
  <c r="BE104" i="1"/>
  <c r="AX104" i="1"/>
  <c r="AR104" i="1"/>
  <c r="AS104" i="1" s="1"/>
  <c r="AN104" i="1"/>
  <c r="AL104" i="1" s="1"/>
  <c r="AA104" i="1"/>
  <c r="Z104" i="1"/>
  <c r="R104" i="1"/>
  <c r="BX103" i="1"/>
  <c r="BW103" i="1"/>
  <c r="BU103" i="1"/>
  <c r="BL103" i="1"/>
  <c r="BK103" i="1"/>
  <c r="BJ103" i="1"/>
  <c r="BI103" i="1"/>
  <c r="BH103" i="1"/>
  <c r="BC103" i="1" s="1"/>
  <c r="BE103" i="1"/>
  <c r="AX103" i="1"/>
  <c r="AR103" i="1"/>
  <c r="AS103" i="1" s="1"/>
  <c r="AN103" i="1"/>
  <c r="AL103" i="1" s="1"/>
  <c r="AA103" i="1"/>
  <c r="Z103" i="1"/>
  <c r="R103" i="1"/>
  <c r="BX102" i="1"/>
  <c r="BW102" i="1"/>
  <c r="BU102" i="1"/>
  <c r="BV102" i="1" s="1"/>
  <c r="BL102" i="1"/>
  <c r="BK102" i="1"/>
  <c r="BJ102" i="1"/>
  <c r="BI102" i="1"/>
  <c r="BH102" i="1"/>
  <c r="BE102" i="1"/>
  <c r="BC102" i="1"/>
  <c r="AX102" i="1"/>
  <c r="AR102" i="1"/>
  <c r="AS102" i="1" s="1"/>
  <c r="AN102" i="1"/>
  <c r="AL102" i="1" s="1"/>
  <c r="AM102" i="1" s="1"/>
  <c r="AA102" i="1"/>
  <c r="Z102" i="1"/>
  <c r="R102" i="1"/>
  <c r="BX101" i="1"/>
  <c r="BW101" i="1"/>
  <c r="BU101" i="1"/>
  <c r="BL101" i="1"/>
  <c r="BK101" i="1"/>
  <c r="BJ101" i="1"/>
  <c r="BI101" i="1"/>
  <c r="BH101" i="1"/>
  <c r="BE101" i="1"/>
  <c r="BC101" i="1"/>
  <c r="AX101" i="1"/>
  <c r="AR101" i="1"/>
  <c r="AS101" i="1" s="1"/>
  <c r="AN101" i="1"/>
  <c r="AL101" i="1" s="1"/>
  <c r="AM101" i="1" s="1"/>
  <c r="AA101" i="1"/>
  <c r="Z101" i="1"/>
  <c r="R101" i="1"/>
  <c r="BX100" i="1"/>
  <c r="BW100" i="1"/>
  <c r="BU100" i="1"/>
  <c r="BL100" i="1"/>
  <c r="BK100" i="1"/>
  <c r="BJ100" i="1"/>
  <c r="BI100" i="1"/>
  <c r="BH100" i="1"/>
  <c r="BC100" i="1" s="1"/>
  <c r="BE100" i="1"/>
  <c r="AX100" i="1"/>
  <c r="AR100" i="1"/>
  <c r="AS100" i="1" s="1"/>
  <c r="AN100" i="1"/>
  <c r="AL100" i="1" s="1"/>
  <c r="AA100" i="1"/>
  <c r="Z100" i="1"/>
  <c r="R100" i="1"/>
  <c r="BX99" i="1"/>
  <c r="BW99" i="1"/>
  <c r="BU99" i="1"/>
  <c r="BL99" i="1"/>
  <c r="BK99" i="1"/>
  <c r="BJ99" i="1"/>
  <c r="BI99" i="1"/>
  <c r="BH99" i="1"/>
  <c r="BE99" i="1"/>
  <c r="BC99" i="1"/>
  <c r="AX99" i="1"/>
  <c r="AR99" i="1"/>
  <c r="AS99" i="1" s="1"/>
  <c r="AN99" i="1"/>
  <c r="AL99" i="1" s="1"/>
  <c r="AA99" i="1"/>
  <c r="Z99" i="1"/>
  <c r="R99" i="1"/>
  <c r="BX98" i="1"/>
  <c r="BW98" i="1"/>
  <c r="BU98" i="1"/>
  <c r="BL98" i="1"/>
  <c r="BK98" i="1"/>
  <c r="BJ98" i="1"/>
  <c r="BI98" i="1"/>
  <c r="BH98" i="1"/>
  <c r="BC98" i="1" s="1"/>
  <c r="BE98" i="1"/>
  <c r="AX98" i="1"/>
  <c r="AR98" i="1"/>
  <c r="AS98" i="1" s="1"/>
  <c r="AN98" i="1"/>
  <c r="AL98" i="1" s="1"/>
  <c r="AA98" i="1"/>
  <c r="Z98" i="1"/>
  <c r="R98" i="1"/>
  <c r="BX97" i="1"/>
  <c r="BW97" i="1"/>
  <c r="BU97" i="1"/>
  <c r="BL97" i="1"/>
  <c r="BK97" i="1"/>
  <c r="BJ97" i="1"/>
  <c r="BI97" i="1"/>
  <c r="BH97" i="1"/>
  <c r="BC97" i="1" s="1"/>
  <c r="BE97" i="1"/>
  <c r="AX97" i="1"/>
  <c r="AR97" i="1"/>
  <c r="AS97" i="1" s="1"/>
  <c r="AN97" i="1"/>
  <c r="AL97" i="1" s="1"/>
  <c r="AA97" i="1"/>
  <c r="Z97" i="1"/>
  <c r="R97" i="1"/>
  <c r="BX96" i="1"/>
  <c r="BW96" i="1"/>
  <c r="BU96" i="1"/>
  <c r="BL96" i="1"/>
  <c r="BK96" i="1"/>
  <c r="BJ96" i="1"/>
  <c r="BI96" i="1"/>
  <c r="BH96" i="1"/>
  <c r="BC96" i="1" s="1"/>
  <c r="BE96" i="1"/>
  <c r="AX96" i="1"/>
  <c r="AR96" i="1"/>
  <c r="AS96" i="1" s="1"/>
  <c r="AN96" i="1"/>
  <c r="AL96" i="1" s="1"/>
  <c r="AA96" i="1"/>
  <c r="Z96" i="1"/>
  <c r="Y96" i="1" s="1"/>
  <c r="R96" i="1"/>
  <c r="BX95" i="1"/>
  <c r="BW95" i="1"/>
  <c r="BU95" i="1"/>
  <c r="BL95" i="1"/>
  <c r="BK95" i="1"/>
  <c r="BJ95" i="1"/>
  <c r="BI95" i="1"/>
  <c r="BH95" i="1"/>
  <c r="BC95" i="1" s="1"/>
  <c r="BE95" i="1"/>
  <c r="AX95" i="1"/>
  <c r="AR95" i="1"/>
  <c r="AS95" i="1" s="1"/>
  <c r="AN95" i="1"/>
  <c r="AL95" i="1" s="1"/>
  <c r="AA95" i="1"/>
  <c r="Z95" i="1"/>
  <c r="R95" i="1"/>
  <c r="BX94" i="1"/>
  <c r="BW94" i="1"/>
  <c r="BU94" i="1"/>
  <c r="BL94" i="1"/>
  <c r="BK94" i="1"/>
  <c r="BJ94" i="1"/>
  <c r="BI94" i="1"/>
  <c r="BH94" i="1"/>
  <c r="BC94" i="1" s="1"/>
  <c r="BE94" i="1"/>
  <c r="AX94" i="1"/>
  <c r="AR94" i="1"/>
  <c r="AS94" i="1" s="1"/>
  <c r="AN94" i="1"/>
  <c r="AL94" i="1" s="1"/>
  <c r="L94" i="1" s="1"/>
  <c r="P94" i="1" s="1"/>
  <c r="AA94" i="1"/>
  <c r="Z94" i="1"/>
  <c r="R94" i="1"/>
  <c r="BX93" i="1"/>
  <c r="BW93" i="1"/>
  <c r="BU93" i="1"/>
  <c r="BL93" i="1"/>
  <c r="BK93" i="1"/>
  <c r="BJ93" i="1"/>
  <c r="BI93" i="1"/>
  <c r="BH93" i="1"/>
  <c r="BC93" i="1" s="1"/>
  <c r="BE93" i="1"/>
  <c r="AX93" i="1"/>
  <c r="AR93" i="1"/>
  <c r="AS93" i="1" s="1"/>
  <c r="AN93" i="1"/>
  <c r="AL93" i="1" s="1"/>
  <c r="AA93" i="1"/>
  <c r="Z93" i="1"/>
  <c r="R93" i="1"/>
  <c r="BX92" i="1"/>
  <c r="BW92" i="1"/>
  <c r="BU92" i="1"/>
  <c r="BL92" i="1"/>
  <c r="BK92" i="1"/>
  <c r="BJ92" i="1"/>
  <c r="BI92" i="1"/>
  <c r="BH92" i="1"/>
  <c r="BC92" i="1" s="1"/>
  <c r="BE92" i="1"/>
  <c r="AX92" i="1"/>
  <c r="AR92" i="1"/>
  <c r="AS92" i="1" s="1"/>
  <c r="AN92" i="1"/>
  <c r="AL92" i="1" s="1"/>
  <c r="AA92" i="1"/>
  <c r="Z92" i="1"/>
  <c r="R92" i="1"/>
  <c r="BX91" i="1"/>
  <c r="BW91" i="1"/>
  <c r="BU91" i="1"/>
  <c r="BV91" i="1" s="1"/>
  <c r="BL91" i="1"/>
  <c r="BK91" i="1"/>
  <c r="BJ91" i="1"/>
  <c r="BI91" i="1"/>
  <c r="BH91" i="1"/>
  <c r="BC91" i="1" s="1"/>
  <c r="BE91" i="1"/>
  <c r="AX91" i="1"/>
  <c r="AR91" i="1"/>
  <c r="AS91" i="1" s="1"/>
  <c r="AN91" i="1"/>
  <c r="AL91" i="1" s="1"/>
  <c r="AA91" i="1"/>
  <c r="Z91" i="1"/>
  <c r="R91" i="1"/>
  <c r="BX90" i="1"/>
  <c r="BW90" i="1"/>
  <c r="BU90" i="1"/>
  <c r="BL90" i="1"/>
  <c r="BK90" i="1"/>
  <c r="BJ90" i="1"/>
  <c r="BI90" i="1"/>
  <c r="BH90" i="1"/>
  <c r="BC90" i="1" s="1"/>
  <c r="BE90" i="1"/>
  <c r="AX90" i="1"/>
  <c r="AR90" i="1"/>
  <c r="AS90" i="1" s="1"/>
  <c r="AN90" i="1"/>
  <c r="AL90" i="1" s="1"/>
  <c r="AA90" i="1"/>
  <c r="Z90" i="1"/>
  <c r="R90" i="1"/>
  <c r="BX89" i="1"/>
  <c r="BW89" i="1"/>
  <c r="BU89" i="1"/>
  <c r="BL89" i="1"/>
  <c r="BK89" i="1"/>
  <c r="BJ89" i="1"/>
  <c r="BI89" i="1"/>
  <c r="BH89" i="1"/>
  <c r="BC89" i="1" s="1"/>
  <c r="BE89" i="1"/>
  <c r="AX89" i="1"/>
  <c r="AR89" i="1"/>
  <c r="AS89" i="1" s="1"/>
  <c r="AN89" i="1"/>
  <c r="AL89" i="1" s="1"/>
  <c r="AA89" i="1"/>
  <c r="Z89" i="1"/>
  <c r="R89" i="1"/>
  <c r="BX88" i="1"/>
  <c r="BW88" i="1"/>
  <c r="BU88" i="1"/>
  <c r="BL88" i="1"/>
  <c r="BK88" i="1"/>
  <c r="BJ88" i="1"/>
  <c r="BI88" i="1"/>
  <c r="BH88" i="1"/>
  <c r="BC88" i="1" s="1"/>
  <c r="BE88" i="1"/>
  <c r="AX88" i="1"/>
  <c r="AR88" i="1"/>
  <c r="AS88" i="1" s="1"/>
  <c r="AN88" i="1"/>
  <c r="AL88" i="1" s="1"/>
  <c r="AA88" i="1"/>
  <c r="Z88" i="1"/>
  <c r="R88" i="1"/>
  <c r="BX87" i="1"/>
  <c r="BW87" i="1"/>
  <c r="BU87" i="1"/>
  <c r="BL87" i="1"/>
  <c r="BK87" i="1"/>
  <c r="BJ87" i="1"/>
  <c r="BI87" i="1"/>
  <c r="BH87" i="1"/>
  <c r="BC87" i="1" s="1"/>
  <c r="BE87" i="1"/>
  <c r="AX87" i="1"/>
  <c r="AR87" i="1"/>
  <c r="AS87" i="1" s="1"/>
  <c r="AN87" i="1"/>
  <c r="AL87" i="1" s="1"/>
  <c r="AM87" i="1" s="1"/>
  <c r="AA87" i="1"/>
  <c r="Z87" i="1"/>
  <c r="R87" i="1"/>
  <c r="BX86" i="1"/>
  <c r="BW86" i="1"/>
  <c r="BU86" i="1"/>
  <c r="BL86" i="1"/>
  <c r="BK86" i="1"/>
  <c r="BJ86" i="1"/>
  <c r="BI86" i="1"/>
  <c r="BH86" i="1"/>
  <c r="BC86" i="1" s="1"/>
  <c r="BE86" i="1"/>
  <c r="AX86" i="1"/>
  <c r="AR86" i="1"/>
  <c r="AS86" i="1" s="1"/>
  <c r="AN86" i="1"/>
  <c r="AL86" i="1" s="1"/>
  <c r="AA86" i="1"/>
  <c r="Z86" i="1"/>
  <c r="R86" i="1"/>
  <c r="BX85" i="1"/>
  <c r="BW85" i="1"/>
  <c r="BU85" i="1"/>
  <c r="BV85" i="1" s="1"/>
  <c r="BL85" i="1"/>
  <c r="BK85" i="1"/>
  <c r="BJ85" i="1"/>
  <c r="BI85" i="1"/>
  <c r="BH85" i="1"/>
  <c r="BC85" i="1" s="1"/>
  <c r="BE85" i="1"/>
  <c r="AX85" i="1"/>
  <c r="AR85" i="1"/>
  <c r="AS85" i="1" s="1"/>
  <c r="AN85" i="1"/>
  <c r="AL85" i="1" s="1"/>
  <c r="AA85" i="1"/>
  <c r="Z85" i="1"/>
  <c r="R85" i="1"/>
  <c r="BX84" i="1"/>
  <c r="BW84" i="1"/>
  <c r="BU84" i="1"/>
  <c r="BL84" i="1"/>
  <c r="BK84" i="1"/>
  <c r="BJ84" i="1"/>
  <c r="BI84" i="1"/>
  <c r="BH84" i="1"/>
  <c r="BC84" i="1" s="1"/>
  <c r="BE84" i="1"/>
  <c r="AX84" i="1"/>
  <c r="AR84" i="1"/>
  <c r="AS84" i="1" s="1"/>
  <c r="AN84" i="1"/>
  <c r="AL84" i="1" s="1"/>
  <c r="AA84" i="1"/>
  <c r="Z84" i="1"/>
  <c r="R84" i="1"/>
  <c r="BX83" i="1"/>
  <c r="BW83" i="1"/>
  <c r="BU83" i="1"/>
  <c r="BL83" i="1"/>
  <c r="BK83" i="1"/>
  <c r="BJ83" i="1"/>
  <c r="BI83" i="1"/>
  <c r="BH83" i="1"/>
  <c r="BC83" i="1" s="1"/>
  <c r="BE83" i="1"/>
  <c r="AX83" i="1"/>
  <c r="AR83" i="1"/>
  <c r="AS83" i="1" s="1"/>
  <c r="AN83" i="1"/>
  <c r="AL83" i="1" s="1"/>
  <c r="AA83" i="1"/>
  <c r="Z83" i="1"/>
  <c r="R83" i="1"/>
  <c r="BX82" i="1"/>
  <c r="BW82" i="1"/>
  <c r="BU82" i="1"/>
  <c r="BL82" i="1"/>
  <c r="BK82" i="1"/>
  <c r="BJ82" i="1"/>
  <c r="BI82" i="1"/>
  <c r="BH82" i="1"/>
  <c r="BC82" i="1" s="1"/>
  <c r="BE82" i="1"/>
  <c r="AX82" i="1"/>
  <c r="AR82" i="1"/>
  <c r="AS82" i="1" s="1"/>
  <c r="AN82" i="1"/>
  <c r="AL82" i="1" s="1"/>
  <c r="AA82" i="1"/>
  <c r="Z82" i="1"/>
  <c r="R82" i="1"/>
  <c r="BX81" i="1"/>
  <c r="BW81" i="1"/>
  <c r="BU81" i="1"/>
  <c r="BL81" i="1"/>
  <c r="BK81" i="1"/>
  <c r="BJ81" i="1"/>
  <c r="BI81" i="1"/>
  <c r="BH81" i="1"/>
  <c r="BC81" i="1" s="1"/>
  <c r="BE81" i="1"/>
  <c r="AX81" i="1"/>
  <c r="AR81" i="1"/>
  <c r="AS81" i="1" s="1"/>
  <c r="AN81" i="1"/>
  <c r="AL81" i="1" s="1"/>
  <c r="K81" i="1" s="1"/>
  <c r="AA81" i="1"/>
  <c r="Z81" i="1"/>
  <c r="Y81" i="1" s="1"/>
  <c r="R81" i="1"/>
  <c r="BX80" i="1"/>
  <c r="BW80" i="1"/>
  <c r="BU80" i="1"/>
  <c r="BL80" i="1"/>
  <c r="BK80" i="1"/>
  <c r="BJ80" i="1"/>
  <c r="BI80" i="1"/>
  <c r="BH80" i="1"/>
  <c r="BC80" i="1" s="1"/>
  <c r="BE80" i="1"/>
  <c r="AX80" i="1"/>
  <c r="AR80" i="1"/>
  <c r="AS80" i="1" s="1"/>
  <c r="AN80" i="1"/>
  <c r="AL80" i="1"/>
  <c r="AA80" i="1"/>
  <c r="Z80" i="1"/>
  <c r="R80" i="1"/>
  <c r="BX79" i="1"/>
  <c r="BW79" i="1"/>
  <c r="BU79" i="1"/>
  <c r="BL79" i="1"/>
  <c r="BK79" i="1"/>
  <c r="BJ79" i="1"/>
  <c r="BI79" i="1"/>
  <c r="BH79" i="1"/>
  <c r="BC79" i="1" s="1"/>
  <c r="BE79" i="1"/>
  <c r="AX79" i="1"/>
  <c r="AR79" i="1"/>
  <c r="AS79" i="1" s="1"/>
  <c r="AN79" i="1"/>
  <c r="AL79" i="1" s="1"/>
  <c r="AA79" i="1"/>
  <c r="Z79" i="1"/>
  <c r="R79" i="1"/>
  <c r="BX78" i="1"/>
  <c r="BW78" i="1"/>
  <c r="BU78" i="1"/>
  <c r="BL78" i="1"/>
  <c r="BK78" i="1"/>
  <c r="BJ78" i="1"/>
  <c r="BI78" i="1"/>
  <c r="BH78" i="1"/>
  <c r="BC78" i="1" s="1"/>
  <c r="BE78" i="1"/>
  <c r="AX78" i="1"/>
  <c r="AR78" i="1"/>
  <c r="AS78" i="1" s="1"/>
  <c r="AN78" i="1"/>
  <c r="AL78" i="1" s="1"/>
  <c r="AM78" i="1" s="1"/>
  <c r="AA78" i="1"/>
  <c r="Z78" i="1"/>
  <c r="Y78" i="1" s="1"/>
  <c r="R78" i="1"/>
  <c r="BX77" i="1"/>
  <c r="BW77" i="1"/>
  <c r="BU77" i="1"/>
  <c r="BL77" i="1"/>
  <c r="BK77" i="1"/>
  <c r="BJ77" i="1"/>
  <c r="BI77" i="1"/>
  <c r="BH77" i="1"/>
  <c r="BC77" i="1" s="1"/>
  <c r="BE77" i="1"/>
  <c r="AX77" i="1"/>
  <c r="AR77" i="1"/>
  <c r="AS77" i="1" s="1"/>
  <c r="AN77" i="1"/>
  <c r="AL77" i="1"/>
  <c r="AA77" i="1"/>
  <c r="Z77" i="1"/>
  <c r="Y77" i="1" s="1"/>
  <c r="R77" i="1"/>
  <c r="BX76" i="1"/>
  <c r="BW76" i="1"/>
  <c r="BU76" i="1"/>
  <c r="BL76" i="1"/>
  <c r="BK76" i="1"/>
  <c r="BJ76" i="1"/>
  <c r="BI76" i="1"/>
  <c r="BH76" i="1"/>
  <c r="BC76" i="1" s="1"/>
  <c r="BE76" i="1"/>
  <c r="AX76" i="1"/>
  <c r="AR76" i="1"/>
  <c r="AS76" i="1" s="1"/>
  <c r="AN76" i="1"/>
  <c r="AL76" i="1" s="1"/>
  <c r="K76" i="1" s="1"/>
  <c r="AA76" i="1"/>
  <c r="Z76" i="1"/>
  <c r="R76" i="1"/>
  <c r="BX75" i="1"/>
  <c r="BW75" i="1"/>
  <c r="BU75" i="1"/>
  <c r="BL75" i="1"/>
  <c r="BK75" i="1"/>
  <c r="BJ75" i="1"/>
  <c r="BI75" i="1"/>
  <c r="BH75" i="1"/>
  <c r="BC75" i="1" s="1"/>
  <c r="BE75" i="1"/>
  <c r="AX75" i="1"/>
  <c r="AR75" i="1"/>
  <c r="AS75" i="1" s="1"/>
  <c r="AN75" i="1"/>
  <c r="AL75" i="1" s="1"/>
  <c r="K75" i="1" s="1"/>
  <c r="AC75" i="1" s="1"/>
  <c r="AA75" i="1"/>
  <c r="Z75" i="1"/>
  <c r="R75" i="1"/>
  <c r="BX74" i="1"/>
  <c r="BW74" i="1"/>
  <c r="BU74" i="1"/>
  <c r="BL74" i="1"/>
  <c r="BK74" i="1"/>
  <c r="BJ74" i="1"/>
  <c r="BI74" i="1"/>
  <c r="BH74" i="1"/>
  <c r="BC74" i="1" s="1"/>
  <c r="BE74" i="1"/>
  <c r="AX74" i="1"/>
  <c r="AR74" i="1"/>
  <c r="AS74" i="1" s="1"/>
  <c r="AN74" i="1"/>
  <c r="AL74" i="1" s="1"/>
  <c r="AM74" i="1" s="1"/>
  <c r="AA74" i="1"/>
  <c r="Z74" i="1"/>
  <c r="R74" i="1"/>
  <c r="BX73" i="1"/>
  <c r="BW73" i="1"/>
  <c r="BU73" i="1"/>
  <c r="BL73" i="1"/>
  <c r="BK73" i="1"/>
  <c r="BJ73" i="1"/>
  <c r="BI73" i="1"/>
  <c r="BH73" i="1"/>
  <c r="BC73" i="1" s="1"/>
  <c r="BE73" i="1"/>
  <c r="AX73" i="1"/>
  <c r="AR73" i="1"/>
  <c r="AS73" i="1" s="1"/>
  <c r="AN73" i="1"/>
  <c r="AL73" i="1" s="1"/>
  <c r="AA73" i="1"/>
  <c r="Z73" i="1"/>
  <c r="R73" i="1"/>
  <c r="BX72" i="1"/>
  <c r="BW72" i="1"/>
  <c r="BU72" i="1"/>
  <c r="BL72" i="1"/>
  <c r="BK72" i="1"/>
  <c r="BJ72" i="1"/>
  <c r="BI72" i="1"/>
  <c r="BH72" i="1"/>
  <c r="BC72" i="1" s="1"/>
  <c r="BE72" i="1"/>
  <c r="AX72" i="1"/>
  <c r="AR72" i="1"/>
  <c r="AS72" i="1" s="1"/>
  <c r="AN72" i="1"/>
  <c r="AL72" i="1" s="1"/>
  <c r="AA72" i="1"/>
  <c r="Z72" i="1"/>
  <c r="R72" i="1"/>
  <c r="BX71" i="1"/>
  <c r="BW71" i="1"/>
  <c r="BU71" i="1"/>
  <c r="BL71" i="1"/>
  <c r="BK71" i="1"/>
  <c r="BJ71" i="1"/>
  <c r="BI71" i="1"/>
  <c r="BH71" i="1"/>
  <c r="BC71" i="1" s="1"/>
  <c r="BE71" i="1"/>
  <c r="AX71" i="1"/>
  <c r="AR71" i="1"/>
  <c r="AS71" i="1" s="1"/>
  <c r="AN71" i="1"/>
  <c r="AL71" i="1" s="1"/>
  <c r="AA71" i="1"/>
  <c r="Z71" i="1"/>
  <c r="R71" i="1"/>
  <c r="BX70" i="1"/>
  <c r="BW70" i="1"/>
  <c r="BU70" i="1"/>
  <c r="BV70" i="1" s="1"/>
  <c r="BL70" i="1"/>
  <c r="BK70" i="1"/>
  <c r="BJ70" i="1"/>
  <c r="BI70" i="1"/>
  <c r="BH70" i="1"/>
  <c r="BC70" i="1" s="1"/>
  <c r="BE70" i="1"/>
  <c r="AX70" i="1"/>
  <c r="AR70" i="1"/>
  <c r="AS70" i="1" s="1"/>
  <c r="AN70" i="1"/>
  <c r="AL70" i="1" s="1"/>
  <c r="AM70" i="1" s="1"/>
  <c r="AA70" i="1"/>
  <c r="Z70" i="1"/>
  <c r="R70" i="1"/>
  <c r="BX69" i="1"/>
  <c r="BW69" i="1"/>
  <c r="BU69" i="1"/>
  <c r="BL69" i="1"/>
  <c r="BK69" i="1"/>
  <c r="BJ69" i="1"/>
  <c r="BI69" i="1"/>
  <c r="BH69" i="1"/>
  <c r="BC69" i="1" s="1"/>
  <c r="BE69" i="1"/>
  <c r="AX69" i="1"/>
  <c r="AR69" i="1"/>
  <c r="AS69" i="1" s="1"/>
  <c r="AN69" i="1"/>
  <c r="AL69" i="1" s="1"/>
  <c r="AA69" i="1"/>
  <c r="Z69" i="1"/>
  <c r="R69" i="1"/>
  <c r="BX68" i="1"/>
  <c r="BW68" i="1"/>
  <c r="BU68" i="1"/>
  <c r="BL68" i="1"/>
  <c r="BK68" i="1"/>
  <c r="BJ68" i="1"/>
  <c r="BI68" i="1"/>
  <c r="BH68" i="1"/>
  <c r="BC68" i="1" s="1"/>
  <c r="BE68" i="1"/>
  <c r="AX68" i="1"/>
  <c r="AR68" i="1"/>
  <c r="AS68" i="1" s="1"/>
  <c r="AN68" i="1"/>
  <c r="AL68" i="1" s="1"/>
  <c r="AA68" i="1"/>
  <c r="Z68" i="1"/>
  <c r="R68" i="1"/>
  <c r="BX67" i="1"/>
  <c r="BW67" i="1"/>
  <c r="BU67" i="1"/>
  <c r="BV67" i="1" s="1"/>
  <c r="BL67" i="1"/>
  <c r="BK67" i="1"/>
  <c r="BJ67" i="1"/>
  <c r="BI67" i="1"/>
  <c r="BH67" i="1"/>
  <c r="BC67" i="1" s="1"/>
  <c r="BE67" i="1"/>
  <c r="AX67" i="1"/>
  <c r="AR67" i="1"/>
  <c r="AS67" i="1" s="1"/>
  <c r="AN67" i="1"/>
  <c r="AL67" i="1" s="1"/>
  <c r="K67" i="1" s="1"/>
  <c r="AA67" i="1"/>
  <c r="Z67" i="1"/>
  <c r="R67" i="1"/>
  <c r="BX66" i="1"/>
  <c r="BW66" i="1"/>
  <c r="BU66" i="1"/>
  <c r="BL66" i="1"/>
  <c r="BK66" i="1"/>
  <c r="BJ66" i="1"/>
  <c r="BI66" i="1"/>
  <c r="BH66" i="1"/>
  <c r="BC66" i="1" s="1"/>
  <c r="BE66" i="1"/>
  <c r="AX66" i="1"/>
  <c r="AR66" i="1"/>
  <c r="AS66" i="1" s="1"/>
  <c r="AN66" i="1"/>
  <c r="AL66" i="1" s="1"/>
  <c r="AA66" i="1"/>
  <c r="Z66" i="1"/>
  <c r="R66" i="1"/>
  <c r="BX65" i="1"/>
  <c r="BW65" i="1"/>
  <c r="BU65" i="1"/>
  <c r="BL65" i="1"/>
  <c r="BK65" i="1"/>
  <c r="BJ65" i="1"/>
  <c r="BI65" i="1"/>
  <c r="BH65" i="1"/>
  <c r="BC65" i="1" s="1"/>
  <c r="BE65" i="1"/>
  <c r="AX65" i="1"/>
  <c r="AR65" i="1"/>
  <c r="AS65" i="1" s="1"/>
  <c r="AN65" i="1"/>
  <c r="AL65" i="1" s="1"/>
  <c r="AA65" i="1"/>
  <c r="Z65" i="1"/>
  <c r="R65" i="1"/>
  <c r="BX64" i="1"/>
  <c r="BW64" i="1"/>
  <c r="BU64" i="1"/>
  <c r="BL64" i="1"/>
  <c r="BK64" i="1"/>
  <c r="BJ64" i="1"/>
  <c r="BI64" i="1"/>
  <c r="BH64" i="1"/>
  <c r="BC64" i="1" s="1"/>
  <c r="BE64" i="1"/>
  <c r="AX64" i="1"/>
  <c r="AR64" i="1"/>
  <c r="AS64" i="1" s="1"/>
  <c r="AN64" i="1"/>
  <c r="AL64" i="1" s="1"/>
  <c r="AA64" i="1"/>
  <c r="Z64" i="1"/>
  <c r="R64" i="1"/>
  <c r="BX63" i="1"/>
  <c r="BW63" i="1"/>
  <c r="BU63" i="1"/>
  <c r="BL63" i="1"/>
  <c r="BK63" i="1"/>
  <c r="BJ63" i="1"/>
  <c r="BI63" i="1"/>
  <c r="BH63" i="1"/>
  <c r="BC63" i="1" s="1"/>
  <c r="BE63" i="1"/>
  <c r="AX63" i="1"/>
  <c r="AR63" i="1"/>
  <c r="AS63" i="1" s="1"/>
  <c r="AN63" i="1"/>
  <c r="AL63" i="1" s="1"/>
  <c r="AA63" i="1"/>
  <c r="Z63" i="1"/>
  <c r="Y63" i="1"/>
  <c r="R63" i="1"/>
  <c r="BX62" i="1"/>
  <c r="BW62" i="1"/>
  <c r="BU62" i="1"/>
  <c r="BL62" i="1"/>
  <c r="BK62" i="1"/>
  <c r="BJ62" i="1"/>
  <c r="BI62" i="1"/>
  <c r="BH62" i="1"/>
  <c r="BC62" i="1" s="1"/>
  <c r="BE62" i="1"/>
  <c r="AX62" i="1"/>
  <c r="AR62" i="1"/>
  <c r="AS62" i="1" s="1"/>
  <c r="AN62" i="1"/>
  <c r="AL62" i="1" s="1"/>
  <c r="AA62" i="1"/>
  <c r="Z62" i="1"/>
  <c r="Y62" i="1" s="1"/>
  <c r="R62" i="1"/>
  <c r="BX61" i="1"/>
  <c r="BW61" i="1"/>
  <c r="BU61" i="1"/>
  <c r="BL61" i="1"/>
  <c r="BK61" i="1"/>
  <c r="BJ61" i="1"/>
  <c r="BI61" i="1"/>
  <c r="BH61" i="1"/>
  <c r="BC61" i="1" s="1"/>
  <c r="BE61" i="1"/>
  <c r="AX61" i="1"/>
  <c r="AR61" i="1"/>
  <c r="AS61" i="1" s="1"/>
  <c r="AN61" i="1"/>
  <c r="AL61" i="1" s="1"/>
  <c r="AA61" i="1"/>
  <c r="Z61" i="1"/>
  <c r="R61" i="1"/>
  <c r="BX60" i="1"/>
  <c r="BW60" i="1"/>
  <c r="BU60" i="1"/>
  <c r="BL60" i="1"/>
  <c r="BK60" i="1"/>
  <c r="BJ60" i="1"/>
  <c r="BI60" i="1"/>
  <c r="BH60" i="1"/>
  <c r="BC60" i="1" s="1"/>
  <c r="BE60" i="1"/>
  <c r="AX60" i="1"/>
  <c r="AR60" i="1"/>
  <c r="AS60" i="1" s="1"/>
  <c r="AN60" i="1"/>
  <c r="AL60" i="1" s="1"/>
  <c r="AA60" i="1"/>
  <c r="Z60" i="1"/>
  <c r="Y60" i="1" s="1"/>
  <c r="R60" i="1"/>
  <c r="BX59" i="1"/>
  <c r="BW59" i="1"/>
  <c r="BU59" i="1"/>
  <c r="BL59" i="1"/>
  <c r="BK59" i="1"/>
  <c r="BJ59" i="1"/>
  <c r="BI59" i="1"/>
  <c r="BH59" i="1"/>
  <c r="BC59" i="1" s="1"/>
  <c r="BE59" i="1"/>
  <c r="AX59" i="1"/>
  <c r="AR59" i="1"/>
  <c r="AS59" i="1" s="1"/>
  <c r="AN59" i="1"/>
  <c r="AL59" i="1" s="1"/>
  <c r="AA59" i="1"/>
  <c r="Z59" i="1"/>
  <c r="R59" i="1"/>
  <c r="BX58" i="1"/>
  <c r="BW58" i="1"/>
  <c r="BU58" i="1"/>
  <c r="BV58" i="1" s="1"/>
  <c r="U58" i="1" s="1"/>
  <c r="BL58" i="1"/>
  <c r="BK58" i="1"/>
  <c r="BJ58" i="1"/>
  <c r="BI58" i="1"/>
  <c r="BH58" i="1"/>
  <c r="BC58" i="1" s="1"/>
  <c r="BE58" i="1"/>
  <c r="AX58" i="1"/>
  <c r="AR58" i="1"/>
  <c r="AS58" i="1" s="1"/>
  <c r="AN58" i="1"/>
  <c r="AL58" i="1" s="1"/>
  <c r="K58" i="1" s="1"/>
  <c r="AA58" i="1"/>
  <c r="Z58" i="1"/>
  <c r="R58" i="1"/>
  <c r="BX57" i="1"/>
  <c r="BW57" i="1"/>
  <c r="BU57" i="1"/>
  <c r="BL57" i="1"/>
  <c r="BK57" i="1"/>
  <c r="BJ57" i="1"/>
  <c r="BI57" i="1"/>
  <c r="BH57" i="1"/>
  <c r="BC57" i="1" s="1"/>
  <c r="BE57" i="1"/>
  <c r="AX57" i="1"/>
  <c r="AR57" i="1"/>
  <c r="AS57" i="1" s="1"/>
  <c r="AN57" i="1"/>
  <c r="AL57" i="1" s="1"/>
  <c r="AA57" i="1"/>
  <c r="Z57" i="1"/>
  <c r="R57" i="1"/>
  <c r="BX56" i="1"/>
  <c r="BW56" i="1"/>
  <c r="BU56" i="1"/>
  <c r="BL56" i="1"/>
  <c r="BK56" i="1"/>
  <c r="BJ56" i="1"/>
  <c r="BI56" i="1"/>
  <c r="BH56" i="1"/>
  <c r="BC56" i="1" s="1"/>
  <c r="BE56" i="1"/>
  <c r="AX56" i="1"/>
  <c r="AR56" i="1"/>
  <c r="AS56" i="1" s="1"/>
  <c r="AN56" i="1"/>
  <c r="AL56" i="1" s="1"/>
  <c r="L56" i="1" s="1"/>
  <c r="BA56" i="1" s="1"/>
  <c r="AA56" i="1"/>
  <c r="Z56" i="1"/>
  <c r="R56" i="1"/>
  <c r="BX55" i="1"/>
  <c r="BW55" i="1"/>
  <c r="BU55" i="1"/>
  <c r="BL55" i="1"/>
  <c r="BK55" i="1"/>
  <c r="BJ55" i="1"/>
  <c r="BI55" i="1"/>
  <c r="BH55" i="1"/>
  <c r="BC55" i="1" s="1"/>
  <c r="BE55" i="1"/>
  <c r="AX55" i="1"/>
  <c r="AR55" i="1"/>
  <c r="AS55" i="1" s="1"/>
  <c r="AN55" i="1"/>
  <c r="AL55" i="1" s="1"/>
  <c r="L55" i="1" s="1"/>
  <c r="BA55" i="1" s="1"/>
  <c r="AA55" i="1"/>
  <c r="Z55" i="1"/>
  <c r="Y55" i="1" s="1"/>
  <c r="R55" i="1"/>
  <c r="BX54" i="1"/>
  <c r="BW54" i="1"/>
  <c r="BU54" i="1"/>
  <c r="BL54" i="1"/>
  <c r="BK54" i="1"/>
  <c r="BJ54" i="1"/>
  <c r="BI54" i="1"/>
  <c r="BH54" i="1"/>
  <c r="BC54" i="1" s="1"/>
  <c r="BE54" i="1"/>
  <c r="AX54" i="1"/>
  <c r="AR54" i="1"/>
  <c r="AS54" i="1" s="1"/>
  <c r="AN54" i="1"/>
  <c r="AL54" i="1" s="1"/>
  <c r="L54" i="1" s="1"/>
  <c r="BA54" i="1" s="1"/>
  <c r="AA54" i="1"/>
  <c r="Z54" i="1"/>
  <c r="R54" i="1"/>
  <c r="BX53" i="1"/>
  <c r="BW53" i="1"/>
  <c r="BU53" i="1"/>
  <c r="BL53" i="1"/>
  <c r="BK53" i="1"/>
  <c r="BJ53" i="1"/>
  <c r="BI53" i="1"/>
  <c r="BH53" i="1"/>
  <c r="BC53" i="1" s="1"/>
  <c r="BE53" i="1"/>
  <c r="AX53" i="1"/>
  <c r="AR53" i="1"/>
  <c r="AS53" i="1" s="1"/>
  <c r="AN53" i="1"/>
  <c r="AL53" i="1" s="1"/>
  <c r="AA53" i="1"/>
  <c r="Z53" i="1"/>
  <c r="Y53" i="1" s="1"/>
  <c r="R53" i="1"/>
  <c r="BX52" i="1"/>
  <c r="BW52" i="1"/>
  <c r="BU52" i="1"/>
  <c r="BL52" i="1"/>
  <c r="BK52" i="1"/>
  <c r="BJ52" i="1"/>
  <c r="BI52" i="1"/>
  <c r="BH52" i="1"/>
  <c r="BC52" i="1" s="1"/>
  <c r="BE52" i="1"/>
  <c r="AX52" i="1"/>
  <c r="AR52" i="1"/>
  <c r="AS52" i="1" s="1"/>
  <c r="AN52" i="1"/>
  <c r="AL52" i="1" s="1"/>
  <c r="L52" i="1" s="1"/>
  <c r="P52" i="1" s="1"/>
  <c r="AA52" i="1"/>
  <c r="Z52" i="1"/>
  <c r="R52" i="1"/>
  <c r="BX51" i="1"/>
  <c r="BW51" i="1"/>
  <c r="BU51" i="1"/>
  <c r="BL51" i="1"/>
  <c r="BK51" i="1"/>
  <c r="BJ51" i="1"/>
  <c r="BI51" i="1"/>
  <c r="BH51" i="1"/>
  <c r="BC51" i="1" s="1"/>
  <c r="BE51" i="1"/>
  <c r="AX51" i="1"/>
  <c r="AR51" i="1"/>
  <c r="AS51" i="1" s="1"/>
  <c r="AN51" i="1"/>
  <c r="AL51" i="1" s="1"/>
  <c r="K51" i="1" s="1"/>
  <c r="AC51" i="1" s="1"/>
  <c r="AA51" i="1"/>
  <c r="Z51" i="1"/>
  <c r="R51" i="1"/>
  <c r="BX50" i="1"/>
  <c r="BW50" i="1"/>
  <c r="BU50" i="1"/>
  <c r="BL50" i="1"/>
  <c r="BK50" i="1"/>
  <c r="BJ50" i="1"/>
  <c r="BI50" i="1"/>
  <c r="BH50" i="1"/>
  <c r="BC50" i="1" s="1"/>
  <c r="BE50" i="1"/>
  <c r="AX50" i="1"/>
  <c r="AR50" i="1"/>
  <c r="AS50" i="1" s="1"/>
  <c r="AN50" i="1"/>
  <c r="AL50" i="1" s="1"/>
  <c r="AM50" i="1" s="1"/>
  <c r="AA50" i="1"/>
  <c r="Z50" i="1"/>
  <c r="R50" i="1"/>
  <c r="BX49" i="1"/>
  <c r="BW49" i="1"/>
  <c r="BU49" i="1"/>
  <c r="BL49" i="1"/>
  <c r="BK49" i="1"/>
  <c r="BJ49" i="1"/>
  <c r="BI49" i="1"/>
  <c r="BH49" i="1"/>
  <c r="BC49" i="1" s="1"/>
  <c r="BE49" i="1"/>
  <c r="AX49" i="1"/>
  <c r="AR49" i="1"/>
  <c r="AS49" i="1" s="1"/>
  <c r="AN49" i="1"/>
  <c r="AL49" i="1" s="1"/>
  <c r="AA49" i="1"/>
  <c r="Z49" i="1"/>
  <c r="R49" i="1"/>
  <c r="BX48" i="1"/>
  <c r="BW48" i="1"/>
  <c r="BU48" i="1"/>
  <c r="BL48" i="1"/>
  <c r="BK48" i="1"/>
  <c r="BJ48" i="1"/>
  <c r="BI48" i="1"/>
  <c r="BH48" i="1"/>
  <c r="BC48" i="1" s="1"/>
  <c r="BE48" i="1"/>
  <c r="AX48" i="1"/>
  <c r="AR48" i="1"/>
  <c r="AS48" i="1" s="1"/>
  <c r="AN48" i="1"/>
  <c r="AL48" i="1" s="1"/>
  <c r="AA48" i="1"/>
  <c r="Z48" i="1"/>
  <c r="Y48" i="1" s="1"/>
  <c r="R48" i="1"/>
  <c r="BX47" i="1"/>
  <c r="BW47" i="1"/>
  <c r="BU47" i="1"/>
  <c r="BL47" i="1"/>
  <c r="BK47" i="1"/>
  <c r="BJ47" i="1"/>
  <c r="BI47" i="1"/>
  <c r="BH47" i="1"/>
  <c r="BE47" i="1"/>
  <c r="BC47" i="1"/>
  <c r="AX47" i="1"/>
  <c r="AR47" i="1"/>
  <c r="AS47" i="1" s="1"/>
  <c r="AN47" i="1"/>
  <c r="AL47" i="1" s="1"/>
  <c r="K47" i="1" s="1"/>
  <c r="AC47" i="1" s="1"/>
  <c r="AA47" i="1"/>
  <c r="Z47" i="1"/>
  <c r="R47" i="1"/>
  <c r="BX46" i="1"/>
  <c r="BW46" i="1"/>
  <c r="BU46" i="1"/>
  <c r="BL46" i="1"/>
  <c r="BK46" i="1"/>
  <c r="BJ46" i="1"/>
  <c r="BI46" i="1"/>
  <c r="BH46" i="1"/>
  <c r="BE46" i="1"/>
  <c r="BC46" i="1"/>
  <c r="AX46" i="1"/>
  <c r="AR46" i="1"/>
  <c r="AS46" i="1" s="1"/>
  <c r="AN46" i="1"/>
  <c r="AL46" i="1" s="1"/>
  <c r="AA46" i="1"/>
  <c r="Z46" i="1"/>
  <c r="R46" i="1"/>
  <c r="BX45" i="1"/>
  <c r="BW45" i="1"/>
  <c r="BU45" i="1"/>
  <c r="BL45" i="1"/>
  <c r="BK45" i="1"/>
  <c r="BJ45" i="1"/>
  <c r="BI45" i="1"/>
  <c r="BH45" i="1"/>
  <c r="BC45" i="1" s="1"/>
  <c r="BE45" i="1"/>
  <c r="AX45" i="1"/>
  <c r="AR45" i="1"/>
  <c r="AS45" i="1" s="1"/>
  <c r="AN45" i="1"/>
  <c r="AL45" i="1" s="1"/>
  <c r="AA45" i="1"/>
  <c r="Z45" i="1"/>
  <c r="R45" i="1"/>
  <c r="BX44" i="1"/>
  <c r="BW44" i="1"/>
  <c r="BU44" i="1"/>
  <c r="BL44" i="1"/>
  <c r="BK44" i="1"/>
  <c r="BJ44" i="1"/>
  <c r="BI44" i="1"/>
  <c r="BH44" i="1"/>
  <c r="BC44" i="1" s="1"/>
  <c r="BE44" i="1"/>
  <c r="AX44" i="1"/>
  <c r="AR44" i="1"/>
  <c r="AS44" i="1" s="1"/>
  <c r="AN44" i="1"/>
  <c r="AL44" i="1" s="1"/>
  <c r="L44" i="1" s="1"/>
  <c r="AA44" i="1"/>
  <c r="Z44" i="1"/>
  <c r="Y44" i="1" s="1"/>
  <c r="R44" i="1"/>
  <c r="BX43" i="1"/>
  <c r="BW43" i="1"/>
  <c r="BU43" i="1"/>
  <c r="BL43" i="1"/>
  <c r="BK43" i="1"/>
  <c r="BJ43" i="1"/>
  <c r="BI43" i="1"/>
  <c r="BH43" i="1"/>
  <c r="BC43" i="1" s="1"/>
  <c r="BE43" i="1"/>
  <c r="AX43" i="1"/>
  <c r="AR43" i="1"/>
  <c r="AS43" i="1" s="1"/>
  <c r="AN43" i="1"/>
  <c r="AL43" i="1" s="1"/>
  <c r="K43" i="1" s="1"/>
  <c r="AC43" i="1" s="1"/>
  <c r="AA43" i="1"/>
  <c r="Z43" i="1"/>
  <c r="R43" i="1"/>
  <c r="BX42" i="1"/>
  <c r="BW42" i="1"/>
  <c r="BU42" i="1"/>
  <c r="BL42" i="1"/>
  <c r="BK42" i="1"/>
  <c r="BJ42" i="1"/>
  <c r="BI42" i="1"/>
  <c r="BH42" i="1"/>
  <c r="BC42" i="1" s="1"/>
  <c r="BE42" i="1"/>
  <c r="AX42" i="1"/>
  <c r="AR42" i="1"/>
  <c r="AS42" i="1" s="1"/>
  <c r="AN42" i="1"/>
  <c r="AL42" i="1" s="1"/>
  <c r="AM42" i="1" s="1"/>
  <c r="AA42" i="1"/>
  <c r="Z42" i="1"/>
  <c r="R42" i="1"/>
  <c r="BX41" i="1"/>
  <c r="BW41" i="1"/>
  <c r="BU41" i="1"/>
  <c r="BL41" i="1"/>
  <c r="BK41" i="1"/>
  <c r="BJ41" i="1"/>
  <c r="BI41" i="1"/>
  <c r="BH41" i="1"/>
  <c r="BC41" i="1" s="1"/>
  <c r="BE41" i="1"/>
  <c r="AX41" i="1"/>
  <c r="AR41" i="1"/>
  <c r="AS41" i="1" s="1"/>
  <c r="AN41" i="1"/>
  <c r="AL41" i="1" s="1"/>
  <c r="AA41" i="1"/>
  <c r="Z41" i="1"/>
  <c r="R41" i="1"/>
  <c r="BX40" i="1"/>
  <c r="BW40" i="1"/>
  <c r="BU40" i="1"/>
  <c r="BL40" i="1"/>
  <c r="BK40" i="1"/>
  <c r="BJ40" i="1"/>
  <c r="BI40" i="1"/>
  <c r="BH40" i="1"/>
  <c r="BC40" i="1" s="1"/>
  <c r="BE40" i="1"/>
  <c r="AX40" i="1"/>
  <c r="AR40" i="1"/>
  <c r="AS40" i="1" s="1"/>
  <c r="AN40" i="1"/>
  <c r="AL40" i="1" s="1"/>
  <c r="AA40" i="1"/>
  <c r="Z40" i="1"/>
  <c r="Y40" i="1" s="1"/>
  <c r="R40" i="1"/>
  <c r="BX39" i="1"/>
  <c r="BW39" i="1"/>
  <c r="BU39" i="1"/>
  <c r="BV39" i="1" s="1"/>
  <c r="BL39" i="1"/>
  <c r="BK39" i="1"/>
  <c r="BJ39" i="1"/>
  <c r="BI39" i="1"/>
  <c r="BH39" i="1"/>
  <c r="BE39" i="1"/>
  <c r="BC39" i="1"/>
  <c r="AX39" i="1"/>
  <c r="AR39" i="1"/>
  <c r="AS39" i="1" s="1"/>
  <c r="AN39" i="1"/>
  <c r="AL39" i="1" s="1"/>
  <c r="K39" i="1" s="1"/>
  <c r="AC39" i="1" s="1"/>
  <c r="AA39" i="1"/>
  <c r="Z39" i="1"/>
  <c r="R39" i="1"/>
  <c r="L39" i="1"/>
  <c r="BA39" i="1" s="1"/>
  <c r="BX38" i="1"/>
  <c r="BW38" i="1"/>
  <c r="BU38" i="1"/>
  <c r="BL38" i="1"/>
  <c r="BK38" i="1"/>
  <c r="BJ38" i="1"/>
  <c r="BI38" i="1"/>
  <c r="BH38" i="1"/>
  <c r="BC38" i="1" s="1"/>
  <c r="BE38" i="1"/>
  <c r="AX38" i="1"/>
  <c r="AR38" i="1"/>
  <c r="AS38" i="1" s="1"/>
  <c r="AN38" i="1"/>
  <c r="AL38" i="1" s="1"/>
  <c r="AM38" i="1" s="1"/>
  <c r="AA38" i="1"/>
  <c r="Z38" i="1"/>
  <c r="R38" i="1"/>
  <c r="BX37" i="1"/>
  <c r="BW37" i="1"/>
  <c r="BU37" i="1"/>
  <c r="BL37" i="1"/>
  <c r="BK37" i="1"/>
  <c r="BJ37" i="1"/>
  <c r="BI37" i="1"/>
  <c r="BH37" i="1"/>
  <c r="BC37" i="1" s="1"/>
  <c r="BE37" i="1"/>
  <c r="AX37" i="1"/>
  <c r="AR37" i="1"/>
  <c r="AS37" i="1" s="1"/>
  <c r="AN37" i="1"/>
  <c r="AL37" i="1"/>
  <c r="AA37" i="1"/>
  <c r="Z37" i="1"/>
  <c r="R37" i="1"/>
  <c r="BX36" i="1"/>
  <c r="BW36" i="1"/>
  <c r="BU36" i="1"/>
  <c r="BL36" i="1"/>
  <c r="BK36" i="1"/>
  <c r="BJ36" i="1"/>
  <c r="BI36" i="1"/>
  <c r="BH36" i="1"/>
  <c r="BC36" i="1" s="1"/>
  <c r="BE36" i="1"/>
  <c r="AX36" i="1"/>
  <c r="AR36" i="1"/>
  <c r="AS36" i="1" s="1"/>
  <c r="AN36" i="1"/>
  <c r="AL36" i="1" s="1"/>
  <c r="AA36" i="1"/>
  <c r="Y36" i="1" s="1"/>
  <c r="Z36" i="1"/>
  <c r="R36" i="1"/>
  <c r="BX35" i="1"/>
  <c r="BW35" i="1"/>
  <c r="BU35" i="1"/>
  <c r="BL35" i="1"/>
  <c r="BK35" i="1"/>
  <c r="BJ35" i="1"/>
  <c r="BI35" i="1"/>
  <c r="BH35" i="1"/>
  <c r="BC35" i="1" s="1"/>
  <c r="BE35" i="1"/>
  <c r="AX35" i="1"/>
  <c r="AR35" i="1"/>
  <c r="AS35" i="1" s="1"/>
  <c r="AN35" i="1"/>
  <c r="AL35" i="1" s="1"/>
  <c r="L35" i="1" s="1"/>
  <c r="BA35" i="1" s="1"/>
  <c r="AA35" i="1"/>
  <c r="Z35" i="1"/>
  <c r="Y35" i="1" s="1"/>
  <c r="R35" i="1"/>
  <c r="BX34" i="1"/>
  <c r="BW34" i="1"/>
  <c r="BU34" i="1"/>
  <c r="BL34" i="1"/>
  <c r="BK34" i="1"/>
  <c r="BJ34" i="1"/>
  <c r="BI34" i="1"/>
  <c r="BH34" i="1"/>
  <c r="BC34" i="1" s="1"/>
  <c r="BE34" i="1"/>
  <c r="AX34" i="1"/>
  <c r="AR34" i="1"/>
  <c r="AS34" i="1" s="1"/>
  <c r="AN34" i="1"/>
  <c r="AL34" i="1" s="1"/>
  <c r="AA34" i="1"/>
  <c r="Z34" i="1"/>
  <c r="R34" i="1"/>
  <c r="BX33" i="1"/>
  <c r="BW33" i="1"/>
  <c r="BU33" i="1"/>
  <c r="BL33" i="1"/>
  <c r="BK33" i="1"/>
  <c r="BJ33" i="1"/>
  <c r="BI33" i="1"/>
  <c r="BH33" i="1"/>
  <c r="BC33" i="1" s="1"/>
  <c r="BE33" i="1"/>
  <c r="AX33" i="1"/>
  <c r="AR33" i="1"/>
  <c r="AS33" i="1" s="1"/>
  <c r="AN33" i="1"/>
  <c r="AL33" i="1" s="1"/>
  <c r="AA33" i="1"/>
  <c r="Z33" i="1"/>
  <c r="R33" i="1"/>
  <c r="BX32" i="1"/>
  <c r="BW32" i="1"/>
  <c r="BU32" i="1"/>
  <c r="BL32" i="1"/>
  <c r="BK32" i="1"/>
  <c r="BJ32" i="1"/>
  <c r="BI32" i="1"/>
  <c r="BH32" i="1"/>
  <c r="BC32" i="1" s="1"/>
  <c r="BE32" i="1"/>
  <c r="AX32" i="1"/>
  <c r="AR32" i="1"/>
  <c r="AS32" i="1" s="1"/>
  <c r="AN32" i="1"/>
  <c r="AL32" i="1" s="1"/>
  <c r="AA32" i="1"/>
  <c r="Z32" i="1"/>
  <c r="R32" i="1"/>
  <c r="BX31" i="1"/>
  <c r="BW31" i="1"/>
  <c r="BU31" i="1"/>
  <c r="BL31" i="1"/>
  <c r="BK31" i="1"/>
  <c r="BJ31" i="1"/>
  <c r="BI31" i="1"/>
  <c r="BH31" i="1"/>
  <c r="BC31" i="1" s="1"/>
  <c r="BE31" i="1"/>
  <c r="AX31" i="1"/>
  <c r="AR31" i="1"/>
  <c r="AS31" i="1" s="1"/>
  <c r="AN31" i="1"/>
  <c r="AL31" i="1" s="1"/>
  <c r="AA31" i="1"/>
  <c r="Z31" i="1"/>
  <c r="R31" i="1"/>
  <c r="BX30" i="1"/>
  <c r="BW30" i="1"/>
  <c r="BU30" i="1"/>
  <c r="BL30" i="1"/>
  <c r="BK30" i="1"/>
  <c r="BJ30" i="1"/>
  <c r="BI30" i="1"/>
  <c r="BH30" i="1"/>
  <c r="BC30" i="1" s="1"/>
  <c r="BE30" i="1"/>
  <c r="AX30" i="1"/>
  <c r="AR30" i="1"/>
  <c r="AS30" i="1" s="1"/>
  <c r="AN30" i="1"/>
  <c r="AL30" i="1" s="1"/>
  <c r="AA30" i="1"/>
  <c r="Z30" i="1"/>
  <c r="R30" i="1"/>
  <c r="BX29" i="1"/>
  <c r="BW29" i="1"/>
  <c r="BU29" i="1"/>
  <c r="BL29" i="1"/>
  <c r="BK29" i="1"/>
  <c r="BJ29" i="1"/>
  <c r="BI29" i="1"/>
  <c r="BH29" i="1"/>
  <c r="BC29" i="1" s="1"/>
  <c r="BE29" i="1"/>
  <c r="AX29" i="1"/>
  <c r="AR29" i="1"/>
  <c r="AS29" i="1" s="1"/>
  <c r="AN29" i="1"/>
  <c r="AL29" i="1" s="1"/>
  <c r="L29" i="1" s="1"/>
  <c r="BA29" i="1" s="1"/>
  <c r="AA29" i="1"/>
  <c r="Z29" i="1"/>
  <c r="R29" i="1"/>
  <c r="BX28" i="1"/>
  <c r="BW28" i="1"/>
  <c r="BU28" i="1"/>
  <c r="BL28" i="1"/>
  <c r="BK28" i="1"/>
  <c r="BJ28" i="1"/>
  <c r="BI28" i="1"/>
  <c r="BH28" i="1"/>
  <c r="BE28" i="1"/>
  <c r="BC28" i="1"/>
  <c r="AX28" i="1"/>
  <c r="AR28" i="1"/>
  <c r="AS28" i="1" s="1"/>
  <c r="AN28" i="1"/>
  <c r="AL28" i="1" s="1"/>
  <c r="AM28" i="1" s="1"/>
  <c r="AA28" i="1"/>
  <c r="Z28" i="1"/>
  <c r="R28" i="1"/>
  <c r="BX27" i="1"/>
  <c r="BW27" i="1"/>
  <c r="BU27" i="1"/>
  <c r="BL27" i="1"/>
  <c r="BK27" i="1"/>
  <c r="BJ27" i="1"/>
  <c r="BI27" i="1"/>
  <c r="BH27" i="1"/>
  <c r="BC27" i="1" s="1"/>
  <c r="BE27" i="1"/>
  <c r="AX27" i="1"/>
  <c r="AR27" i="1"/>
  <c r="AS27" i="1" s="1"/>
  <c r="AN27" i="1"/>
  <c r="AL27" i="1" s="1"/>
  <c r="L27" i="1" s="1"/>
  <c r="BA27" i="1" s="1"/>
  <c r="AA27" i="1"/>
  <c r="Z27" i="1"/>
  <c r="R27" i="1"/>
  <c r="BX26" i="1"/>
  <c r="BW26" i="1"/>
  <c r="BU26" i="1"/>
  <c r="BL26" i="1"/>
  <c r="BK26" i="1"/>
  <c r="BJ26" i="1"/>
  <c r="BI26" i="1"/>
  <c r="BH26" i="1"/>
  <c r="BC26" i="1" s="1"/>
  <c r="BE26" i="1"/>
  <c r="AX26" i="1"/>
  <c r="AR26" i="1"/>
  <c r="AS26" i="1" s="1"/>
  <c r="AN26" i="1"/>
  <c r="AL26" i="1" s="1"/>
  <c r="AA26" i="1"/>
  <c r="Z26" i="1"/>
  <c r="R26" i="1"/>
  <c r="BX25" i="1"/>
  <c r="BW25" i="1"/>
  <c r="BU25" i="1"/>
  <c r="BL25" i="1"/>
  <c r="BK25" i="1"/>
  <c r="BJ25" i="1"/>
  <c r="BI25" i="1"/>
  <c r="BH25" i="1"/>
  <c r="BC25" i="1" s="1"/>
  <c r="BE25" i="1"/>
  <c r="AX25" i="1"/>
  <c r="AR25" i="1"/>
  <c r="AS25" i="1" s="1"/>
  <c r="AN25" i="1"/>
  <c r="AL25" i="1" s="1"/>
  <c r="AA25" i="1"/>
  <c r="Z25" i="1"/>
  <c r="R25" i="1"/>
  <c r="BX24" i="1"/>
  <c r="BW24" i="1"/>
  <c r="BU24" i="1"/>
  <c r="BL24" i="1"/>
  <c r="BK24" i="1"/>
  <c r="BJ24" i="1"/>
  <c r="BI24" i="1"/>
  <c r="BH24" i="1"/>
  <c r="BC24" i="1" s="1"/>
  <c r="BE24" i="1"/>
  <c r="AX24" i="1"/>
  <c r="AR24" i="1"/>
  <c r="AS24" i="1" s="1"/>
  <c r="AN24" i="1"/>
  <c r="AL24" i="1" s="1"/>
  <c r="K24" i="1" s="1"/>
  <c r="AC24" i="1" s="1"/>
  <c r="AA24" i="1"/>
  <c r="Z24" i="1"/>
  <c r="R24" i="1"/>
  <c r="BX23" i="1"/>
  <c r="BW23" i="1"/>
  <c r="BU23" i="1"/>
  <c r="BL23" i="1"/>
  <c r="BK23" i="1"/>
  <c r="BJ23" i="1"/>
  <c r="BI23" i="1"/>
  <c r="BH23" i="1"/>
  <c r="BC23" i="1" s="1"/>
  <c r="BE23" i="1"/>
  <c r="AX23" i="1"/>
  <c r="AR23" i="1"/>
  <c r="AS23" i="1" s="1"/>
  <c r="AN23" i="1"/>
  <c r="AL23" i="1" s="1"/>
  <c r="AA23" i="1"/>
  <c r="Z23" i="1"/>
  <c r="R23" i="1"/>
  <c r="BX22" i="1"/>
  <c r="BW22" i="1"/>
  <c r="BU22" i="1"/>
  <c r="BL22" i="1"/>
  <c r="BK22" i="1"/>
  <c r="BJ22" i="1"/>
  <c r="BI22" i="1"/>
  <c r="BH22" i="1"/>
  <c r="BC22" i="1" s="1"/>
  <c r="BE22" i="1"/>
  <c r="AX22" i="1"/>
  <c r="AR22" i="1"/>
  <c r="AS22" i="1" s="1"/>
  <c r="AN22" i="1"/>
  <c r="AL22" i="1" s="1"/>
  <c r="AA22" i="1"/>
  <c r="Z22" i="1"/>
  <c r="Y22" i="1" s="1"/>
  <c r="R22" i="1"/>
  <c r="BX21" i="1"/>
  <c r="BW21" i="1"/>
  <c r="BU21" i="1"/>
  <c r="BL21" i="1"/>
  <c r="BK21" i="1"/>
  <c r="BJ21" i="1"/>
  <c r="BI21" i="1"/>
  <c r="BH21" i="1"/>
  <c r="BC21" i="1" s="1"/>
  <c r="BE21" i="1"/>
  <c r="AX21" i="1"/>
  <c r="AR21" i="1"/>
  <c r="AS21" i="1" s="1"/>
  <c r="AN21" i="1"/>
  <c r="AL21" i="1" s="1"/>
  <c r="L21" i="1" s="1"/>
  <c r="BA21" i="1" s="1"/>
  <c r="AA21" i="1"/>
  <c r="Z21" i="1"/>
  <c r="R21" i="1"/>
  <c r="BX20" i="1"/>
  <c r="BW20" i="1"/>
  <c r="BU20" i="1"/>
  <c r="BL20" i="1"/>
  <c r="BK20" i="1"/>
  <c r="BJ20" i="1"/>
  <c r="BI20" i="1"/>
  <c r="BH20" i="1"/>
  <c r="BC20" i="1" s="1"/>
  <c r="BE20" i="1"/>
  <c r="AX20" i="1"/>
  <c r="AR20" i="1"/>
  <c r="AS20" i="1" s="1"/>
  <c r="AN20" i="1"/>
  <c r="AL20" i="1" s="1"/>
  <c r="AM20" i="1" s="1"/>
  <c r="AA20" i="1"/>
  <c r="Z20" i="1"/>
  <c r="R20" i="1"/>
  <c r="BX19" i="1"/>
  <c r="BW19" i="1"/>
  <c r="BU19" i="1"/>
  <c r="BL19" i="1"/>
  <c r="BK19" i="1"/>
  <c r="BJ19" i="1"/>
  <c r="BI19" i="1"/>
  <c r="BH19" i="1"/>
  <c r="BC19" i="1" s="1"/>
  <c r="BE19" i="1"/>
  <c r="AX19" i="1"/>
  <c r="AR19" i="1"/>
  <c r="AS19" i="1" s="1"/>
  <c r="AN19" i="1"/>
  <c r="AL19" i="1" s="1"/>
  <c r="AA19" i="1"/>
  <c r="Z19" i="1"/>
  <c r="R19" i="1"/>
  <c r="BX18" i="1"/>
  <c r="BW18" i="1"/>
  <c r="BU18" i="1"/>
  <c r="BL18" i="1"/>
  <c r="BK18" i="1"/>
  <c r="BJ18" i="1"/>
  <c r="BI18" i="1"/>
  <c r="BH18" i="1"/>
  <c r="BC18" i="1" s="1"/>
  <c r="BE18" i="1"/>
  <c r="AX18" i="1"/>
  <c r="AR18" i="1"/>
  <c r="AS18" i="1" s="1"/>
  <c r="AN18" i="1"/>
  <c r="AL18" i="1" s="1"/>
  <c r="AA18" i="1"/>
  <c r="Z18" i="1"/>
  <c r="R18" i="1"/>
  <c r="BX17" i="1"/>
  <c r="BW17" i="1"/>
  <c r="BU17" i="1"/>
  <c r="BV17" i="1" s="1"/>
  <c r="AZ17" i="1" s="1"/>
  <c r="BL17" i="1"/>
  <c r="BK17" i="1"/>
  <c r="BJ17" i="1"/>
  <c r="BI17" i="1"/>
  <c r="BH17" i="1"/>
  <c r="BC17" i="1" s="1"/>
  <c r="BE17" i="1"/>
  <c r="AX17" i="1"/>
  <c r="AR17" i="1"/>
  <c r="AS17" i="1" s="1"/>
  <c r="AN17" i="1"/>
  <c r="AL17" i="1" s="1"/>
  <c r="K17" i="1" s="1"/>
  <c r="AC17" i="1" s="1"/>
  <c r="AA17" i="1"/>
  <c r="Z17" i="1"/>
  <c r="R17" i="1"/>
  <c r="BV49" i="1" l="1"/>
  <c r="AZ49" i="1" s="1"/>
  <c r="BV50" i="1"/>
  <c r="Y56" i="1"/>
  <c r="Y85" i="1"/>
  <c r="Y139" i="1"/>
  <c r="Y19" i="1"/>
  <c r="Y64" i="1"/>
  <c r="Y82" i="1"/>
  <c r="Y83" i="1"/>
  <c r="BV124" i="1"/>
  <c r="BV140" i="1"/>
  <c r="Y147" i="1"/>
  <c r="Y103" i="1"/>
  <c r="BV123" i="1"/>
  <c r="AZ123" i="1" s="1"/>
  <c r="Y17" i="1"/>
  <c r="BV31" i="1"/>
  <c r="U31" i="1" s="1"/>
  <c r="BV65" i="1"/>
  <c r="Y119" i="1"/>
  <c r="Y46" i="1"/>
  <c r="Y49" i="1"/>
  <c r="BV54" i="1"/>
  <c r="BV121" i="1"/>
  <c r="Y23" i="1"/>
  <c r="Y45" i="1"/>
  <c r="BV71" i="1"/>
  <c r="U71" i="1" s="1"/>
  <c r="Y89" i="1"/>
  <c r="Y97" i="1"/>
  <c r="BV103" i="1"/>
  <c r="BV111" i="1"/>
  <c r="Y117" i="1"/>
  <c r="BV27" i="1"/>
  <c r="U27" i="1" s="1"/>
  <c r="BV28" i="1"/>
  <c r="U28" i="1" s="1"/>
  <c r="Y38" i="1"/>
  <c r="Y65" i="1"/>
  <c r="BV69" i="1"/>
  <c r="AZ69" i="1" s="1"/>
  <c r="BB69" i="1" s="1"/>
  <c r="U102" i="1"/>
  <c r="U137" i="1"/>
  <c r="U140" i="1"/>
  <c r="Y20" i="1"/>
  <c r="Y41" i="1"/>
  <c r="BV86" i="1"/>
  <c r="AZ86" i="1" s="1"/>
  <c r="BB86" i="1" s="1"/>
  <c r="BV98" i="1"/>
  <c r="AZ98" i="1" s="1"/>
  <c r="BB98" i="1" s="1"/>
  <c r="BV99" i="1"/>
  <c r="AZ99" i="1" s="1"/>
  <c r="Y144" i="1"/>
  <c r="BV21" i="1"/>
  <c r="BV23" i="1"/>
  <c r="Y30" i="1"/>
  <c r="Y31" i="1"/>
  <c r="BV38" i="1"/>
  <c r="AZ38" i="1" s="1"/>
  <c r="BB38" i="1" s="1"/>
  <c r="M56" i="1"/>
  <c r="BV66" i="1"/>
  <c r="Y73" i="1"/>
  <c r="Y92" i="1"/>
  <c r="Y93" i="1"/>
  <c r="BV96" i="1"/>
  <c r="AZ96" i="1" s="1"/>
  <c r="BB96" i="1" s="1"/>
  <c r="Y105" i="1"/>
  <c r="BV107" i="1"/>
  <c r="U107" i="1" s="1"/>
  <c r="Y112" i="1"/>
  <c r="BV118" i="1"/>
  <c r="U118" i="1" s="1"/>
  <c r="BV120" i="1"/>
  <c r="AZ120" i="1" s="1"/>
  <c r="BB120" i="1" s="1"/>
  <c r="Y126" i="1"/>
  <c r="AM128" i="1"/>
  <c r="BV20" i="1"/>
  <c r="AZ20" i="1" s="1"/>
  <c r="BB20" i="1" s="1"/>
  <c r="BV116" i="1"/>
  <c r="AZ116" i="1" s="1"/>
  <c r="BB116" i="1" s="1"/>
  <c r="BV117" i="1"/>
  <c r="U117" i="1" s="1"/>
  <c r="BV133" i="1"/>
  <c r="BV144" i="1"/>
  <c r="AZ144" i="1" s="1"/>
  <c r="BB144" i="1" s="1"/>
  <c r="BV146" i="1"/>
  <c r="BV147" i="1"/>
  <c r="BV148" i="1"/>
  <c r="U39" i="1"/>
  <c r="V39" i="1" s="1"/>
  <c r="W39" i="1" s="1"/>
  <c r="BV60" i="1"/>
  <c r="U60" i="1" s="1"/>
  <c r="BV75" i="1"/>
  <c r="BV76" i="1"/>
  <c r="AZ76" i="1" s="1"/>
  <c r="BB76" i="1" s="1"/>
  <c r="BV78" i="1"/>
  <c r="AZ78" i="1" s="1"/>
  <c r="BB78" i="1" s="1"/>
  <c r="Y88" i="1"/>
  <c r="Y90" i="1"/>
  <c r="BV94" i="1"/>
  <c r="U94" i="1" s="1"/>
  <c r="Y100" i="1"/>
  <c r="Y110" i="1"/>
  <c r="BV114" i="1"/>
  <c r="BV128" i="1"/>
  <c r="AZ128" i="1" s="1"/>
  <c r="BV129" i="1"/>
  <c r="U129" i="1" s="1"/>
  <c r="V129" i="1" s="1"/>
  <c r="W129" i="1" s="1"/>
  <c r="AD129" i="1" s="1"/>
  <c r="Y137" i="1"/>
  <c r="BV18" i="1"/>
  <c r="AZ18" i="1" s="1"/>
  <c r="BB18" i="1" s="1"/>
  <c r="Y25" i="1"/>
  <c r="AM27" i="1"/>
  <c r="BV32" i="1"/>
  <c r="AZ32" i="1" s="1"/>
  <c r="BB32" i="1" s="1"/>
  <c r="Y52" i="1"/>
  <c r="Y68" i="1"/>
  <c r="Y109" i="1"/>
  <c r="BV112" i="1"/>
  <c r="AZ112" i="1" s="1"/>
  <c r="BB112" i="1" s="1"/>
  <c r="BV113" i="1"/>
  <c r="U113" i="1" s="1"/>
  <c r="BV126" i="1"/>
  <c r="AZ126" i="1" s="1"/>
  <c r="BB126" i="1" s="1"/>
  <c r="Y136" i="1"/>
  <c r="BV142" i="1"/>
  <c r="AZ142" i="1" s="1"/>
  <c r="BB142" i="1" s="1"/>
  <c r="AZ137" i="1"/>
  <c r="BB137" i="1" s="1"/>
  <c r="Y125" i="1"/>
  <c r="BV139" i="1"/>
  <c r="BV100" i="1"/>
  <c r="AZ100" i="1" s="1"/>
  <c r="BB100" i="1" s="1"/>
  <c r="Y71" i="1"/>
  <c r="U20" i="1"/>
  <c r="BV51" i="1"/>
  <c r="U51" i="1" s="1"/>
  <c r="V51" i="1" s="1"/>
  <c r="W51" i="1" s="1"/>
  <c r="AD51" i="1" s="1"/>
  <c r="BV52" i="1"/>
  <c r="AZ52" i="1" s="1"/>
  <c r="BB52" i="1" s="1"/>
  <c r="BV41" i="1"/>
  <c r="AZ41" i="1" s="1"/>
  <c r="BV42" i="1"/>
  <c r="U42" i="1" s="1"/>
  <c r="BV43" i="1"/>
  <c r="U43" i="1" s="1"/>
  <c r="V43" i="1" s="1"/>
  <c r="W43" i="1" s="1"/>
  <c r="BV46" i="1"/>
  <c r="AZ46" i="1" s="1"/>
  <c r="BB46" i="1" s="1"/>
  <c r="BV47" i="1"/>
  <c r="U47" i="1" s="1"/>
  <c r="V47" i="1" s="1"/>
  <c r="W47" i="1" s="1"/>
  <c r="AD47" i="1" s="1"/>
  <c r="P55" i="1"/>
  <c r="Y91" i="1"/>
  <c r="BV95" i="1"/>
  <c r="AZ95" i="1" s="1"/>
  <c r="BB95" i="1" s="1"/>
  <c r="Y101" i="1"/>
  <c r="Y102" i="1"/>
  <c r="Y104" i="1"/>
  <c r="BV108" i="1"/>
  <c r="AZ108" i="1" s="1"/>
  <c r="BB108" i="1" s="1"/>
  <c r="Y132" i="1"/>
  <c r="BV25" i="1"/>
  <c r="AZ25" i="1" s="1"/>
  <c r="BB25" i="1" s="1"/>
  <c r="BB49" i="1"/>
  <c r="BV24" i="1"/>
  <c r="AZ24" i="1" s="1"/>
  <c r="BB24" i="1" s="1"/>
  <c r="BV40" i="1"/>
  <c r="AZ40" i="1" s="1"/>
  <c r="BB40" i="1" s="1"/>
  <c r="Y74" i="1"/>
  <c r="M27" i="1"/>
  <c r="BV34" i="1"/>
  <c r="Y80" i="1"/>
  <c r="Y99" i="1"/>
  <c r="BV125" i="1"/>
  <c r="AZ125" i="1" s="1"/>
  <c r="BB125" i="1" s="1"/>
  <c r="BB99" i="1"/>
  <c r="BV26" i="1"/>
  <c r="AZ26" i="1" s="1"/>
  <c r="BB26" i="1" s="1"/>
  <c r="BV115" i="1"/>
  <c r="AZ115" i="1" s="1"/>
  <c r="BB115" i="1" s="1"/>
  <c r="BV48" i="1"/>
  <c r="U48" i="1" s="1"/>
  <c r="BV56" i="1"/>
  <c r="AZ56" i="1" s="1"/>
  <c r="BB56" i="1" s="1"/>
  <c r="BV64" i="1"/>
  <c r="AZ64" i="1" s="1"/>
  <c r="BB64" i="1" s="1"/>
  <c r="BV93" i="1"/>
  <c r="BV73" i="1"/>
  <c r="AZ73" i="1" s="1"/>
  <c r="BB73" i="1" s="1"/>
  <c r="BV84" i="1"/>
  <c r="AZ84" i="1" s="1"/>
  <c r="BB84" i="1" s="1"/>
  <c r="Y98" i="1"/>
  <c r="BV131" i="1"/>
  <c r="U131" i="1" s="1"/>
  <c r="BV132" i="1"/>
  <c r="BB41" i="1"/>
  <c r="BV110" i="1"/>
  <c r="AZ110" i="1" s="1"/>
  <c r="Y131" i="1"/>
  <c r="Y148" i="1"/>
  <c r="BV122" i="1"/>
  <c r="AZ122" i="1" s="1"/>
  <c r="BB122" i="1" s="1"/>
  <c r="AZ71" i="1"/>
  <c r="BB71" i="1" s="1"/>
  <c r="Y28" i="1"/>
  <c r="Y33" i="1"/>
  <c r="BV44" i="1"/>
  <c r="AZ44" i="1" s="1"/>
  <c r="BB44" i="1" s="1"/>
  <c r="BV53" i="1"/>
  <c r="AZ53" i="1" s="1"/>
  <c r="BB53" i="1" s="1"/>
  <c r="BV55" i="1"/>
  <c r="U55" i="1" s="1"/>
  <c r="Y58" i="1"/>
  <c r="BV62" i="1"/>
  <c r="BV63" i="1"/>
  <c r="U63" i="1" s="1"/>
  <c r="Y66" i="1"/>
  <c r="Y70" i="1"/>
  <c r="BV77" i="1"/>
  <c r="BV79" i="1"/>
  <c r="BV82" i="1"/>
  <c r="AZ82" i="1" s="1"/>
  <c r="BB82" i="1" s="1"/>
  <c r="BV83" i="1"/>
  <c r="AZ83" i="1" s="1"/>
  <c r="BB83" i="1" s="1"/>
  <c r="BV88" i="1"/>
  <c r="U88" i="1" s="1"/>
  <c r="Y94" i="1"/>
  <c r="Y95" i="1"/>
  <c r="Y107" i="1"/>
  <c r="Y120" i="1"/>
  <c r="Y124" i="1"/>
  <c r="Y128" i="1"/>
  <c r="Y129" i="1"/>
  <c r="BV138" i="1"/>
  <c r="AZ138" i="1" s="1"/>
  <c r="BB138" i="1" s="1"/>
  <c r="BV141" i="1"/>
  <c r="AZ141" i="1" s="1"/>
  <c r="BB141" i="1" s="1"/>
  <c r="K19" i="1"/>
  <c r="AC19" i="1" s="1"/>
  <c r="AM19" i="1"/>
  <c r="AZ124" i="1"/>
  <c r="BB124" i="1" s="1"/>
  <c r="U124" i="1"/>
  <c r="L40" i="1"/>
  <c r="BA40" i="1" s="1"/>
  <c r="L48" i="1"/>
  <c r="L80" i="1"/>
  <c r="BA80" i="1" s="1"/>
  <c r="AM144" i="1"/>
  <c r="L144" i="1"/>
  <c r="BA144" i="1" s="1"/>
  <c r="L59" i="1"/>
  <c r="BA59" i="1" s="1"/>
  <c r="K130" i="1"/>
  <c r="L130" i="1"/>
  <c r="BA130" i="1" s="1"/>
  <c r="Y18" i="1"/>
  <c r="L19" i="1"/>
  <c r="BA19" i="1" s="1"/>
  <c r="AM36" i="1"/>
  <c r="L36" i="1"/>
  <c r="BA36" i="1" s="1"/>
  <c r="K36" i="1"/>
  <c r="AC36" i="1" s="1"/>
  <c r="BV57" i="1"/>
  <c r="Y72" i="1"/>
  <c r="U66" i="1"/>
  <c r="AZ66" i="1"/>
  <c r="BB66" i="1" s="1"/>
  <c r="K103" i="1"/>
  <c r="AC103" i="1" s="1"/>
  <c r="L103" i="1"/>
  <c r="BA103" i="1" s="1"/>
  <c r="AM103" i="1"/>
  <c r="BV134" i="1"/>
  <c r="L73" i="1"/>
  <c r="BA73" i="1" s="1"/>
  <c r="K73" i="1"/>
  <c r="AC73" i="1" s="1"/>
  <c r="L127" i="1"/>
  <c r="BA127" i="1" s="1"/>
  <c r="K127" i="1"/>
  <c r="AM127" i="1"/>
  <c r="U75" i="1"/>
  <c r="V75" i="1" s="1"/>
  <c r="W75" i="1" s="1"/>
  <c r="S75" i="1" s="1"/>
  <c r="Q75" i="1" s="1"/>
  <c r="T75" i="1" s="1"/>
  <c r="AZ75" i="1"/>
  <c r="BB75" i="1" s="1"/>
  <c r="K89" i="1"/>
  <c r="AC89" i="1" s="1"/>
  <c r="L89" i="1"/>
  <c r="BA89" i="1" s="1"/>
  <c r="K136" i="1"/>
  <c r="AC136" i="1" s="1"/>
  <c r="AM136" i="1"/>
  <c r="L136" i="1"/>
  <c r="BA136" i="1" s="1"/>
  <c r="U100" i="1"/>
  <c r="Y26" i="1"/>
  <c r="AZ102" i="1"/>
  <c r="BB102" i="1" s="1"/>
  <c r="Y34" i="1"/>
  <c r="AM72" i="1"/>
  <c r="L72" i="1"/>
  <c r="BA72" i="1" s="1"/>
  <c r="K72" i="1"/>
  <c r="AC72" i="1" s="1"/>
  <c r="U78" i="1"/>
  <c r="BV89" i="1"/>
  <c r="AZ89" i="1" s="1"/>
  <c r="BB89" i="1" s="1"/>
  <c r="AM64" i="1"/>
  <c r="L64" i="1"/>
  <c r="BA64" i="1" s="1"/>
  <c r="AZ117" i="1"/>
  <c r="BB117" i="1" s="1"/>
  <c r="P35" i="1"/>
  <c r="AM35" i="1"/>
  <c r="AM69" i="1"/>
  <c r="L77" i="1"/>
  <c r="BA77" i="1" s="1"/>
  <c r="AZ94" i="1"/>
  <c r="BB94" i="1" s="1"/>
  <c r="Y122" i="1"/>
  <c r="BV59" i="1"/>
  <c r="AZ59" i="1" s="1"/>
  <c r="BB59" i="1" s="1"/>
  <c r="BV90" i="1"/>
  <c r="AZ90" i="1" s="1"/>
  <c r="BB90" i="1" s="1"/>
  <c r="K138" i="1"/>
  <c r="AC138" i="1" s="1"/>
  <c r="L138" i="1"/>
  <c r="BA138" i="1" s="1"/>
  <c r="BD138" i="1" s="1"/>
  <c r="AM76" i="1"/>
  <c r="L76" i="1"/>
  <c r="BA76" i="1" s="1"/>
  <c r="BD76" i="1" s="1"/>
  <c r="K95" i="1"/>
  <c r="AC95" i="1" s="1"/>
  <c r="L95" i="1"/>
  <c r="BA95" i="1" s="1"/>
  <c r="AM95" i="1"/>
  <c r="L128" i="1"/>
  <c r="BA128" i="1" s="1"/>
  <c r="BD128" i="1" s="1"/>
  <c r="L46" i="1"/>
  <c r="P46" i="1" s="1"/>
  <c r="AM46" i="1"/>
  <c r="K69" i="1"/>
  <c r="AC69" i="1" s="1"/>
  <c r="L137" i="1"/>
  <c r="BA137" i="1" s="1"/>
  <c r="BD137" i="1" s="1"/>
  <c r="P27" i="1"/>
  <c r="BV29" i="1"/>
  <c r="U29" i="1" s="1"/>
  <c r="BV30" i="1"/>
  <c r="AZ30" i="1" s="1"/>
  <c r="BB30" i="1" s="1"/>
  <c r="L69" i="1"/>
  <c r="BA69" i="1" s="1"/>
  <c r="BD69" i="1" s="1"/>
  <c r="BV81" i="1"/>
  <c r="U81" i="1" s="1"/>
  <c r="L88" i="1"/>
  <c r="BA88" i="1" s="1"/>
  <c r="BV97" i="1"/>
  <c r="U97" i="1" s="1"/>
  <c r="BV105" i="1"/>
  <c r="AZ105" i="1" s="1"/>
  <c r="BB105" i="1" s="1"/>
  <c r="Y114" i="1"/>
  <c r="Y115" i="1"/>
  <c r="U123" i="1"/>
  <c r="AZ135" i="1"/>
  <c r="U135" i="1"/>
  <c r="V135" i="1" s="1"/>
  <c r="W135" i="1" s="1"/>
  <c r="K94" i="1"/>
  <c r="AM94" i="1"/>
  <c r="Y121" i="1"/>
  <c r="L145" i="1"/>
  <c r="BA145" i="1" s="1"/>
  <c r="K137" i="1"/>
  <c r="AC137" i="1" s="1"/>
  <c r="AM137" i="1"/>
  <c r="L63" i="1"/>
  <c r="BA63" i="1" s="1"/>
  <c r="BV22" i="1"/>
  <c r="AZ22" i="1" s="1"/>
  <c r="BB22" i="1" s="1"/>
  <c r="BV35" i="1"/>
  <c r="AZ35" i="1" s="1"/>
  <c r="Y37" i="1"/>
  <c r="U41" i="1"/>
  <c r="U49" i="1"/>
  <c r="Y61" i="1"/>
  <c r="L71" i="1"/>
  <c r="M71" i="1" s="1"/>
  <c r="BV72" i="1"/>
  <c r="Y75" i="1"/>
  <c r="L81" i="1"/>
  <c r="P81" i="1" s="1"/>
  <c r="BV87" i="1"/>
  <c r="U87" i="1" s="1"/>
  <c r="L92" i="1"/>
  <c r="BA92" i="1" s="1"/>
  <c r="K92" i="1"/>
  <c r="AC92" i="1" s="1"/>
  <c r="L146" i="1"/>
  <c r="BA146" i="1" s="1"/>
  <c r="Y123" i="1"/>
  <c r="BB128" i="1"/>
  <c r="Y133" i="1"/>
  <c r="BB17" i="1"/>
  <c r="BV19" i="1"/>
  <c r="AZ19" i="1" s="1"/>
  <c r="BB19" i="1" s="1"/>
  <c r="Y21" i="1"/>
  <c r="Y27" i="1"/>
  <c r="Y29" i="1"/>
  <c r="BV33" i="1"/>
  <c r="AZ33" i="1" s="1"/>
  <c r="BB33" i="1" s="1"/>
  <c r="Y54" i="1"/>
  <c r="BV61" i="1"/>
  <c r="BV68" i="1"/>
  <c r="U68" i="1" s="1"/>
  <c r="Y69" i="1"/>
  <c r="Y79" i="1"/>
  <c r="Y106" i="1"/>
  <c r="AM129" i="1"/>
  <c r="BV136" i="1"/>
  <c r="AZ136" i="1" s="1"/>
  <c r="BB136" i="1" s="1"/>
  <c r="BV143" i="1"/>
  <c r="AZ143" i="1" s="1"/>
  <c r="BB143" i="1" s="1"/>
  <c r="BV37" i="1"/>
  <c r="Y42" i="1"/>
  <c r="Y50" i="1"/>
  <c r="BV74" i="1"/>
  <c r="Y86" i="1"/>
  <c r="Y87" i="1"/>
  <c r="Y108" i="1"/>
  <c r="BV109" i="1"/>
  <c r="Y118" i="1"/>
  <c r="BV127" i="1"/>
  <c r="U127" i="1" s="1"/>
  <c r="BV145" i="1"/>
  <c r="BV45" i="1"/>
  <c r="AZ45" i="1" s="1"/>
  <c r="BB45" i="1" s="1"/>
  <c r="Y76" i="1"/>
  <c r="BV80" i="1"/>
  <c r="BV92" i="1"/>
  <c r="BV101" i="1"/>
  <c r="AZ101" i="1" s="1"/>
  <c r="BB101" i="1" s="1"/>
  <c r="BV104" i="1"/>
  <c r="AZ104" i="1" s="1"/>
  <c r="BB104" i="1" s="1"/>
  <c r="L129" i="1"/>
  <c r="P129" i="1" s="1"/>
  <c r="Y130" i="1"/>
  <c r="Y145" i="1"/>
  <c r="L30" i="1"/>
  <c r="BA30" i="1" s="1"/>
  <c r="K30" i="1"/>
  <c r="AM30" i="1"/>
  <c r="AM32" i="1"/>
  <c r="L32" i="1"/>
  <c r="BA32" i="1" s="1"/>
  <c r="L57" i="1"/>
  <c r="BA57" i="1" s="1"/>
  <c r="AM57" i="1"/>
  <c r="K57" i="1"/>
  <c r="L26" i="1"/>
  <c r="BA26" i="1" s="1"/>
  <c r="K26" i="1"/>
  <c r="AM26" i="1"/>
  <c r="P44" i="1"/>
  <c r="BA44" i="1"/>
  <c r="L34" i="1"/>
  <c r="P34" i="1" s="1"/>
  <c r="K34" i="1"/>
  <c r="AM34" i="1"/>
  <c r="L18" i="1"/>
  <c r="BA18" i="1" s="1"/>
  <c r="BD18" i="1" s="1"/>
  <c r="K18" i="1"/>
  <c r="AM18" i="1"/>
  <c r="L25" i="1"/>
  <c r="BA25" i="1" s="1"/>
  <c r="BD25" i="1" s="1"/>
  <c r="K25" i="1"/>
  <c r="AM25" i="1"/>
  <c r="K21" i="1"/>
  <c r="AM21" i="1"/>
  <c r="P21" i="1"/>
  <c r="M21" i="1"/>
  <c r="Y24" i="1"/>
  <c r="U26" i="1"/>
  <c r="K32" i="1"/>
  <c r="U30" i="1"/>
  <c r="L17" i="1"/>
  <c r="BA17" i="1" s="1"/>
  <c r="BD17" i="1" s="1"/>
  <c r="AM17" i="1"/>
  <c r="AZ21" i="1"/>
  <c r="BD21" i="1" s="1"/>
  <c r="U21" i="1"/>
  <c r="L22" i="1"/>
  <c r="BA22" i="1" s="1"/>
  <c r="K22" i="1"/>
  <c r="AM22" i="1"/>
  <c r="U23" i="1"/>
  <c r="AZ23" i="1"/>
  <c r="BB23" i="1" s="1"/>
  <c r="AM24" i="1"/>
  <c r="L24" i="1"/>
  <c r="BA24" i="1" s="1"/>
  <c r="L33" i="1"/>
  <c r="M33" i="1" s="1"/>
  <c r="K33" i="1"/>
  <c r="AM33" i="1"/>
  <c r="AZ27" i="1"/>
  <c r="BB27" i="1" s="1"/>
  <c r="K29" i="1"/>
  <c r="AM29" i="1"/>
  <c r="P29" i="1"/>
  <c r="M29" i="1"/>
  <c r="Y32" i="1"/>
  <c r="K27" i="1"/>
  <c r="K35" i="1"/>
  <c r="BV36" i="1"/>
  <c r="P39" i="1"/>
  <c r="M39" i="1"/>
  <c r="AM39" i="1"/>
  <c r="K41" i="1"/>
  <c r="AM41" i="1"/>
  <c r="L41" i="1"/>
  <c r="P41" i="1" s="1"/>
  <c r="AZ43" i="1"/>
  <c r="BB43" i="1" s="1"/>
  <c r="L47" i="1"/>
  <c r="BA47" i="1" s="1"/>
  <c r="AM47" i="1"/>
  <c r="K49" i="1"/>
  <c r="AM49" i="1"/>
  <c r="L49" i="1"/>
  <c r="P49" i="1" s="1"/>
  <c r="L60" i="1"/>
  <c r="M60" i="1" s="1"/>
  <c r="K60" i="1"/>
  <c r="AM60" i="1"/>
  <c r="AC67" i="1"/>
  <c r="AZ42" i="1"/>
  <c r="BB42" i="1" s="1"/>
  <c r="Y43" i="1"/>
  <c r="AZ50" i="1"/>
  <c r="BB50" i="1" s="1"/>
  <c r="U50" i="1"/>
  <c r="Y51" i="1"/>
  <c r="BA52" i="1"/>
  <c r="AZ57" i="1"/>
  <c r="BB57" i="1" s="1"/>
  <c r="U57" i="1"/>
  <c r="U59" i="1"/>
  <c r="M35" i="1"/>
  <c r="AZ62" i="1"/>
  <c r="BB62" i="1" s="1"/>
  <c r="U62" i="1"/>
  <c r="AZ77" i="1"/>
  <c r="BB77" i="1" s="1"/>
  <c r="U77" i="1"/>
  <c r="K20" i="1"/>
  <c r="AM23" i="1"/>
  <c r="K28" i="1"/>
  <c r="AM31" i="1"/>
  <c r="L37" i="1"/>
  <c r="K37" i="1"/>
  <c r="P37" i="1"/>
  <c r="AZ39" i="1"/>
  <c r="BB39" i="1" s="1"/>
  <c r="L45" i="1"/>
  <c r="K45" i="1"/>
  <c r="AM45" i="1"/>
  <c r="L53" i="1"/>
  <c r="P53" i="1" s="1"/>
  <c r="K53" i="1"/>
  <c r="AM53" i="1"/>
  <c r="AZ54" i="1"/>
  <c r="BB54" i="1" s="1"/>
  <c r="U54" i="1"/>
  <c r="U17" i="1"/>
  <c r="L20" i="1"/>
  <c r="BA20" i="1" s="1"/>
  <c r="K23" i="1"/>
  <c r="L28" i="1"/>
  <c r="BA28" i="1" s="1"/>
  <c r="K31" i="1"/>
  <c r="AM37" i="1"/>
  <c r="Y39" i="1"/>
  <c r="L43" i="1"/>
  <c r="BA43" i="1" s="1"/>
  <c r="AM43" i="1"/>
  <c r="L51" i="1"/>
  <c r="BA51" i="1" s="1"/>
  <c r="AM51" i="1"/>
  <c r="AC58" i="1"/>
  <c r="V58" i="1"/>
  <c r="W58" i="1" s="1"/>
  <c r="S58" i="1"/>
  <c r="Q58" i="1" s="1"/>
  <c r="T58" i="1" s="1"/>
  <c r="L23" i="1"/>
  <c r="BA23" i="1" s="1"/>
  <c r="L31" i="1"/>
  <c r="M31" i="1" s="1"/>
  <c r="Y47" i="1"/>
  <c r="Y57" i="1"/>
  <c r="L38" i="1"/>
  <c r="BA38" i="1" s="1"/>
  <c r="K38" i="1"/>
  <c r="U40" i="1"/>
  <c r="L42" i="1"/>
  <c r="BA42" i="1" s="1"/>
  <c r="K42" i="1"/>
  <c r="AM44" i="1"/>
  <c r="M44" i="1"/>
  <c r="K44" i="1"/>
  <c r="L50" i="1"/>
  <c r="BA50" i="1" s="1"/>
  <c r="K50" i="1"/>
  <c r="AM52" i="1"/>
  <c r="M52" i="1"/>
  <c r="K52" i="1"/>
  <c r="L62" i="1"/>
  <c r="BA62" i="1" s="1"/>
  <c r="BD62" i="1" s="1"/>
  <c r="K62" i="1"/>
  <c r="AM62" i="1"/>
  <c r="L66" i="1"/>
  <c r="BA66" i="1" s="1"/>
  <c r="K66" i="1"/>
  <c r="AM66" i="1"/>
  <c r="M54" i="1"/>
  <c r="AZ65" i="1"/>
  <c r="BB65" i="1" s="1"/>
  <c r="U65" i="1"/>
  <c r="AZ67" i="1"/>
  <c r="BB67" i="1" s="1"/>
  <c r="U67" i="1"/>
  <c r="AM59" i="1"/>
  <c r="K61" i="1"/>
  <c r="AM61" i="1"/>
  <c r="L61" i="1"/>
  <c r="AM40" i="1"/>
  <c r="AM48" i="1"/>
  <c r="P54" i="1"/>
  <c r="AM54" i="1"/>
  <c r="AZ58" i="1"/>
  <c r="BB58" i="1" s="1"/>
  <c r="Y67" i="1"/>
  <c r="K40" i="1"/>
  <c r="K48" i="1"/>
  <c r="L65" i="1"/>
  <c r="BA65" i="1" s="1"/>
  <c r="K65" i="1"/>
  <c r="AM65" i="1"/>
  <c r="L70" i="1"/>
  <c r="BA70" i="1" s="1"/>
  <c r="K70" i="1"/>
  <c r="L74" i="1"/>
  <c r="BA74" i="1" s="1"/>
  <c r="K74" i="1"/>
  <c r="L67" i="1"/>
  <c r="BA67" i="1" s="1"/>
  <c r="AM67" i="1"/>
  <c r="AC76" i="1"/>
  <c r="K46" i="1"/>
  <c r="K54" i="1"/>
  <c r="AM56" i="1"/>
  <c r="P56" i="1"/>
  <c r="K56" i="1"/>
  <c r="Y59" i="1"/>
  <c r="AZ70" i="1"/>
  <c r="BB70" i="1" s="1"/>
  <c r="U70" i="1"/>
  <c r="AZ74" i="1"/>
  <c r="BB74" i="1" s="1"/>
  <c r="U74" i="1"/>
  <c r="M55" i="1"/>
  <c r="K55" i="1"/>
  <c r="AM55" i="1"/>
  <c r="L58" i="1"/>
  <c r="BA58" i="1" s="1"/>
  <c r="AM58" i="1"/>
  <c r="K59" i="1"/>
  <c r="K64" i="1"/>
  <c r="L75" i="1"/>
  <c r="BA75" i="1" s="1"/>
  <c r="AM75" i="1"/>
  <c r="L79" i="1"/>
  <c r="BA79" i="1" s="1"/>
  <c r="K79" i="1"/>
  <c r="Y84" i="1"/>
  <c r="AM84" i="1"/>
  <c r="L84" i="1"/>
  <c r="BA84" i="1" s="1"/>
  <c r="K96" i="1"/>
  <c r="AM96" i="1"/>
  <c r="AM68" i="1"/>
  <c r="L78" i="1"/>
  <c r="BA78" i="1" s="1"/>
  <c r="K78" i="1"/>
  <c r="AZ85" i="1"/>
  <c r="BB85" i="1" s="1"/>
  <c r="U85" i="1"/>
  <c r="AM90" i="1"/>
  <c r="L90" i="1"/>
  <c r="BA90" i="1" s="1"/>
  <c r="K90" i="1"/>
  <c r="AM63" i="1"/>
  <c r="K68" i="1"/>
  <c r="AM71" i="1"/>
  <c r="L86" i="1"/>
  <c r="BA86" i="1" s="1"/>
  <c r="K86" i="1"/>
  <c r="AM86" i="1"/>
  <c r="L91" i="1"/>
  <c r="BA91" i="1" s="1"/>
  <c r="AM91" i="1"/>
  <c r="K91" i="1"/>
  <c r="K63" i="1"/>
  <c r="P64" i="1"/>
  <c r="L68" i="1"/>
  <c r="M68" i="1" s="1"/>
  <c r="K71" i="1"/>
  <c r="V71" i="1" s="1"/>
  <c r="W71" i="1" s="1"/>
  <c r="P72" i="1"/>
  <c r="AC81" i="1"/>
  <c r="K84" i="1"/>
  <c r="L87" i="1"/>
  <c r="BA87" i="1" s="1"/>
  <c r="K87" i="1"/>
  <c r="AM93" i="1"/>
  <c r="L93" i="1"/>
  <c r="K93" i="1"/>
  <c r="AM98" i="1"/>
  <c r="L98" i="1"/>
  <c r="BA98" i="1" s="1"/>
  <c r="K98" i="1"/>
  <c r="L83" i="1"/>
  <c r="BA83" i="1" s="1"/>
  <c r="K83" i="1"/>
  <c r="AM83" i="1"/>
  <c r="AZ91" i="1"/>
  <c r="BB91" i="1" s="1"/>
  <c r="U91" i="1"/>
  <c r="L96" i="1"/>
  <c r="BA96" i="1" s="1"/>
  <c r="K110" i="1"/>
  <c r="AM110" i="1"/>
  <c r="L110" i="1"/>
  <c r="BA110" i="1" s="1"/>
  <c r="BD110" i="1" s="1"/>
  <c r="AM73" i="1"/>
  <c r="U76" i="1"/>
  <c r="AM79" i="1"/>
  <c r="L82" i="1"/>
  <c r="BA82" i="1" s="1"/>
  <c r="K82" i="1"/>
  <c r="AM82" i="1"/>
  <c r="U93" i="1"/>
  <c r="AZ93" i="1"/>
  <c r="BB93" i="1" s="1"/>
  <c r="BA94" i="1"/>
  <c r="AM77" i="1"/>
  <c r="AM85" i="1"/>
  <c r="L100" i="1"/>
  <c r="BA100" i="1" s="1"/>
  <c r="K100" i="1"/>
  <c r="AM100" i="1"/>
  <c r="K119" i="1"/>
  <c r="AM119" i="1"/>
  <c r="AZ121" i="1"/>
  <c r="U121" i="1"/>
  <c r="K77" i="1"/>
  <c r="AM80" i="1"/>
  <c r="K85" i="1"/>
  <c r="AM88" i="1"/>
  <c r="AM92" i="1"/>
  <c r="M94" i="1"/>
  <c r="L97" i="1"/>
  <c r="BA97" i="1" s="1"/>
  <c r="K97" i="1"/>
  <c r="AM97" i="1"/>
  <c r="AZ103" i="1"/>
  <c r="BB103" i="1" s="1"/>
  <c r="U103" i="1"/>
  <c r="L104" i="1"/>
  <c r="BA104" i="1" s="1"/>
  <c r="K104" i="1"/>
  <c r="AM104" i="1"/>
  <c r="AM106" i="1"/>
  <c r="L106" i="1"/>
  <c r="BA106" i="1" s="1"/>
  <c r="K80" i="1"/>
  <c r="L85" i="1"/>
  <c r="M85" i="1" s="1"/>
  <c r="K88" i="1"/>
  <c r="V88" i="1" s="1"/>
  <c r="W88" i="1" s="1"/>
  <c r="L99" i="1"/>
  <c r="BA99" i="1" s="1"/>
  <c r="BD99" i="1" s="1"/>
  <c r="K99" i="1"/>
  <c r="AM99" i="1"/>
  <c r="U96" i="1"/>
  <c r="L101" i="1"/>
  <c r="BA101" i="1" s="1"/>
  <c r="K101" i="1"/>
  <c r="L109" i="1"/>
  <c r="BA109" i="1" s="1"/>
  <c r="K109" i="1"/>
  <c r="AM109" i="1"/>
  <c r="AZ111" i="1"/>
  <c r="BB111" i="1" s="1"/>
  <c r="U111" i="1"/>
  <c r="L119" i="1"/>
  <c r="BA119" i="1" s="1"/>
  <c r="AM81" i="1"/>
  <c r="AM89" i="1"/>
  <c r="K106" i="1"/>
  <c r="AZ106" i="1"/>
  <c r="BB106" i="1" s="1"/>
  <c r="U106" i="1"/>
  <c r="L114" i="1"/>
  <c r="BA114" i="1" s="1"/>
  <c r="AM114" i="1"/>
  <c r="L115" i="1"/>
  <c r="K115" i="1"/>
  <c r="AM115" i="1"/>
  <c r="AC127" i="1"/>
  <c r="AC134" i="1"/>
  <c r="AM141" i="1"/>
  <c r="L141" i="1"/>
  <c r="BA141" i="1" s="1"/>
  <c r="AM107" i="1"/>
  <c r="BB110" i="1"/>
  <c r="AM113" i="1"/>
  <c r="L113" i="1"/>
  <c r="BA113" i="1" s="1"/>
  <c r="P114" i="1"/>
  <c r="U120" i="1"/>
  <c r="L124" i="1"/>
  <c r="P124" i="1" s="1"/>
  <c r="K124" i="1"/>
  <c r="AM133" i="1"/>
  <c r="L133" i="1"/>
  <c r="BA133" i="1" s="1"/>
  <c r="BD133" i="1" s="1"/>
  <c r="AZ134" i="1"/>
  <c r="BB134" i="1" s="1"/>
  <c r="U134" i="1"/>
  <c r="L112" i="1"/>
  <c r="BA112" i="1" s="1"/>
  <c r="K112" i="1"/>
  <c r="AM112" i="1"/>
  <c r="L117" i="1"/>
  <c r="BA117" i="1" s="1"/>
  <c r="K117" i="1"/>
  <c r="V117" i="1" s="1"/>
  <c r="W117" i="1" s="1"/>
  <c r="K118" i="1"/>
  <c r="AM118" i="1"/>
  <c r="P118" i="1"/>
  <c r="M118" i="1"/>
  <c r="L122" i="1"/>
  <c r="BA122" i="1" s="1"/>
  <c r="AM122" i="1"/>
  <c r="L126" i="1"/>
  <c r="BA126" i="1" s="1"/>
  <c r="AM126" i="1"/>
  <c r="K126" i="1"/>
  <c r="AC129" i="1"/>
  <c r="K102" i="1"/>
  <c r="AM105" i="1"/>
  <c r="L107" i="1"/>
  <c r="BV119" i="1"/>
  <c r="L123" i="1"/>
  <c r="K123" i="1"/>
  <c r="V123" i="1" s="1"/>
  <c r="W123" i="1" s="1"/>
  <c r="AM123" i="1"/>
  <c r="K141" i="1"/>
  <c r="U99" i="1"/>
  <c r="L102" i="1"/>
  <c r="K105" i="1"/>
  <c r="P111" i="1"/>
  <c r="M111" i="1"/>
  <c r="K111" i="1"/>
  <c r="AM111" i="1"/>
  <c r="AZ114" i="1"/>
  <c r="BB114" i="1" s="1"/>
  <c r="U114" i="1"/>
  <c r="AM121" i="1"/>
  <c r="L121" i="1"/>
  <c r="BA121" i="1" s="1"/>
  <c r="AC128" i="1"/>
  <c r="K131" i="1"/>
  <c r="AM131" i="1"/>
  <c r="L131" i="1"/>
  <c r="BA131" i="1" s="1"/>
  <c r="L140" i="1"/>
  <c r="BA140" i="1" s="1"/>
  <c r="K140" i="1"/>
  <c r="AM140" i="1"/>
  <c r="L105" i="1"/>
  <c r="BA105" i="1" s="1"/>
  <c r="AZ113" i="1"/>
  <c r="BB113" i="1" s="1"/>
  <c r="L116" i="1"/>
  <c r="BA116" i="1" s="1"/>
  <c r="K116" i="1"/>
  <c r="AZ118" i="1"/>
  <c r="BB118" i="1" s="1"/>
  <c r="K133" i="1"/>
  <c r="AZ133" i="1"/>
  <c r="BB133" i="1" s="1"/>
  <c r="U133" i="1"/>
  <c r="U112" i="1"/>
  <c r="Y113" i="1"/>
  <c r="L120" i="1"/>
  <c r="BA120" i="1" s="1"/>
  <c r="K120" i="1"/>
  <c r="AM120" i="1"/>
  <c r="P120" i="1"/>
  <c r="BB121" i="1"/>
  <c r="BB123" i="1"/>
  <c r="AM125" i="1"/>
  <c r="L125" i="1"/>
  <c r="BA125" i="1" s="1"/>
  <c r="P125" i="1"/>
  <c r="K108" i="1"/>
  <c r="L135" i="1"/>
  <c r="M135" i="1" s="1"/>
  <c r="AM135" i="1"/>
  <c r="AZ147" i="1"/>
  <c r="BB147" i="1" s="1"/>
  <c r="U147" i="1"/>
  <c r="L108" i="1"/>
  <c r="P108" i="1" s="1"/>
  <c r="U128" i="1"/>
  <c r="BV130" i="1"/>
  <c r="K132" i="1"/>
  <c r="AM132" i="1"/>
  <c r="Y134" i="1"/>
  <c r="P139" i="1"/>
  <c r="M139" i="1"/>
  <c r="K139" i="1"/>
  <c r="AM139" i="1"/>
  <c r="BB135" i="1"/>
  <c r="L143" i="1"/>
  <c r="P143" i="1" s="1"/>
  <c r="K143" i="1"/>
  <c r="AM143" i="1"/>
  <c r="AC146" i="1"/>
  <c r="AC130" i="1"/>
  <c r="Y135" i="1"/>
  <c r="U136" i="1"/>
  <c r="Y141" i="1"/>
  <c r="U148" i="1"/>
  <c r="AZ148" i="1"/>
  <c r="BB148" i="1" s="1"/>
  <c r="U132" i="1"/>
  <c r="AZ132" i="1"/>
  <c r="BB132" i="1" s="1"/>
  <c r="L134" i="1"/>
  <c r="BA134" i="1" s="1"/>
  <c r="AM134" i="1"/>
  <c r="AZ139" i="1"/>
  <c r="BB139" i="1" s="1"/>
  <c r="U139" i="1"/>
  <c r="AZ146" i="1"/>
  <c r="BB146" i="1" s="1"/>
  <c r="U146" i="1"/>
  <c r="L147" i="1"/>
  <c r="BA147" i="1" s="1"/>
  <c r="K147" i="1"/>
  <c r="AM147" i="1"/>
  <c r="Y127" i="1"/>
  <c r="L132" i="1"/>
  <c r="BA132" i="1" s="1"/>
  <c r="L142" i="1"/>
  <c r="AM142" i="1"/>
  <c r="AZ140" i="1"/>
  <c r="BB140" i="1" s="1"/>
  <c r="K144" i="1"/>
  <c r="P130" i="1"/>
  <c r="K145" i="1"/>
  <c r="AM148" i="1"/>
  <c r="K148" i="1"/>
  <c r="AM138" i="1"/>
  <c r="AM146" i="1"/>
  <c r="L148" i="1"/>
  <c r="BA148" i="1" s="1"/>
  <c r="AZ28" i="1" l="1"/>
  <c r="BB28" i="1" s="1"/>
  <c r="AZ31" i="1"/>
  <c r="BB31" i="1" s="1"/>
  <c r="U142" i="1"/>
  <c r="BD28" i="1"/>
  <c r="M144" i="1"/>
  <c r="V28" i="1"/>
  <c r="W28" i="1" s="1"/>
  <c r="U32" i="1"/>
  <c r="P140" i="1"/>
  <c r="AZ87" i="1"/>
  <c r="BB87" i="1" s="1"/>
  <c r="BD103" i="1"/>
  <c r="P112" i="1"/>
  <c r="U95" i="1"/>
  <c r="V95" i="1" s="1"/>
  <c r="W95" i="1" s="1"/>
  <c r="AD95" i="1" s="1"/>
  <c r="BD144" i="1"/>
  <c r="U86" i="1"/>
  <c r="U144" i="1"/>
  <c r="M92" i="1"/>
  <c r="P69" i="1"/>
  <c r="AZ68" i="1"/>
  <c r="BB68" i="1" s="1"/>
  <c r="U108" i="1"/>
  <c r="BD95" i="1"/>
  <c r="U126" i="1"/>
  <c r="U116" i="1"/>
  <c r="BD38" i="1"/>
  <c r="U98" i="1"/>
  <c r="BD78" i="1"/>
  <c r="AZ60" i="1"/>
  <c r="BB60" i="1" s="1"/>
  <c r="P57" i="1"/>
  <c r="U56" i="1"/>
  <c r="AZ29" i="1"/>
  <c r="BB29" i="1" s="1"/>
  <c r="BD116" i="1"/>
  <c r="AZ127" i="1"/>
  <c r="BB127" i="1" s="1"/>
  <c r="AZ107" i="1"/>
  <c r="BB107" i="1" s="1"/>
  <c r="BD100" i="1"/>
  <c r="P86" i="1"/>
  <c r="U46" i="1"/>
  <c r="U24" i="1"/>
  <c r="U33" i="1"/>
  <c r="AZ129" i="1"/>
  <c r="BB129" i="1" s="1"/>
  <c r="U38" i="1"/>
  <c r="P59" i="1"/>
  <c r="BD126" i="1"/>
  <c r="V49" i="1"/>
  <c r="W49" i="1" s="1"/>
  <c r="U18" i="1"/>
  <c r="V18" i="1" s="1"/>
  <c r="W18" i="1" s="1"/>
  <c r="S18" i="1" s="1"/>
  <c r="Q18" i="1" s="1"/>
  <c r="T18" i="1" s="1"/>
  <c r="U69" i="1"/>
  <c r="V69" i="1" s="1"/>
  <c r="W69" i="1" s="1"/>
  <c r="S69" i="1" s="1"/>
  <c r="Q69" i="1" s="1"/>
  <c r="T69" i="1" s="1"/>
  <c r="BD39" i="1"/>
  <c r="P145" i="1"/>
  <c r="AZ131" i="1"/>
  <c r="BB131" i="1" s="1"/>
  <c r="V78" i="1"/>
  <c r="W78" i="1" s="1"/>
  <c r="AD78" i="1" s="1"/>
  <c r="BD146" i="1"/>
  <c r="BD56" i="1"/>
  <c r="BD83" i="1"/>
  <c r="U25" i="1"/>
  <c r="V25" i="1" s="1"/>
  <c r="W25" i="1" s="1"/>
  <c r="M95" i="1"/>
  <c r="M82" i="1"/>
  <c r="U101" i="1"/>
  <c r="V101" i="1" s="1"/>
  <c r="W101" i="1" s="1"/>
  <c r="S101" i="1" s="1"/>
  <c r="Q101" i="1" s="1"/>
  <c r="T101" i="1" s="1"/>
  <c r="U84" i="1"/>
  <c r="V84" i="1" s="1"/>
  <c r="W84" i="1" s="1"/>
  <c r="S84" i="1" s="1"/>
  <c r="Q84" i="1" s="1"/>
  <c r="T84" i="1" s="1"/>
  <c r="U82" i="1"/>
  <c r="M76" i="1"/>
  <c r="BD42" i="1"/>
  <c r="AZ47" i="1"/>
  <c r="BB47" i="1" s="1"/>
  <c r="AZ55" i="1"/>
  <c r="BB55" i="1" s="1"/>
  <c r="U44" i="1"/>
  <c r="V44" i="1" s="1"/>
  <c r="W44" i="1" s="1"/>
  <c r="U64" i="1"/>
  <c r="V64" i="1" s="1"/>
  <c r="W64" i="1" s="1"/>
  <c r="S64" i="1" s="1"/>
  <c r="Q64" i="1" s="1"/>
  <c r="T64" i="1" s="1"/>
  <c r="P137" i="1"/>
  <c r="U53" i="1"/>
  <c r="M130" i="1"/>
  <c r="V116" i="1"/>
  <c r="W116" i="1" s="1"/>
  <c r="P76" i="1"/>
  <c r="U89" i="1"/>
  <c r="V89" i="1" s="1"/>
  <c r="W89" i="1" s="1"/>
  <c r="AZ48" i="1"/>
  <c r="BB48" i="1" s="1"/>
  <c r="BD43" i="1"/>
  <c r="U52" i="1"/>
  <c r="V52" i="1" s="1"/>
  <c r="W52" i="1" s="1"/>
  <c r="S52" i="1" s="1"/>
  <c r="Q52" i="1" s="1"/>
  <c r="T52" i="1" s="1"/>
  <c r="N52" i="1" s="1"/>
  <c r="O52" i="1" s="1"/>
  <c r="AZ51" i="1"/>
  <c r="BB51" i="1" s="1"/>
  <c r="BD24" i="1"/>
  <c r="P25" i="1"/>
  <c r="U110" i="1"/>
  <c r="V110" i="1" s="1"/>
  <c r="W110" i="1" s="1"/>
  <c r="AD110" i="1" s="1"/>
  <c r="M77" i="1"/>
  <c r="U83" i="1"/>
  <c r="V83" i="1" s="1"/>
  <c r="W83" i="1" s="1"/>
  <c r="V100" i="1"/>
  <c r="W100" i="1" s="1"/>
  <c r="AE100" i="1" s="1"/>
  <c r="P73" i="1"/>
  <c r="V20" i="1"/>
  <c r="W20" i="1" s="1"/>
  <c r="P77" i="1"/>
  <c r="S129" i="1"/>
  <c r="Q129" i="1" s="1"/>
  <c r="T129" i="1" s="1"/>
  <c r="M81" i="1"/>
  <c r="M84" i="1"/>
  <c r="AZ63" i="1"/>
  <c r="BB63" i="1" s="1"/>
  <c r="BD121" i="1"/>
  <c r="M105" i="1"/>
  <c r="M43" i="1"/>
  <c r="AZ88" i="1"/>
  <c r="BB88" i="1" s="1"/>
  <c r="V94" i="1"/>
  <c r="W94" i="1" s="1"/>
  <c r="AE94" i="1" s="1"/>
  <c r="P141" i="1"/>
  <c r="U73" i="1"/>
  <c r="V73" i="1" s="1"/>
  <c r="W73" i="1" s="1"/>
  <c r="P20" i="1"/>
  <c r="BD26" i="1"/>
  <c r="P92" i="1"/>
  <c r="M19" i="1"/>
  <c r="BD122" i="1"/>
  <c r="M36" i="1"/>
  <c r="V131" i="1"/>
  <c r="W131" i="1" s="1"/>
  <c r="S131" i="1" s="1"/>
  <c r="Q131" i="1" s="1"/>
  <c r="T131" i="1" s="1"/>
  <c r="P36" i="1"/>
  <c r="V124" i="1"/>
  <c r="W124" i="1" s="1"/>
  <c r="S124" i="1" s="1"/>
  <c r="Q124" i="1" s="1"/>
  <c r="T124" i="1" s="1"/>
  <c r="BA81" i="1"/>
  <c r="P84" i="1"/>
  <c r="BD64" i="1"/>
  <c r="BD111" i="1"/>
  <c r="M141" i="1"/>
  <c r="U125" i="1"/>
  <c r="U141" i="1"/>
  <c r="V141" i="1" s="1"/>
  <c r="W141" i="1" s="1"/>
  <c r="BD120" i="1"/>
  <c r="U122" i="1"/>
  <c r="BD106" i="1"/>
  <c r="M103" i="1"/>
  <c r="BD94" i="1"/>
  <c r="M86" i="1"/>
  <c r="BD67" i="1"/>
  <c r="BD65" i="1"/>
  <c r="BD66" i="1"/>
  <c r="U45" i="1"/>
  <c r="U138" i="1"/>
  <c r="V138" i="1" s="1"/>
  <c r="W138" i="1" s="1"/>
  <c r="AE138" i="1" s="1"/>
  <c r="M137" i="1"/>
  <c r="BD73" i="1"/>
  <c r="U79" i="1"/>
  <c r="V79" i="1" s="1"/>
  <c r="W79" i="1" s="1"/>
  <c r="AZ79" i="1"/>
  <c r="BB79" i="1" s="1"/>
  <c r="U115" i="1"/>
  <c r="V115" i="1" s="1"/>
  <c r="W115" i="1" s="1"/>
  <c r="V137" i="1"/>
  <c r="W137" i="1" s="1"/>
  <c r="S137" i="1" s="1"/>
  <c r="Q137" i="1" s="1"/>
  <c r="T137" i="1" s="1"/>
  <c r="P70" i="1"/>
  <c r="U22" i="1"/>
  <c r="V22" i="1" s="1"/>
  <c r="W22" i="1" s="1"/>
  <c r="S22" i="1" s="1"/>
  <c r="Q22" i="1" s="1"/>
  <c r="T22" i="1" s="1"/>
  <c r="P146" i="1"/>
  <c r="AC94" i="1"/>
  <c r="BD82" i="1"/>
  <c r="AZ81" i="1"/>
  <c r="BB81" i="1" s="1"/>
  <c r="BD50" i="1"/>
  <c r="P51" i="1"/>
  <c r="U35" i="1"/>
  <c r="V35" i="1" s="1"/>
  <c r="W35" i="1" s="1"/>
  <c r="S35" i="1" s="1"/>
  <c r="Q35" i="1" s="1"/>
  <c r="T35" i="1" s="1"/>
  <c r="N35" i="1" s="1"/>
  <c r="O35" i="1" s="1"/>
  <c r="AZ34" i="1"/>
  <c r="BB34" i="1" s="1"/>
  <c r="U34" i="1"/>
  <c r="V34" i="1" s="1"/>
  <c r="W34" i="1" s="1"/>
  <c r="AD34" i="1" s="1"/>
  <c r="BD19" i="1"/>
  <c r="BB35" i="1"/>
  <c r="BD35" i="1"/>
  <c r="BD87" i="1"/>
  <c r="M147" i="1"/>
  <c r="P127" i="1"/>
  <c r="M113" i="1"/>
  <c r="P113" i="1"/>
  <c r="M79" i="1"/>
  <c r="BD52" i="1"/>
  <c r="BA46" i="1"/>
  <c r="BD46" i="1" s="1"/>
  <c r="U80" i="1"/>
  <c r="V80" i="1" s="1"/>
  <c r="W80" i="1" s="1"/>
  <c r="S80" i="1" s="1"/>
  <c r="Q80" i="1" s="1"/>
  <c r="T80" i="1" s="1"/>
  <c r="AZ80" i="1"/>
  <c r="BB80" i="1" s="1"/>
  <c r="U104" i="1"/>
  <c r="V104" i="1" s="1"/>
  <c r="W104" i="1" s="1"/>
  <c r="U105" i="1"/>
  <c r="V105" i="1" s="1"/>
  <c r="W105" i="1" s="1"/>
  <c r="AZ61" i="1"/>
  <c r="BB61" i="1" s="1"/>
  <c r="U61" i="1"/>
  <c r="V61" i="1" s="1"/>
  <c r="W61" i="1" s="1"/>
  <c r="M64" i="1"/>
  <c r="M136" i="1"/>
  <c r="M146" i="1"/>
  <c r="M125" i="1"/>
  <c r="M120" i="1"/>
  <c r="P103" i="1"/>
  <c r="M112" i="1"/>
  <c r="P101" i="1"/>
  <c r="P89" i="1"/>
  <c r="M98" i="1"/>
  <c r="U90" i="1"/>
  <c r="V90" i="1" s="1"/>
  <c r="W90" i="1" s="1"/>
  <c r="P91" i="1"/>
  <c r="BD86" i="1"/>
  <c r="M66" i="1"/>
  <c r="P62" i="1"/>
  <c r="P19" i="1"/>
  <c r="P43" i="1"/>
  <c r="M57" i="1"/>
  <c r="U109" i="1"/>
  <c r="V109" i="1" s="1"/>
  <c r="W109" i="1" s="1"/>
  <c r="S109" i="1" s="1"/>
  <c r="Q109" i="1" s="1"/>
  <c r="T109" i="1" s="1"/>
  <c r="AZ109" i="1"/>
  <c r="BB109" i="1" s="1"/>
  <c r="M63" i="1"/>
  <c r="P88" i="1"/>
  <c r="M128" i="1"/>
  <c r="P136" i="1"/>
  <c r="M73" i="1"/>
  <c r="P144" i="1"/>
  <c r="M138" i="1"/>
  <c r="BD139" i="1"/>
  <c r="M104" i="1"/>
  <c r="BB21" i="1"/>
  <c r="M30" i="1"/>
  <c r="U72" i="1"/>
  <c r="V72" i="1" s="1"/>
  <c r="W72" i="1" s="1"/>
  <c r="S72" i="1" s="1"/>
  <c r="Q72" i="1" s="1"/>
  <c r="T72" i="1" s="1"/>
  <c r="AZ72" i="1"/>
  <c r="BB72" i="1" s="1"/>
  <c r="P63" i="1"/>
  <c r="M89" i="1"/>
  <c r="M46" i="1"/>
  <c r="M134" i="1"/>
  <c r="BD105" i="1"/>
  <c r="M97" i="1"/>
  <c r="M18" i="1"/>
  <c r="BD136" i="1"/>
  <c r="P148" i="1"/>
  <c r="AZ97" i="1"/>
  <c r="BB97" i="1" s="1"/>
  <c r="P99" i="1"/>
  <c r="P98" i="1"/>
  <c r="BD90" i="1"/>
  <c r="BD75" i="1"/>
  <c r="M72" i="1"/>
  <c r="M59" i="1"/>
  <c r="P66" i="1"/>
  <c r="BD40" i="1"/>
  <c r="P17" i="1"/>
  <c r="BD22" i="1"/>
  <c r="BA129" i="1"/>
  <c r="M129" i="1"/>
  <c r="P128" i="1"/>
  <c r="M88" i="1"/>
  <c r="P40" i="1"/>
  <c r="AZ37" i="1"/>
  <c r="BB37" i="1" s="1"/>
  <c r="U37" i="1"/>
  <c r="V37" i="1" s="1"/>
  <c r="W37" i="1" s="1"/>
  <c r="AD37" i="1" s="1"/>
  <c r="U145" i="1"/>
  <c r="V145" i="1" s="1"/>
  <c r="W145" i="1" s="1"/>
  <c r="X145" i="1" s="1"/>
  <c r="AB145" i="1" s="1"/>
  <c r="AZ145" i="1"/>
  <c r="P80" i="1"/>
  <c r="P138" i="1"/>
  <c r="BD134" i="1"/>
  <c r="P134" i="1"/>
  <c r="P104" i="1"/>
  <c r="P87" i="1"/>
  <c r="M32" i="1"/>
  <c r="U92" i="1"/>
  <c r="V92" i="1" s="1"/>
  <c r="W92" i="1" s="1"/>
  <c r="AE92" i="1" s="1"/>
  <c r="AZ92" i="1"/>
  <c r="M80" i="1"/>
  <c r="P147" i="1"/>
  <c r="M131" i="1"/>
  <c r="M99" i="1"/>
  <c r="P74" i="1"/>
  <c r="U19" i="1"/>
  <c r="V19" i="1" s="1"/>
  <c r="W19" i="1" s="1"/>
  <c r="U143" i="1"/>
  <c r="V143" i="1" s="1"/>
  <c r="W143" i="1" s="1"/>
  <c r="S143" i="1" s="1"/>
  <c r="Q143" i="1" s="1"/>
  <c r="T143" i="1" s="1"/>
  <c r="BA71" i="1"/>
  <c r="BD71" i="1" s="1"/>
  <c r="P71" i="1"/>
  <c r="P48" i="1"/>
  <c r="BA48" i="1"/>
  <c r="M101" i="1"/>
  <c r="M106" i="1"/>
  <c r="P79" i="1"/>
  <c r="P50" i="1"/>
  <c r="BD23" i="1"/>
  <c r="M51" i="1"/>
  <c r="BD59" i="1"/>
  <c r="M48" i="1"/>
  <c r="M132" i="1"/>
  <c r="BD140" i="1"/>
  <c r="P95" i="1"/>
  <c r="BD117" i="1"/>
  <c r="M100" i="1"/>
  <c r="P97" i="1"/>
  <c r="M91" i="1"/>
  <c r="M90" i="1"/>
  <c r="BD58" i="1"/>
  <c r="M38" i="1"/>
  <c r="M145" i="1"/>
  <c r="M127" i="1"/>
  <c r="M69" i="1"/>
  <c r="N69" i="1" s="1"/>
  <c r="O69" i="1" s="1"/>
  <c r="M40" i="1"/>
  <c r="AE123" i="1"/>
  <c r="AD123" i="1"/>
  <c r="X123" i="1"/>
  <c r="AB123" i="1" s="1"/>
  <c r="AD88" i="1"/>
  <c r="X88" i="1"/>
  <c r="AB88" i="1" s="1"/>
  <c r="AE88" i="1"/>
  <c r="X49" i="1"/>
  <c r="AB49" i="1" s="1"/>
  <c r="AE49" i="1"/>
  <c r="AD49" i="1"/>
  <c r="X28" i="1"/>
  <c r="AB28" i="1" s="1"/>
  <c r="AE28" i="1"/>
  <c r="AD28" i="1"/>
  <c r="AE131" i="1"/>
  <c r="AC118" i="1"/>
  <c r="AC87" i="1"/>
  <c r="X71" i="1"/>
  <c r="AB71" i="1" s="1"/>
  <c r="AD71" i="1"/>
  <c r="AE71" i="1"/>
  <c r="V70" i="1"/>
  <c r="W70" i="1" s="1"/>
  <c r="S70" i="1" s="1"/>
  <c r="Q70" i="1" s="1"/>
  <c r="T70" i="1" s="1"/>
  <c r="AC50" i="1"/>
  <c r="X20" i="1"/>
  <c r="AB20" i="1" s="1"/>
  <c r="AE20" i="1"/>
  <c r="AC147" i="1"/>
  <c r="V139" i="1"/>
  <c r="W139" i="1" s="1"/>
  <c r="S139" i="1" s="1"/>
  <c r="Q139" i="1" s="1"/>
  <c r="T139" i="1" s="1"/>
  <c r="N139" i="1" s="1"/>
  <c r="O139" i="1" s="1"/>
  <c r="AC143" i="1"/>
  <c r="AC120" i="1"/>
  <c r="V112" i="1"/>
  <c r="W112" i="1" s="1"/>
  <c r="S112" i="1" s="1"/>
  <c r="Q112" i="1" s="1"/>
  <c r="T112" i="1" s="1"/>
  <c r="M121" i="1"/>
  <c r="BA102" i="1"/>
  <c r="BD102" i="1" s="1"/>
  <c r="P102" i="1"/>
  <c r="P122" i="1"/>
  <c r="V127" i="1"/>
  <c r="W127" i="1" s="1"/>
  <c r="P117" i="1"/>
  <c r="AC112" i="1"/>
  <c r="V134" i="1"/>
  <c r="W134" i="1" s="1"/>
  <c r="P109" i="1"/>
  <c r="X116" i="1"/>
  <c r="AB116" i="1" s="1"/>
  <c r="AE116" i="1"/>
  <c r="AC104" i="1"/>
  <c r="V121" i="1"/>
  <c r="W121" i="1" s="1"/>
  <c r="M102" i="1"/>
  <c r="S110" i="1"/>
  <c r="Q110" i="1" s="1"/>
  <c r="T110" i="1" s="1"/>
  <c r="AC110" i="1"/>
  <c r="AC98" i="1"/>
  <c r="AC63" i="1"/>
  <c r="AC86" i="1"/>
  <c r="AC68" i="1"/>
  <c r="P78" i="1"/>
  <c r="V86" i="1"/>
  <c r="W86" i="1" s="1"/>
  <c r="S86" i="1" s="1"/>
  <c r="Q86" i="1" s="1"/>
  <c r="T86" i="1" s="1"/>
  <c r="AC56" i="1"/>
  <c r="M67" i="1"/>
  <c r="BD70" i="1"/>
  <c r="M65" i="1"/>
  <c r="BA61" i="1"/>
  <c r="M61" i="1"/>
  <c r="AC23" i="1"/>
  <c r="BA45" i="1"/>
  <c r="BD45" i="1" s="1"/>
  <c r="M45" i="1"/>
  <c r="AC20" i="1"/>
  <c r="S20" i="1"/>
  <c r="Q20" i="1" s="1"/>
  <c r="T20" i="1" s="1"/>
  <c r="V59" i="1"/>
  <c r="W59" i="1" s="1"/>
  <c r="S59" i="1" s="1"/>
  <c r="Q59" i="1" s="1"/>
  <c r="T59" i="1" s="1"/>
  <c r="N59" i="1" s="1"/>
  <c r="O59" i="1" s="1"/>
  <c r="P23" i="1"/>
  <c r="BD54" i="1"/>
  <c r="M47" i="1"/>
  <c r="P28" i="1"/>
  <c r="AC33" i="1"/>
  <c r="M24" i="1"/>
  <c r="M22" i="1"/>
  <c r="V30" i="1"/>
  <c r="W30" i="1" s="1"/>
  <c r="S30" i="1" s="1"/>
  <c r="Q30" i="1" s="1"/>
  <c r="T30" i="1" s="1"/>
  <c r="M26" i="1"/>
  <c r="AD20" i="1"/>
  <c r="V33" i="1"/>
  <c r="W33" i="1" s="1"/>
  <c r="V31" i="1"/>
  <c r="W31" i="1" s="1"/>
  <c r="AC105" i="1"/>
  <c r="BA124" i="1"/>
  <c r="BD124" i="1" s="1"/>
  <c r="M124" i="1"/>
  <c r="V97" i="1"/>
  <c r="W97" i="1" s="1"/>
  <c r="S97" i="1" s="1"/>
  <c r="Q97" i="1" s="1"/>
  <c r="T97" i="1" s="1"/>
  <c r="BA93" i="1"/>
  <c r="BD93" i="1" s="1"/>
  <c r="M93" i="1"/>
  <c r="AE135" i="1"/>
  <c r="X135" i="1"/>
  <c r="AB135" i="1" s="1"/>
  <c r="AC70" i="1"/>
  <c r="AC62" i="1"/>
  <c r="AC45" i="1"/>
  <c r="V55" i="1"/>
  <c r="W55" i="1" s="1"/>
  <c r="S55" i="1" s="1"/>
  <c r="Q55" i="1" s="1"/>
  <c r="T55" i="1" s="1"/>
  <c r="N55" i="1" s="1"/>
  <c r="O55" i="1" s="1"/>
  <c r="AC35" i="1"/>
  <c r="AC25" i="1"/>
  <c r="V53" i="1"/>
  <c r="W53" i="1" s="1"/>
  <c r="S53" i="1" s="1"/>
  <c r="Q53" i="1" s="1"/>
  <c r="T53" i="1" s="1"/>
  <c r="BD29" i="1"/>
  <c r="AC148" i="1"/>
  <c r="BD132" i="1"/>
  <c r="BD147" i="1"/>
  <c r="V148" i="1"/>
  <c r="W148" i="1" s="1"/>
  <c r="BA143" i="1"/>
  <c r="BD143" i="1" s="1"/>
  <c r="M143" i="1"/>
  <c r="U130" i="1"/>
  <c r="AZ130" i="1"/>
  <c r="BD125" i="1"/>
  <c r="S116" i="1"/>
  <c r="Q116" i="1" s="1"/>
  <c r="T116" i="1" s="1"/>
  <c r="AC116" i="1"/>
  <c r="AC140" i="1"/>
  <c r="V140" i="1"/>
  <c r="W140" i="1" s="1"/>
  <c r="S140" i="1" s="1"/>
  <c r="Q140" i="1" s="1"/>
  <c r="T140" i="1" s="1"/>
  <c r="P131" i="1"/>
  <c r="P121" i="1"/>
  <c r="V99" i="1"/>
  <c r="W99" i="1" s="1"/>
  <c r="S99" i="1" s="1"/>
  <c r="Q99" i="1" s="1"/>
  <c r="T99" i="1" s="1"/>
  <c r="AZ119" i="1"/>
  <c r="BB119" i="1" s="1"/>
  <c r="U119" i="1"/>
  <c r="BA107" i="1"/>
  <c r="P107" i="1"/>
  <c r="AC117" i="1"/>
  <c r="S117" i="1"/>
  <c r="Q117" i="1" s="1"/>
  <c r="T117" i="1" s="1"/>
  <c r="BD112" i="1"/>
  <c r="S115" i="1"/>
  <c r="Q115" i="1" s="1"/>
  <c r="T115" i="1" s="1"/>
  <c r="AC115" i="1"/>
  <c r="AC109" i="1"/>
  <c r="V96" i="1"/>
  <c r="W96" i="1" s="1"/>
  <c r="S96" i="1" s="1"/>
  <c r="Q96" i="1" s="1"/>
  <c r="T96" i="1" s="1"/>
  <c r="BD104" i="1"/>
  <c r="P100" i="1"/>
  <c r="P83" i="1"/>
  <c r="BD98" i="1"/>
  <c r="X92" i="1"/>
  <c r="AB92" i="1" s="1"/>
  <c r="M87" i="1"/>
  <c r="V85" i="1"/>
  <c r="W85" i="1" s="1"/>
  <c r="S85" i="1" s="1"/>
  <c r="Q85" i="1" s="1"/>
  <c r="T85" i="1" s="1"/>
  <c r="N85" i="1" s="1"/>
  <c r="O85" i="1" s="1"/>
  <c r="AC78" i="1"/>
  <c r="AC55" i="1"/>
  <c r="P67" i="1"/>
  <c r="M70" i="1"/>
  <c r="V63" i="1"/>
  <c r="W63" i="1" s="1"/>
  <c r="P61" i="1"/>
  <c r="M62" i="1"/>
  <c r="M50" i="1"/>
  <c r="AC42" i="1"/>
  <c r="P38" i="1"/>
  <c r="AD58" i="1"/>
  <c r="X58" i="1"/>
  <c r="AB58" i="1" s="1"/>
  <c r="AE58" i="1"/>
  <c r="BD20" i="1"/>
  <c r="AC53" i="1"/>
  <c r="V77" i="1"/>
  <c r="W77" i="1" s="1"/>
  <c r="S77" i="1" s="1"/>
  <c r="Q77" i="1" s="1"/>
  <c r="T77" i="1" s="1"/>
  <c r="P47" i="1"/>
  <c r="AC41" i="1"/>
  <c r="AC27" i="1"/>
  <c r="M23" i="1"/>
  <c r="P33" i="1"/>
  <c r="BA33" i="1"/>
  <c r="BD33" i="1" s="1"/>
  <c r="P24" i="1"/>
  <c r="P22" i="1"/>
  <c r="M17" i="1"/>
  <c r="AC21" i="1"/>
  <c r="M25" i="1"/>
  <c r="V24" i="1"/>
  <c r="W24" i="1" s="1"/>
  <c r="AC132" i="1"/>
  <c r="V114" i="1"/>
  <c r="W114" i="1" s="1"/>
  <c r="V142" i="1"/>
  <c r="W142" i="1" s="1"/>
  <c r="X95" i="1"/>
  <c r="AB95" i="1" s="1"/>
  <c r="AE95" i="1"/>
  <c r="AF95" i="1" s="1"/>
  <c r="AC91" i="1"/>
  <c r="AC144" i="1"/>
  <c r="M148" i="1"/>
  <c r="S135" i="1"/>
  <c r="Q135" i="1" s="1"/>
  <c r="T135" i="1" s="1"/>
  <c r="N135" i="1" s="1"/>
  <c r="O135" i="1" s="1"/>
  <c r="BA135" i="1"/>
  <c r="BD135" i="1" s="1"/>
  <c r="P135" i="1"/>
  <c r="V133" i="1"/>
  <c r="W133" i="1" s="1"/>
  <c r="S133" i="1" s="1"/>
  <c r="Q133" i="1" s="1"/>
  <c r="T133" i="1" s="1"/>
  <c r="P116" i="1"/>
  <c r="M140" i="1"/>
  <c r="V118" i="1"/>
  <c r="W118" i="1" s="1"/>
  <c r="AC111" i="1"/>
  <c r="AC141" i="1"/>
  <c r="M122" i="1"/>
  <c r="M117" i="1"/>
  <c r="X110" i="1"/>
  <c r="AB110" i="1" s="1"/>
  <c r="AE110" i="1"/>
  <c r="M133" i="1"/>
  <c r="M109" i="1"/>
  <c r="BA85" i="1"/>
  <c r="BD85" i="1" s="1"/>
  <c r="P85" i="1"/>
  <c r="AC85" i="1"/>
  <c r="AC119" i="1"/>
  <c r="AC100" i="1"/>
  <c r="AC83" i="1"/>
  <c r="P75" i="1"/>
  <c r="AC96" i="1"/>
  <c r="BD77" i="1"/>
  <c r="V81" i="1"/>
  <c r="W81" i="1" s="1"/>
  <c r="M75" i="1"/>
  <c r="N75" i="1" s="1"/>
  <c r="O75" i="1" s="1"/>
  <c r="V74" i="1"/>
  <c r="W74" i="1" s="1"/>
  <c r="S74" i="1" s="1"/>
  <c r="Q74" i="1" s="1"/>
  <c r="T74" i="1" s="1"/>
  <c r="V68" i="1"/>
  <c r="W68" i="1" s="1"/>
  <c r="S68" i="1" s="1"/>
  <c r="Q68" i="1" s="1"/>
  <c r="T68" i="1" s="1"/>
  <c r="N68" i="1" s="1"/>
  <c r="O68" i="1" s="1"/>
  <c r="AC54" i="1"/>
  <c r="AC74" i="1"/>
  <c r="M107" i="1"/>
  <c r="AC61" i="1"/>
  <c r="AC52" i="1"/>
  <c r="M42" i="1"/>
  <c r="X47" i="1"/>
  <c r="AB47" i="1" s="1"/>
  <c r="AE47" i="1"/>
  <c r="AF47" i="1" s="1"/>
  <c r="AC37" i="1"/>
  <c r="V62" i="1"/>
  <c r="W62" i="1" s="1"/>
  <c r="S62" i="1" s="1"/>
  <c r="Q62" i="1" s="1"/>
  <c r="T62" i="1" s="1"/>
  <c r="X43" i="1"/>
  <c r="AB43" i="1" s="1"/>
  <c r="AD43" i="1"/>
  <c r="AE43" i="1"/>
  <c r="AF43" i="1" s="1"/>
  <c r="S43" i="1"/>
  <c r="Q43" i="1" s="1"/>
  <c r="T43" i="1" s="1"/>
  <c r="N43" i="1" s="1"/>
  <c r="O43" i="1" s="1"/>
  <c r="V41" i="1"/>
  <c r="W41" i="1" s="1"/>
  <c r="S41" i="1" s="1"/>
  <c r="Q41" i="1" s="1"/>
  <c r="T41" i="1" s="1"/>
  <c r="BD27" i="1"/>
  <c r="AC32" i="1"/>
  <c r="P18" i="1"/>
  <c r="S34" i="1"/>
  <c r="Q34" i="1" s="1"/>
  <c r="T34" i="1" s="1"/>
  <c r="AC34" i="1"/>
  <c r="M28" i="1"/>
  <c r="BD32" i="1"/>
  <c r="BD30" i="1"/>
  <c r="AC82" i="1"/>
  <c r="AC90" i="1"/>
  <c r="V67" i="1"/>
  <c r="W67" i="1" s="1"/>
  <c r="X39" i="1"/>
  <c r="AB39" i="1" s="1"/>
  <c r="S39" i="1"/>
  <c r="Q39" i="1" s="1"/>
  <c r="T39" i="1" s="1"/>
  <c r="N39" i="1" s="1"/>
  <c r="O39" i="1" s="1"/>
  <c r="AE39" i="1"/>
  <c r="V21" i="1"/>
  <c r="W21" i="1" s="1"/>
  <c r="S21" i="1" s="1"/>
  <c r="Q21" i="1" s="1"/>
  <c r="T21" i="1" s="1"/>
  <c r="N21" i="1" s="1"/>
  <c r="O21" i="1" s="1"/>
  <c r="AC57" i="1"/>
  <c r="BA142" i="1"/>
  <c r="BD142" i="1" s="1"/>
  <c r="P142" i="1"/>
  <c r="V125" i="1"/>
  <c r="W125" i="1" s="1"/>
  <c r="V146" i="1"/>
  <c r="W146" i="1" s="1"/>
  <c r="V144" i="1"/>
  <c r="W144" i="1" s="1"/>
  <c r="S144" i="1" s="1"/>
  <c r="Q144" i="1" s="1"/>
  <c r="T144" i="1" s="1"/>
  <c r="N144" i="1" s="1"/>
  <c r="O144" i="1" s="1"/>
  <c r="AC139" i="1"/>
  <c r="BA108" i="1"/>
  <c r="BD108" i="1" s="1"/>
  <c r="M108" i="1"/>
  <c r="AD135" i="1"/>
  <c r="X117" i="1"/>
  <c r="AB117" i="1" s="1"/>
  <c r="AE117" i="1"/>
  <c r="V113" i="1"/>
  <c r="W113" i="1" s="1"/>
  <c r="AC102" i="1"/>
  <c r="AC126" i="1"/>
  <c r="AE115" i="1"/>
  <c r="AD115" i="1"/>
  <c r="X115" i="1"/>
  <c r="AB115" i="1" s="1"/>
  <c r="P133" i="1"/>
  <c r="P105" i="1"/>
  <c r="BD114" i="1"/>
  <c r="V102" i="1"/>
  <c r="W102" i="1" s="1"/>
  <c r="V106" i="1"/>
  <c r="W106" i="1" s="1"/>
  <c r="S106" i="1" s="1"/>
  <c r="Q106" i="1" s="1"/>
  <c r="T106" i="1" s="1"/>
  <c r="V107" i="1"/>
  <c r="W107" i="1" s="1"/>
  <c r="V103" i="1"/>
  <c r="W103" i="1" s="1"/>
  <c r="M119" i="1"/>
  <c r="BD118" i="1"/>
  <c r="BD96" i="1"/>
  <c r="M78" i="1"/>
  <c r="M96" i="1"/>
  <c r="AE75" i="1"/>
  <c r="AD75" i="1"/>
  <c r="X75" i="1"/>
  <c r="AB75" i="1" s="1"/>
  <c r="AC59" i="1"/>
  <c r="AC46" i="1"/>
  <c r="X69" i="1"/>
  <c r="AB69" i="1" s="1"/>
  <c r="AE69" i="1"/>
  <c r="AD69" i="1"/>
  <c r="BD74" i="1"/>
  <c r="P65" i="1"/>
  <c r="V65" i="1"/>
  <c r="W65" i="1" s="1"/>
  <c r="S65" i="1" s="1"/>
  <c r="Q65" i="1" s="1"/>
  <c r="T65" i="1" s="1"/>
  <c r="AC66" i="1"/>
  <c r="V66" i="1"/>
  <c r="W66" i="1" s="1"/>
  <c r="S66" i="1" s="1"/>
  <c r="Q66" i="1" s="1"/>
  <c r="T66" i="1" s="1"/>
  <c r="N66" i="1" s="1"/>
  <c r="O66" i="1" s="1"/>
  <c r="V48" i="1"/>
  <c r="W48" i="1" s="1"/>
  <c r="S48" i="1" s="1"/>
  <c r="Q48" i="1" s="1"/>
  <c r="T48" i="1" s="1"/>
  <c r="P42" i="1"/>
  <c r="V54" i="1"/>
  <c r="W54" i="1" s="1"/>
  <c r="S54" i="1" s="1"/>
  <c r="Q54" i="1" s="1"/>
  <c r="T54" i="1" s="1"/>
  <c r="N54" i="1" s="1"/>
  <c r="O54" i="1" s="1"/>
  <c r="S47" i="1"/>
  <c r="Q47" i="1" s="1"/>
  <c r="T47" i="1" s="1"/>
  <c r="BA37" i="1"/>
  <c r="M37" i="1"/>
  <c r="V56" i="1"/>
  <c r="W56" i="1" s="1"/>
  <c r="V50" i="1"/>
  <c r="W50" i="1" s="1"/>
  <c r="AC29" i="1"/>
  <c r="V23" i="1"/>
  <c r="W23" i="1" s="1"/>
  <c r="V45" i="1"/>
  <c r="W45" i="1" s="1"/>
  <c r="V26" i="1"/>
  <c r="W26" i="1" s="1"/>
  <c r="S26" i="1" s="1"/>
  <c r="Q26" i="1" s="1"/>
  <c r="T26" i="1" s="1"/>
  <c r="N26" i="1" s="1"/>
  <c r="O26" i="1" s="1"/>
  <c r="BA34" i="1"/>
  <c r="M34" i="1"/>
  <c r="P26" i="1"/>
  <c r="AC108" i="1"/>
  <c r="AC131" i="1"/>
  <c r="P123" i="1"/>
  <c r="M123" i="1"/>
  <c r="BA123" i="1"/>
  <c r="BD123" i="1" s="1"/>
  <c r="BA115" i="1"/>
  <c r="BD115" i="1" s="1"/>
  <c r="P115" i="1"/>
  <c r="M115" i="1"/>
  <c r="V122" i="1"/>
  <c r="W122" i="1" s="1"/>
  <c r="AC88" i="1"/>
  <c r="S88" i="1"/>
  <c r="Q88" i="1" s="1"/>
  <c r="T88" i="1" s="1"/>
  <c r="V82" i="1"/>
  <c r="W82" i="1" s="1"/>
  <c r="S82" i="1" s="1"/>
  <c r="Q82" i="1" s="1"/>
  <c r="T82" i="1" s="1"/>
  <c r="N82" i="1" s="1"/>
  <c r="O82" i="1" s="1"/>
  <c r="AC38" i="1"/>
  <c r="V38" i="1"/>
  <c r="W38" i="1" s="1"/>
  <c r="BA53" i="1"/>
  <c r="BD53" i="1" s="1"/>
  <c r="M53" i="1"/>
  <c r="V57" i="1"/>
  <c r="W57" i="1" s="1"/>
  <c r="V42" i="1"/>
  <c r="W42" i="1" s="1"/>
  <c r="AC30" i="1"/>
  <c r="AC145" i="1"/>
  <c r="M142" i="1"/>
  <c r="P132" i="1"/>
  <c r="V147" i="1"/>
  <c r="W147" i="1" s="1"/>
  <c r="M116" i="1"/>
  <c r="AC133" i="1"/>
  <c r="P126" i="1"/>
  <c r="BD113" i="1"/>
  <c r="X129" i="1"/>
  <c r="AB129" i="1" s="1"/>
  <c r="AE129" i="1"/>
  <c r="AF129" i="1" s="1"/>
  <c r="M114" i="1"/>
  <c r="V111" i="1"/>
  <c r="W111" i="1" s="1"/>
  <c r="AC101" i="1"/>
  <c r="AC99" i="1"/>
  <c r="AC80" i="1"/>
  <c r="P106" i="1"/>
  <c r="AC77" i="1"/>
  <c r="P119" i="1"/>
  <c r="V108" i="1"/>
  <c r="W108" i="1" s="1"/>
  <c r="S108" i="1" s="1"/>
  <c r="Q108" i="1" s="1"/>
  <c r="T108" i="1" s="1"/>
  <c r="V87" i="1"/>
  <c r="W87" i="1" s="1"/>
  <c r="P82" i="1"/>
  <c r="M110" i="1"/>
  <c r="V91" i="1"/>
  <c r="W91" i="1" s="1"/>
  <c r="M83" i="1"/>
  <c r="P93" i="1"/>
  <c r="AC84" i="1"/>
  <c r="AC71" i="1"/>
  <c r="S71" i="1"/>
  <c r="Q71" i="1" s="1"/>
  <c r="T71" i="1" s="1"/>
  <c r="N71" i="1" s="1"/>
  <c r="O71" i="1" s="1"/>
  <c r="BD91" i="1"/>
  <c r="P90" i="1"/>
  <c r="P96" i="1"/>
  <c r="S95" i="1"/>
  <c r="Q95" i="1" s="1"/>
  <c r="T95" i="1" s="1"/>
  <c r="N95" i="1" s="1"/>
  <c r="O95" i="1" s="1"/>
  <c r="AC79" i="1"/>
  <c r="AC64" i="1"/>
  <c r="M58" i="1"/>
  <c r="N58" i="1" s="1"/>
  <c r="O58" i="1" s="1"/>
  <c r="M74" i="1"/>
  <c r="AC48" i="1"/>
  <c r="BA31" i="1"/>
  <c r="BD31" i="1" s="1"/>
  <c r="P31" i="1"/>
  <c r="AC31" i="1"/>
  <c r="S31" i="1"/>
  <c r="Q31" i="1" s="1"/>
  <c r="T31" i="1" s="1"/>
  <c r="N31" i="1" s="1"/>
  <c r="O31" i="1" s="1"/>
  <c r="P45" i="1"/>
  <c r="P58" i="1"/>
  <c r="AC60" i="1"/>
  <c r="S49" i="1"/>
  <c r="Q49" i="1" s="1"/>
  <c r="T49" i="1" s="1"/>
  <c r="AC49" i="1"/>
  <c r="AD39" i="1"/>
  <c r="V27" i="1"/>
  <c r="W27" i="1" s="1"/>
  <c r="AE34" i="1"/>
  <c r="M20" i="1"/>
  <c r="AC18" i="1"/>
  <c r="BD57" i="1"/>
  <c r="P32" i="1"/>
  <c r="P30" i="1"/>
  <c r="V76" i="1"/>
  <c r="W76" i="1" s="1"/>
  <c r="V128" i="1"/>
  <c r="W128" i="1" s="1"/>
  <c r="V120" i="1"/>
  <c r="W120" i="1" s="1"/>
  <c r="S120" i="1" s="1"/>
  <c r="Q120" i="1" s="1"/>
  <c r="T120" i="1" s="1"/>
  <c r="AC97" i="1"/>
  <c r="V93" i="1"/>
  <c r="W93" i="1" s="1"/>
  <c r="V17" i="1"/>
  <c r="W17" i="1" s="1"/>
  <c r="BA49" i="1"/>
  <c r="BD49" i="1" s="1"/>
  <c r="M49" i="1"/>
  <c r="BD148" i="1"/>
  <c r="V132" i="1"/>
  <c r="W132" i="1" s="1"/>
  <c r="S132" i="1" s="1"/>
  <c r="Q132" i="1" s="1"/>
  <c r="T132" i="1" s="1"/>
  <c r="V136" i="1"/>
  <c r="W136" i="1" s="1"/>
  <c r="M126" i="1"/>
  <c r="AD117" i="1"/>
  <c r="S123" i="1"/>
  <c r="Q123" i="1" s="1"/>
  <c r="T123" i="1" s="1"/>
  <c r="AC123" i="1"/>
  <c r="X138" i="1"/>
  <c r="AB138" i="1" s="1"/>
  <c r="AD138" i="1"/>
  <c r="AC124" i="1"/>
  <c r="BD141" i="1"/>
  <c r="AC106" i="1"/>
  <c r="BD101" i="1"/>
  <c r="V126" i="1"/>
  <c r="W126" i="1" s="1"/>
  <c r="V98" i="1"/>
  <c r="W98" i="1" s="1"/>
  <c r="AD116" i="1"/>
  <c r="X100" i="1"/>
  <c r="AB100" i="1" s="1"/>
  <c r="P110" i="1"/>
  <c r="AC93" i="1"/>
  <c r="BA68" i="1"/>
  <c r="BD68" i="1" s="1"/>
  <c r="P68" i="1"/>
  <c r="BD84" i="1"/>
  <c r="V60" i="1"/>
  <c r="W60" i="1" s="1"/>
  <c r="BD89" i="1"/>
  <c r="AC65" i="1"/>
  <c r="AC40" i="1"/>
  <c r="AC44" i="1"/>
  <c r="V40" i="1"/>
  <c r="W40" i="1" s="1"/>
  <c r="S40" i="1" s="1"/>
  <c r="Q40" i="1" s="1"/>
  <c r="T40" i="1" s="1"/>
  <c r="V46" i="1"/>
  <c r="W46" i="1" s="1"/>
  <c r="AC28" i="1"/>
  <c r="S28" i="1"/>
  <c r="Q28" i="1" s="1"/>
  <c r="T28" i="1" s="1"/>
  <c r="N28" i="1" s="1"/>
  <c r="O28" i="1" s="1"/>
  <c r="X51" i="1"/>
  <c r="AB51" i="1" s="1"/>
  <c r="AE51" i="1"/>
  <c r="AF51" i="1" s="1"/>
  <c r="S51" i="1"/>
  <c r="Q51" i="1" s="1"/>
  <c r="T51" i="1" s="1"/>
  <c r="BA60" i="1"/>
  <c r="P60" i="1"/>
  <c r="BA41" i="1"/>
  <c r="BD41" i="1" s="1"/>
  <c r="M41" i="1"/>
  <c r="AZ36" i="1"/>
  <c r="U36" i="1"/>
  <c r="AC22" i="1"/>
  <c r="V32" i="1"/>
  <c r="W32" i="1" s="1"/>
  <c r="V29" i="1"/>
  <c r="W29" i="1" s="1"/>
  <c r="S29" i="1" s="1"/>
  <c r="Q29" i="1" s="1"/>
  <c r="T29" i="1" s="1"/>
  <c r="N29" i="1" s="1"/>
  <c r="O29" i="1" s="1"/>
  <c r="BD44" i="1"/>
  <c r="AC26" i="1"/>
  <c r="AD124" i="1" l="1"/>
  <c r="AE137" i="1"/>
  <c r="AE124" i="1"/>
  <c r="X137" i="1"/>
  <c r="AB137" i="1" s="1"/>
  <c r="X124" i="1"/>
  <c r="AB124" i="1" s="1"/>
  <c r="AD137" i="1"/>
  <c r="BD63" i="1"/>
  <c r="BD55" i="1"/>
  <c r="BD81" i="1"/>
  <c r="BD127" i="1"/>
  <c r="N84" i="1"/>
  <c r="O84" i="1" s="1"/>
  <c r="N77" i="1"/>
  <c r="O77" i="1" s="1"/>
  <c r="S78" i="1"/>
  <c r="Q78" i="1" s="1"/>
  <c r="T78" i="1" s="1"/>
  <c r="N78" i="1" s="1"/>
  <c r="O78" i="1" s="1"/>
  <c r="BD107" i="1"/>
  <c r="AD18" i="1"/>
  <c r="AE18" i="1"/>
  <c r="AF18" i="1" s="1"/>
  <c r="N30" i="1"/>
  <c r="O30" i="1" s="1"/>
  <c r="BD131" i="1"/>
  <c r="N48" i="1"/>
  <c r="O48" i="1" s="1"/>
  <c r="AD72" i="1"/>
  <c r="X18" i="1"/>
  <c r="AB18" i="1" s="1"/>
  <c r="AE72" i="1"/>
  <c r="AF58" i="1"/>
  <c r="N86" i="1"/>
  <c r="O86" i="1" s="1"/>
  <c r="BD129" i="1"/>
  <c r="BD60" i="1"/>
  <c r="N101" i="1"/>
  <c r="O101" i="1" s="1"/>
  <c r="BD48" i="1"/>
  <c r="N131" i="1"/>
  <c r="O131" i="1" s="1"/>
  <c r="X34" i="1"/>
  <c r="AB34" i="1" s="1"/>
  <c r="S100" i="1"/>
  <c r="Q100" i="1" s="1"/>
  <c r="T100" i="1" s="1"/>
  <c r="BD34" i="1"/>
  <c r="X72" i="1"/>
  <c r="AB72" i="1" s="1"/>
  <c r="N106" i="1"/>
  <c r="O106" i="1" s="1"/>
  <c r="N133" i="1"/>
  <c r="O133" i="1" s="1"/>
  <c r="N65" i="1"/>
  <c r="O65" i="1" s="1"/>
  <c r="N99" i="1"/>
  <c r="O99" i="1" s="1"/>
  <c r="N22" i="1"/>
  <c r="O22" i="1" s="1"/>
  <c r="AF138" i="1"/>
  <c r="N51" i="1"/>
  <c r="O51" i="1" s="1"/>
  <c r="N18" i="1"/>
  <c r="O18" i="1" s="1"/>
  <c r="BD37" i="1"/>
  <c r="N97" i="1"/>
  <c r="O97" i="1" s="1"/>
  <c r="AD100" i="1"/>
  <c r="AF100" i="1" s="1"/>
  <c r="X37" i="1"/>
  <c r="AB37" i="1" s="1"/>
  <c r="S37" i="1"/>
  <c r="Q37" i="1" s="1"/>
  <c r="T37" i="1" s="1"/>
  <c r="AE78" i="1"/>
  <c r="N129" i="1"/>
  <c r="O129" i="1" s="1"/>
  <c r="S145" i="1"/>
  <c r="Q145" i="1" s="1"/>
  <c r="T145" i="1" s="1"/>
  <c r="N145" i="1" s="1"/>
  <c r="O145" i="1" s="1"/>
  <c r="X78" i="1"/>
  <c r="AB78" i="1" s="1"/>
  <c r="N143" i="1"/>
  <c r="O143" i="1" s="1"/>
  <c r="N109" i="1"/>
  <c r="O109" i="1" s="1"/>
  <c r="BD51" i="1"/>
  <c r="BD47" i="1"/>
  <c r="AD79" i="1"/>
  <c r="S79" i="1"/>
  <c r="Q79" i="1" s="1"/>
  <c r="T79" i="1" s="1"/>
  <c r="N79" i="1" s="1"/>
  <c r="O79" i="1" s="1"/>
  <c r="X79" i="1"/>
  <c r="AB79" i="1" s="1"/>
  <c r="AE79" i="1"/>
  <c r="N64" i="1"/>
  <c r="O64" i="1" s="1"/>
  <c r="N108" i="1"/>
  <c r="O108" i="1" s="1"/>
  <c r="N88" i="1"/>
  <c r="O88" i="1" s="1"/>
  <c r="S138" i="1"/>
  <c r="Q138" i="1" s="1"/>
  <c r="T138" i="1" s="1"/>
  <c r="N138" i="1" s="1"/>
  <c r="O138" i="1" s="1"/>
  <c r="AF137" i="1"/>
  <c r="N80" i="1"/>
  <c r="O80" i="1" s="1"/>
  <c r="AD131" i="1"/>
  <c r="AF131" i="1" s="1"/>
  <c r="X131" i="1"/>
  <c r="AB131" i="1" s="1"/>
  <c r="X94" i="1"/>
  <c r="AB94" i="1" s="1"/>
  <c r="AD94" i="1"/>
  <c r="AF94" i="1" s="1"/>
  <c r="BD80" i="1"/>
  <c r="N137" i="1"/>
  <c r="O137" i="1" s="1"/>
  <c r="N124" i="1"/>
  <c r="O124" i="1" s="1"/>
  <c r="AE109" i="1"/>
  <c r="BD79" i="1"/>
  <c r="S94" i="1"/>
  <c r="Q94" i="1" s="1"/>
  <c r="T94" i="1" s="1"/>
  <c r="N94" i="1" s="1"/>
  <c r="O94" i="1" s="1"/>
  <c r="BD119" i="1"/>
  <c r="N132" i="1"/>
  <c r="O132" i="1" s="1"/>
  <c r="N41" i="1"/>
  <c r="O41" i="1" s="1"/>
  <c r="N100" i="1"/>
  <c r="O100" i="1" s="1"/>
  <c r="X109" i="1"/>
  <c r="AB109" i="1" s="1"/>
  <c r="BD88" i="1"/>
  <c r="N74" i="1"/>
  <c r="O74" i="1" s="1"/>
  <c r="AF49" i="1"/>
  <c r="AF34" i="1"/>
  <c r="AE37" i="1"/>
  <c r="AF37" i="1" s="1"/>
  <c r="AD145" i="1"/>
  <c r="BD97" i="1"/>
  <c r="S92" i="1"/>
  <c r="Q92" i="1" s="1"/>
  <c r="T92" i="1" s="1"/>
  <c r="N92" i="1" s="1"/>
  <c r="O92" i="1" s="1"/>
  <c r="BD61" i="1"/>
  <c r="N120" i="1"/>
  <c r="O120" i="1" s="1"/>
  <c r="N72" i="1"/>
  <c r="O72" i="1" s="1"/>
  <c r="AD109" i="1"/>
  <c r="N62" i="1"/>
  <c r="O62" i="1" s="1"/>
  <c r="AD92" i="1"/>
  <c r="AF92" i="1" s="1"/>
  <c r="N140" i="1"/>
  <c r="O140" i="1" s="1"/>
  <c r="AE145" i="1"/>
  <c r="BD72" i="1"/>
  <c r="BB145" i="1"/>
  <c r="BD145" i="1"/>
  <c r="BD109" i="1"/>
  <c r="N112" i="1"/>
  <c r="O112" i="1" s="1"/>
  <c r="N40" i="1"/>
  <c r="O40" i="1" s="1"/>
  <c r="BD92" i="1"/>
  <c r="BB92" i="1"/>
  <c r="BB36" i="1"/>
  <c r="BD36" i="1"/>
  <c r="X67" i="1"/>
  <c r="AB67" i="1" s="1"/>
  <c r="AE67" i="1"/>
  <c r="AD67" i="1"/>
  <c r="S67" i="1"/>
  <c r="Q67" i="1" s="1"/>
  <c r="T67" i="1" s="1"/>
  <c r="N67" i="1" s="1"/>
  <c r="O67" i="1" s="1"/>
  <c r="AE25" i="1"/>
  <c r="X25" i="1"/>
  <c r="AB25" i="1" s="1"/>
  <c r="AD25" i="1"/>
  <c r="X29" i="1"/>
  <c r="AB29" i="1" s="1"/>
  <c r="AE29" i="1"/>
  <c r="AD29" i="1"/>
  <c r="AE17" i="1"/>
  <c r="X17" i="1"/>
  <c r="AB17" i="1" s="1"/>
  <c r="S17" i="1"/>
  <c r="Q17" i="1" s="1"/>
  <c r="T17" i="1" s="1"/>
  <c r="N17" i="1" s="1"/>
  <c r="O17" i="1" s="1"/>
  <c r="AD17" i="1"/>
  <c r="AE128" i="1"/>
  <c r="X128" i="1"/>
  <c r="AB128" i="1" s="1"/>
  <c r="AD128" i="1"/>
  <c r="S128" i="1"/>
  <c r="Q128" i="1" s="1"/>
  <c r="T128" i="1" s="1"/>
  <c r="N128" i="1" s="1"/>
  <c r="O128" i="1" s="1"/>
  <c r="X50" i="1"/>
  <c r="AB50" i="1" s="1"/>
  <c r="AE50" i="1"/>
  <c r="AD50" i="1"/>
  <c r="AE125" i="1"/>
  <c r="AD125" i="1"/>
  <c r="X125" i="1"/>
  <c r="AB125" i="1" s="1"/>
  <c r="S125" i="1"/>
  <c r="Q125" i="1" s="1"/>
  <c r="T125" i="1" s="1"/>
  <c r="N125" i="1" s="1"/>
  <c r="O125" i="1" s="1"/>
  <c r="X64" i="1"/>
  <c r="AB64" i="1" s="1"/>
  <c r="AE64" i="1"/>
  <c r="AD64" i="1"/>
  <c r="X81" i="1"/>
  <c r="AB81" i="1" s="1"/>
  <c r="AE81" i="1"/>
  <c r="AD81" i="1"/>
  <c r="S81" i="1"/>
  <c r="Q81" i="1" s="1"/>
  <c r="T81" i="1" s="1"/>
  <c r="N81" i="1" s="1"/>
  <c r="O81" i="1" s="1"/>
  <c r="X83" i="1"/>
  <c r="AB83" i="1" s="1"/>
  <c r="AE83" i="1"/>
  <c r="AD83" i="1"/>
  <c r="AF110" i="1"/>
  <c r="X118" i="1"/>
  <c r="AB118" i="1" s="1"/>
  <c r="AE118" i="1"/>
  <c r="AD118" i="1"/>
  <c r="V119" i="1"/>
  <c r="W119" i="1" s="1"/>
  <c r="X148" i="1"/>
  <c r="AB148" i="1" s="1"/>
  <c r="AE148" i="1"/>
  <c r="AD148" i="1"/>
  <c r="X105" i="1"/>
  <c r="AB105" i="1" s="1"/>
  <c r="AE105" i="1"/>
  <c r="AD105" i="1"/>
  <c r="S105" i="1"/>
  <c r="Q105" i="1" s="1"/>
  <c r="T105" i="1" s="1"/>
  <c r="N105" i="1" s="1"/>
  <c r="O105" i="1" s="1"/>
  <c r="AE33" i="1"/>
  <c r="X33" i="1"/>
  <c r="AB33" i="1" s="1"/>
  <c r="AD33" i="1"/>
  <c r="X30" i="1"/>
  <c r="AB30" i="1" s="1"/>
  <c r="AE30" i="1"/>
  <c r="AD30" i="1"/>
  <c r="AF116" i="1"/>
  <c r="X112" i="1"/>
  <c r="AB112" i="1" s="1"/>
  <c r="AE112" i="1"/>
  <c r="AD112" i="1"/>
  <c r="X139" i="1"/>
  <c r="AB139" i="1" s="1"/>
  <c r="AE139" i="1"/>
  <c r="AD139" i="1"/>
  <c r="S50" i="1"/>
  <c r="Q50" i="1" s="1"/>
  <c r="T50" i="1" s="1"/>
  <c r="N50" i="1" s="1"/>
  <c r="O50" i="1" s="1"/>
  <c r="X27" i="1"/>
  <c r="AB27" i="1" s="1"/>
  <c r="AE27" i="1"/>
  <c r="AD27" i="1"/>
  <c r="X46" i="1"/>
  <c r="AB46" i="1" s="1"/>
  <c r="AE46" i="1"/>
  <c r="AD46" i="1"/>
  <c r="N123" i="1"/>
  <c r="O123" i="1" s="1"/>
  <c r="X141" i="1"/>
  <c r="AB141" i="1" s="1"/>
  <c r="AE141" i="1"/>
  <c r="AD141" i="1"/>
  <c r="X35" i="1"/>
  <c r="AB35" i="1" s="1"/>
  <c r="AE35" i="1"/>
  <c r="AD35" i="1"/>
  <c r="X87" i="1"/>
  <c r="AB87" i="1" s="1"/>
  <c r="AE87" i="1"/>
  <c r="AD87" i="1"/>
  <c r="AE45" i="1"/>
  <c r="X45" i="1"/>
  <c r="AB45" i="1" s="1"/>
  <c r="AD45" i="1"/>
  <c r="AE90" i="1"/>
  <c r="X90" i="1"/>
  <c r="AB90" i="1" s="1"/>
  <c r="AD90" i="1"/>
  <c r="AE107" i="1"/>
  <c r="X107" i="1"/>
  <c r="AB107" i="1" s="1"/>
  <c r="S107" i="1"/>
  <c r="Q107" i="1" s="1"/>
  <c r="T107" i="1" s="1"/>
  <c r="N107" i="1" s="1"/>
  <c r="O107" i="1" s="1"/>
  <c r="AD107" i="1"/>
  <c r="AF124" i="1"/>
  <c r="S90" i="1"/>
  <c r="Q90" i="1" s="1"/>
  <c r="T90" i="1" s="1"/>
  <c r="N90" i="1" s="1"/>
  <c r="O90" i="1" s="1"/>
  <c r="X22" i="1"/>
  <c r="AB22" i="1" s="1"/>
  <c r="AE22" i="1"/>
  <c r="AD22" i="1"/>
  <c r="S83" i="1"/>
  <c r="Q83" i="1" s="1"/>
  <c r="T83" i="1" s="1"/>
  <c r="N83" i="1" s="1"/>
  <c r="O83" i="1" s="1"/>
  <c r="AD63" i="1"/>
  <c r="AE63" i="1"/>
  <c r="X63" i="1"/>
  <c r="AB63" i="1" s="1"/>
  <c r="AE85" i="1"/>
  <c r="X85" i="1"/>
  <c r="AB85" i="1" s="1"/>
  <c r="AD85" i="1"/>
  <c r="X101" i="1"/>
  <c r="AB101" i="1" s="1"/>
  <c r="AE101" i="1"/>
  <c r="AD101" i="1"/>
  <c r="N110" i="1"/>
  <c r="O110" i="1" s="1"/>
  <c r="S87" i="1"/>
  <c r="Q87" i="1" s="1"/>
  <c r="T87" i="1" s="1"/>
  <c r="N87" i="1" s="1"/>
  <c r="O87" i="1" s="1"/>
  <c r="AF88" i="1"/>
  <c r="X32" i="1"/>
  <c r="AB32" i="1" s="1"/>
  <c r="AE32" i="1"/>
  <c r="AD32" i="1"/>
  <c r="X143" i="1"/>
  <c r="AB143" i="1" s="1"/>
  <c r="AE143" i="1"/>
  <c r="AD143" i="1"/>
  <c r="AE93" i="1"/>
  <c r="X93" i="1"/>
  <c r="AB93" i="1" s="1"/>
  <c r="AD93" i="1"/>
  <c r="X147" i="1"/>
  <c r="AB147" i="1" s="1"/>
  <c r="AE147" i="1"/>
  <c r="AD147" i="1"/>
  <c r="X38" i="1"/>
  <c r="AB38" i="1" s="1"/>
  <c r="AE38" i="1"/>
  <c r="AD38" i="1"/>
  <c r="AE122" i="1"/>
  <c r="AD122" i="1"/>
  <c r="X122" i="1"/>
  <c r="AB122" i="1" s="1"/>
  <c r="S122" i="1"/>
  <c r="Q122" i="1" s="1"/>
  <c r="T122" i="1" s="1"/>
  <c r="N122" i="1" s="1"/>
  <c r="O122" i="1" s="1"/>
  <c r="X23" i="1"/>
  <c r="AB23" i="1" s="1"/>
  <c r="AE23" i="1"/>
  <c r="AD23" i="1"/>
  <c r="X56" i="1"/>
  <c r="AB56" i="1" s="1"/>
  <c r="AE56" i="1"/>
  <c r="AD56" i="1"/>
  <c r="AE48" i="1"/>
  <c r="X48" i="1"/>
  <c r="AB48" i="1" s="1"/>
  <c r="AD48" i="1"/>
  <c r="X21" i="1"/>
  <c r="AB21" i="1" s="1"/>
  <c r="AE21" i="1"/>
  <c r="AD21" i="1"/>
  <c r="X62" i="1"/>
  <c r="AB62" i="1" s="1"/>
  <c r="AE62" i="1"/>
  <c r="AD62" i="1"/>
  <c r="AE142" i="1"/>
  <c r="X142" i="1"/>
  <c r="AB142" i="1" s="1"/>
  <c r="S142" i="1"/>
  <c r="Q142" i="1" s="1"/>
  <c r="T142" i="1" s="1"/>
  <c r="N142" i="1" s="1"/>
  <c r="O142" i="1" s="1"/>
  <c r="AD142" i="1"/>
  <c r="N115" i="1"/>
  <c r="O115" i="1" s="1"/>
  <c r="N116" i="1"/>
  <c r="O116" i="1" s="1"/>
  <c r="X55" i="1"/>
  <c r="AB55" i="1" s="1"/>
  <c r="AD55" i="1"/>
  <c r="AE55" i="1"/>
  <c r="AF55" i="1" s="1"/>
  <c r="N70" i="1"/>
  <c r="O70" i="1" s="1"/>
  <c r="X97" i="1"/>
  <c r="AB97" i="1" s="1"/>
  <c r="AE97" i="1"/>
  <c r="AD97" i="1"/>
  <c r="S23" i="1"/>
  <c r="Q23" i="1" s="1"/>
  <c r="T23" i="1" s="1"/>
  <c r="N23" i="1" s="1"/>
  <c r="O23" i="1" s="1"/>
  <c r="AF78" i="1"/>
  <c r="S147" i="1"/>
  <c r="Q147" i="1" s="1"/>
  <c r="T147" i="1" s="1"/>
  <c r="N147" i="1" s="1"/>
  <c r="O147" i="1" s="1"/>
  <c r="X70" i="1"/>
  <c r="AB70" i="1" s="1"/>
  <c r="AE70" i="1"/>
  <c r="AD70" i="1"/>
  <c r="AE65" i="1"/>
  <c r="X65" i="1"/>
  <c r="AB65" i="1" s="1"/>
  <c r="AD65" i="1"/>
  <c r="AE44" i="1"/>
  <c r="X44" i="1"/>
  <c r="AB44" i="1" s="1"/>
  <c r="AD44" i="1"/>
  <c r="S93" i="1"/>
  <c r="Q93" i="1" s="1"/>
  <c r="T93" i="1" s="1"/>
  <c r="N93" i="1" s="1"/>
  <c r="O93" i="1" s="1"/>
  <c r="X98" i="1"/>
  <c r="AB98" i="1" s="1"/>
  <c r="AE98" i="1"/>
  <c r="AD98" i="1"/>
  <c r="X19" i="1"/>
  <c r="AB19" i="1" s="1"/>
  <c r="AE19" i="1"/>
  <c r="AD19" i="1"/>
  <c r="S19" i="1"/>
  <c r="Q19" i="1" s="1"/>
  <c r="T19" i="1" s="1"/>
  <c r="N19" i="1" s="1"/>
  <c r="O19" i="1" s="1"/>
  <c r="X108" i="1"/>
  <c r="AB108" i="1" s="1"/>
  <c r="AE108" i="1"/>
  <c r="AD108" i="1"/>
  <c r="X66" i="1"/>
  <c r="AB66" i="1" s="1"/>
  <c r="AE66" i="1"/>
  <c r="AD66" i="1"/>
  <c r="AF69" i="1"/>
  <c r="AF75" i="1"/>
  <c r="X106" i="1"/>
  <c r="AB106" i="1" s="1"/>
  <c r="AE106" i="1"/>
  <c r="AD106" i="1"/>
  <c r="AF115" i="1"/>
  <c r="X113" i="1"/>
  <c r="AB113" i="1" s="1"/>
  <c r="AE113" i="1"/>
  <c r="AD113" i="1"/>
  <c r="S113" i="1"/>
  <c r="Q113" i="1" s="1"/>
  <c r="T113" i="1" s="1"/>
  <c r="N113" i="1" s="1"/>
  <c r="O113" i="1" s="1"/>
  <c r="X61" i="1"/>
  <c r="AB61" i="1" s="1"/>
  <c r="AE61" i="1"/>
  <c r="AD61" i="1"/>
  <c r="N96" i="1"/>
  <c r="O96" i="1" s="1"/>
  <c r="X73" i="1"/>
  <c r="AB73" i="1" s="1"/>
  <c r="AE73" i="1"/>
  <c r="AD73" i="1"/>
  <c r="S73" i="1"/>
  <c r="Q73" i="1" s="1"/>
  <c r="T73" i="1" s="1"/>
  <c r="N73" i="1" s="1"/>
  <c r="O73" i="1" s="1"/>
  <c r="X133" i="1"/>
  <c r="AB133" i="1" s="1"/>
  <c r="AE133" i="1"/>
  <c r="AD133" i="1"/>
  <c r="X24" i="1"/>
  <c r="AB24" i="1" s="1"/>
  <c r="AE24" i="1"/>
  <c r="AD24" i="1"/>
  <c r="S24" i="1"/>
  <c r="Q24" i="1" s="1"/>
  <c r="T24" i="1" s="1"/>
  <c r="N24" i="1" s="1"/>
  <c r="O24" i="1" s="1"/>
  <c r="AE99" i="1"/>
  <c r="X99" i="1"/>
  <c r="AB99" i="1" s="1"/>
  <c r="AD99" i="1"/>
  <c r="AE52" i="1"/>
  <c r="X52" i="1"/>
  <c r="AB52" i="1" s="1"/>
  <c r="AD52" i="1"/>
  <c r="X104" i="1"/>
  <c r="AB104" i="1" s="1"/>
  <c r="AE104" i="1"/>
  <c r="AD104" i="1"/>
  <c r="AE127" i="1"/>
  <c r="X127" i="1"/>
  <c r="AB127" i="1" s="1"/>
  <c r="AD127" i="1"/>
  <c r="S127" i="1"/>
  <c r="Q127" i="1" s="1"/>
  <c r="T127" i="1" s="1"/>
  <c r="N127" i="1" s="1"/>
  <c r="O127" i="1" s="1"/>
  <c r="AD40" i="1"/>
  <c r="AE40" i="1"/>
  <c r="X40" i="1"/>
  <c r="AB40" i="1" s="1"/>
  <c r="X136" i="1"/>
  <c r="AB136" i="1" s="1"/>
  <c r="AE136" i="1"/>
  <c r="AD136" i="1"/>
  <c r="S136" i="1"/>
  <c r="Q136" i="1" s="1"/>
  <c r="T136" i="1" s="1"/>
  <c r="N136" i="1" s="1"/>
  <c r="O136" i="1" s="1"/>
  <c r="AE76" i="1"/>
  <c r="X76" i="1"/>
  <c r="AB76" i="1" s="1"/>
  <c r="S76" i="1"/>
  <c r="Q76" i="1" s="1"/>
  <c r="T76" i="1" s="1"/>
  <c r="N76" i="1" s="1"/>
  <c r="O76" i="1" s="1"/>
  <c r="AD76" i="1"/>
  <c r="AD80" i="1"/>
  <c r="X80" i="1"/>
  <c r="AB80" i="1" s="1"/>
  <c r="AE80" i="1"/>
  <c r="X42" i="1"/>
  <c r="AB42" i="1" s="1"/>
  <c r="AE42" i="1"/>
  <c r="AD42" i="1"/>
  <c r="S38" i="1"/>
  <c r="Q38" i="1" s="1"/>
  <c r="T38" i="1" s="1"/>
  <c r="N38" i="1" s="1"/>
  <c r="O38" i="1" s="1"/>
  <c r="X144" i="1"/>
  <c r="AB144" i="1" s="1"/>
  <c r="AE144" i="1"/>
  <c r="AD144" i="1"/>
  <c r="AF39" i="1"/>
  <c r="N34" i="1"/>
  <c r="O34" i="1" s="1"/>
  <c r="X41" i="1"/>
  <c r="AB41" i="1" s="1"/>
  <c r="AE41" i="1"/>
  <c r="AD41" i="1"/>
  <c r="AE68" i="1"/>
  <c r="X68" i="1"/>
  <c r="AB68" i="1" s="1"/>
  <c r="AD68" i="1"/>
  <c r="S141" i="1"/>
  <c r="Q141" i="1" s="1"/>
  <c r="T141" i="1" s="1"/>
  <c r="N141" i="1" s="1"/>
  <c r="O141" i="1" s="1"/>
  <c r="AE114" i="1"/>
  <c r="AD114" i="1"/>
  <c r="X114" i="1"/>
  <c r="AB114" i="1" s="1"/>
  <c r="S114" i="1"/>
  <c r="Q114" i="1" s="1"/>
  <c r="T114" i="1" s="1"/>
  <c r="N114" i="1" s="1"/>
  <c r="O114" i="1" s="1"/>
  <c r="AE77" i="1"/>
  <c r="X77" i="1"/>
  <c r="AB77" i="1" s="1"/>
  <c r="AD77" i="1"/>
  <c r="S42" i="1"/>
  <c r="Q42" i="1" s="1"/>
  <c r="T42" i="1" s="1"/>
  <c r="N42" i="1" s="1"/>
  <c r="O42" i="1" s="1"/>
  <c r="N117" i="1"/>
  <c r="O117" i="1" s="1"/>
  <c r="BB130" i="1"/>
  <c r="BD130" i="1"/>
  <c r="S148" i="1"/>
  <c r="Q148" i="1" s="1"/>
  <c r="T148" i="1" s="1"/>
  <c r="N148" i="1" s="1"/>
  <c r="O148" i="1" s="1"/>
  <c r="S33" i="1"/>
  <c r="Q33" i="1" s="1"/>
  <c r="T33" i="1" s="1"/>
  <c r="N33" i="1" s="1"/>
  <c r="O33" i="1" s="1"/>
  <c r="S63" i="1"/>
  <c r="Q63" i="1" s="1"/>
  <c r="T63" i="1" s="1"/>
  <c r="N63" i="1" s="1"/>
  <c r="O63" i="1" s="1"/>
  <c r="X121" i="1"/>
  <c r="AB121" i="1" s="1"/>
  <c r="AE121" i="1"/>
  <c r="AD121" i="1"/>
  <c r="S121" i="1"/>
  <c r="Q121" i="1" s="1"/>
  <c r="T121" i="1" s="1"/>
  <c r="N121" i="1" s="1"/>
  <c r="O121" i="1" s="1"/>
  <c r="AF20" i="1"/>
  <c r="AF71" i="1"/>
  <c r="S118" i="1"/>
  <c r="Q118" i="1" s="1"/>
  <c r="T118" i="1" s="1"/>
  <c r="N118" i="1" s="1"/>
  <c r="O118" i="1" s="1"/>
  <c r="AF28" i="1"/>
  <c r="S44" i="1"/>
  <c r="Q44" i="1" s="1"/>
  <c r="T44" i="1" s="1"/>
  <c r="N44" i="1" s="1"/>
  <c r="O44" i="1" s="1"/>
  <c r="AE60" i="1"/>
  <c r="X60" i="1"/>
  <c r="AB60" i="1" s="1"/>
  <c r="AD60" i="1"/>
  <c r="AE126" i="1"/>
  <c r="AD126" i="1"/>
  <c r="X126" i="1"/>
  <c r="AB126" i="1" s="1"/>
  <c r="X120" i="1"/>
  <c r="AB120" i="1" s="1"/>
  <c r="AE120" i="1"/>
  <c r="AD120" i="1"/>
  <c r="N49" i="1"/>
  <c r="O49" i="1" s="1"/>
  <c r="X82" i="1"/>
  <c r="AB82" i="1" s="1"/>
  <c r="AE82" i="1"/>
  <c r="AD82" i="1"/>
  <c r="N47" i="1"/>
  <c r="O47" i="1" s="1"/>
  <c r="X102" i="1"/>
  <c r="AB102" i="1" s="1"/>
  <c r="AE102" i="1"/>
  <c r="AD102" i="1"/>
  <c r="S126" i="1"/>
  <c r="Q126" i="1" s="1"/>
  <c r="T126" i="1" s="1"/>
  <c r="N126" i="1" s="1"/>
  <c r="O126" i="1" s="1"/>
  <c r="AF117" i="1"/>
  <c r="N37" i="1"/>
  <c r="O37" i="1" s="1"/>
  <c r="S61" i="1"/>
  <c r="Q61" i="1" s="1"/>
  <c r="T61" i="1" s="1"/>
  <c r="N61" i="1" s="1"/>
  <c r="O61" i="1" s="1"/>
  <c r="X74" i="1"/>
  <c r="AB74" i="1" s="1"/>
  <c r="AE74" i="1"/>
  <c r="AD74" i="1"/>
  <c r="X96" i="1"/>
  <c r="AB96" i="1" s="1"/>
  <c r="AE96" i="1"/>
  <c r="AD96" i="1"/>
  <c r="V130" i="1"/>
  <c r="W130" i="1" s="1"/>
  <c r="AE53" i="1"/>
  <c r="X53" i="1"/>
  <c r="AB53" i="1" s="1"/>
  <c r="AD53" i="1"/>
  <c r="S45" i="1"/>
  <c r="Q45" i="1" s="1"/>
  <c r="T45" i="1" s="1"/>
  <c r="N45" i="1" s="1"/>
  <c r="O45" i="1" s="1"/>
  <c r="AF135" i="1"/>
  <c r="X31" i="1"/>
  <c r="AB31" i="1" s="1"/>
  <c r="AE31" i="1"/>
  <c r="AD31" i="1"/>
  <c r="AE59" i="1"/>
  <c r="X59" i="1"/>
  <c r="AB59" i="1" s="1"/>
  <c r="AD59" i="1"/>
  <c r="S56" i="1"/>
  <c r="Q56" i="1" s="1"/>
  <c r="T56" i="1" s="1"/>
  <c r="N56" i="1" s="1"/>
  <c r="O56" i="1" s="1"/>
  <c r="AE134" i="1"/>
  <c r="AD134" i="1"/>
  <c r="X134" i="1"/>
  <c r="AB134" i="1" s="1"/>
  <c r="S134" i="1"/>
  <c r="Q134" i="1" s="1"/>
  <c r="T134" i="1" s="1"/>
  <c r="N134" i="1" s="1"/>
  <c r="O134" i="1" s="1"/>
  <c r="X89" i="1"/>
  <c r="AB89" i="1" s="1"/>
  <c r="AE89" i="1"/>
  <c r="AD89" i="1"/>
  <c r="S89" i="1"/>
  <c r="Q89" i="1" s="1"/>
  <c r="T89" i="1" s="1"/>
  <c r="N89" i="1" s="1"/>
  <c r="O89" i="1" s="1"/>
  <c r="V36" i="1"/>
  <c r="W36" i="1" s="1"/>
  <c r="X132" i="1"/>
  <c r="AB132" i="1" s="1"/>
  <c r="AE132" i="1"/>
  <c r="AD132" i="1"/>
  <c r="S60" i="1"/>
  <c r="Q60" i="1" s="1"/>
  <c r="T60" i="1" s="1"/>
  <c r="N60" i="1" s="1"/>
  <c r="O60" i="1" s="1"/>
  <c r="AE91" i="1"/>
  <c r="X91" i="1"/>
  <c r="AB91" i="1" s="1"/>
  <c r="AD91" i="1"/>
  <c r="X111" i="1"/>
  <c r="AB111" i="1" s="1"/>
  <c r="AE111" i="1"/>
  <c r="AD111" i="1"/>
  <c r="AE57" i="1"/>
  <c r="X57" i="1"/>
  <c r="AB57" i="1" s="1"/>
  <c r="AD57" i="1"/>
  <c r="X26" i="1"/>
  <c r="AB26" i="1" s="1"/>
  <c r="AE26" i="1"/>
  <c r="AD26" i="1"/>
  <c r="X54" i="1"/>
  <c r="AB54" i="1" s="1"/>
  <c r="AE54" i="1"/>
  <c r="AD54" i="1"/>
  <c r="S46" i="1"/>
  <c r="Q46" i="1" s="1"/>
  <c r="T46" i="1" s="1"/>
  <c r="N46" i="1" s="1"/>
  <c r="O46" i="1" s="1"/>
  <c r="AF72" i="1"/>
  <c r="X103" i="1"/>
  <c r="AB103" i="1" s="1"/>
  <c r="AE103" i="1"/>
  <c r="AD103" i="1"/>
  <c r="S103" i="1"/>
  <c r="Q103" i="1" s="1"/>
  <c r="T103" i="1" s="1"/>
  <c r="N103" i="1" s="1"/>
  <c r="O103" i="1" s="1"/>
  <c r="S102" i="1"/>
  <c r="Q102" i="1" s="1"/>
  <c r="T102" i="1" s="1"/>
  <c r="N102" i="1" s="1"/>
  <c r="O102" i="1" s="1"/>
  <c r="X146" i="1"/>
  <c r="AB146" i="1" s="1"/>
  <c r="AE146" i="1"/>
  <c r="AD146" i="1"/>
  <c r="S146" i="1"/>
  <c r="Q146" i="1" s="1"/>
  <c r="T146" i="1" s="1"/>
  <c r="N146" i="1" s="1"/>
  <c r="O146" i="1" s="1"/>
  <c r="S57" i="1"/>
  <c r="Q57" i="1" s="1"/>
  <c r="T57" i="1" s="1"/>
  <c r="N57" i="1" s="1"/>
  <c r="O57" i="1" s="1"/>
  <c r="S32" i="1"/>
  <c r="Q32" i="1" s="1"/>
  <c r="T32" i="1" s="1"/>
  <c r="N32" i="1" s="1"/>
  <c r="O32" i="1" s="1"/>
  <c r="X84" i="1"/>
  <c r="AB84" i="1" s="1"/>
  <c r="AE84" i="1"/>
  <c r="AD84" i="1"/>
  <c r="S111" i="1"/>
  <c r="Q111" i="1" s="1"/>
  <c r="T111" i="1" s="1"/>
  <c r="N111" i="1" s="1"/>
  <c r="O111" i="1" s="1"/>
  <c r="S91" i="1"/>
  <c r="Q91" i="1" s="1"/>
  <c r="T91" i="1" s="1"/>
  <c r="N91" i="1" s="1"/>
  <c r="O91" i="1" s="1"/>
  <c r="S27" i="1"/>
  <c r="Q27" i="1" s="1"/>
  <c r="T27" i="1" s="1"/>
  <c r="N27" i="1" s="1"/>
  <c r="O27" i="1" s="1"/>
  <c r="N53" i="1"/>
  <c r="O53" i="1" s="1"/>
  <c r="X140" i="1"/>
  <c r="AB140" i="1" s="1"/>
  <c r="AE140" i="1"/>
  <c r="AD140" i="1"/>
  <c r="S25" i="1"/>
  <c r="Q25" i="1" s="1"/>
  <c r="T25" i="1" s="1"/>
  <c r="N25" i="1" s="1"/>
  <c r="O25" i="1" s="1"/>
  <c r="N20" i="1"/>
  <c r="O20" i="1" s="1"/>
  <c r="X86" i="1"/>
  <c r="AB86" i="1" s="1"/>
  <c r="AE86" i="1"/>
  <c r="AD86" i="1"/>
  <c r="S98" i="1"/>
  <c r="Q98" i="1" s="1"/>
  <c r="T98" i="1" s="1"/>
  <c r="N98" i="1" s="1"/>
  <c r="O98" i="1" s="1"/>
  <c r="S104" i="1"/>
  <c r="Q104" i="1" s="1"/>
  <c r="T104" i="1" s="1"/>
  <c r="N104" i="1" s="1"/>
  <c r="O104" i="1" s="1"/>
  <c r="AF123" i="1"/>
  <c r="AF63" i="1" l="1"/>
  <c r="AF79" i="1"/>
  <c r="AF109" i="1"/>
  <c r="AF125" i="1"/>
  <c r="AF93" i="1"/>
  <c r="AF121" i="1"/>
  <c r="AF54" i="1"/>
  <c r="AF27" i="1"/>
  <c r="AF142" i="1"/>
  <c r="AF80" i="1"/>
  <c r="AF102" i="1"/>
  <c r="AF120" i="1"/>
  <c r="AF145" i="1"/>
  <c r="AF143" i="1"/>
  <c r="AF68" i="1"/>
  <c r="AF98" i="1"/>
  <c r="AF62" i="1"/>
  <c r="AF90" i="1"/>
  <c r="AF96" i="1"/>
  <c r="AF41" i="1"/>
  <c r="AF46" i="1"/>
  <c r="AF148" i="1"/>
  <c r="AF134" i="1"/>
  <c r="AF60" i="1"/>
  <c r="AF114" i="1"/>
  <c r="AF104" i="1"/>
  <c r="AF99" i="1"/>
  <c r="AF26" i="1"/>
  <c r="AF85" i="1"/>
  <c r="AF118" i="1"/>
  <c r="AF146" i="1"/>
  <c r="AF44" i="1"/>
  <c r="AF103" i="1"/>
  <c r="AF105" i="1"/>
  <c r="AF64" i="1"/>
  <c r="AF82" i="1"/>
  <c r="AF126" i="1"/>
  <c r="AF87" i="1"/>
  <c r="AF30" i="1"/>
  <c r="AF31" i="1"/>
  <c r="AF86" i="1"/>
  <c r="AF144" i="1"/>
  <c r="AF111" i="1"/>
  <c r="AF74" i="1"/>
  <c r="AF73" i="1"/>
  <c r="AF113" i="1"/>
  <c r="AF19" i="1"/>
  <c r="AF107" i="1"/>
  <c r="AF25" i="1"/>
  <c r="AF84" i="1"/>
  <c r="AF132" i="1"/>
  <c r="AF59" i="1"/>
  <c r="AF53" i="1"/>
  <c r="AF42" i="1"/>
  <c r="AF76" i="1"/>
  <c r="AF24" i="1"/>
  <c r="AF66" i="1"/>
  <c r="AF147" i="1"/>
  <c r="AF22" i="1"/>
  <c r="AF141" i="1"/>
  <c r="AF83" i="1"/>
  <c r="AF140" i="1"/>
  <c r="AF91" i="1"/>
  <c r="X130" i="1"/>
  <c r="AB130" i="1" s="1"/>
  <c r="AE130" i="1"/>
  <c r="S130" i="1"/>
  <c r="Q130" i="1" s="1"/>
  <c r="T130" i="1" s="1"/>
  <c r="N130" i="1" s="1"/>
  <c r="O130" i="1" s="1"/>
  <c r="AD130" i="1"/>
  <c r="AF77" i="1"/>
  <c r="AF52" i="1"/>
  <c r="AF65" i="1"/>
  <c r="AF48" i="1"/>
  <c r="AF50" i="1"/>
  <c r="AF17" i="1"/>
  <c r="AF57" i="1"/>
  <c r="AE36" i="1"/>
  <c r="X36" i="1"/>
  <c r="AB36" i="1" s="1"/>
  <c r="S36" i="1"/>
  <c r="Q36" i="1" s="1"/>
  <c r="T36" i="1" s="1"/>
  <c r="N36" i="1" s="1"/>
  <c r="O36" i="1" s="1"/>
  <c r="AD36" i="1"/>
  <c r="AF136" i="1"/>
  <c r="AF127" i="1"/>
  <c r="AF133" i="1"/>
  <c r="AF61" i="1"/>
  <c r="AF106" i="1"/>
  <c r="AF108" i="1"/>
  <c r="AF70" i="1"/>
  <c r="AF56" i="1"/>
  <c r="AF122" i="1"/>
  <c r="AF139" i="1"/>
  <c r="AF67" i="1"/>
  <c r="AF32" i="1"/>
  <c r="AF81" i="1"/>
  <c r="AF29" i="1"/>
  <c r="AF97" i="1"/>
  <c r="AF21" i="1"/>
  <c r="AF38" i="1"/>
  <c r="AF45" i="1"/>
  <c r="AF35" i="1"/>
  <c r="AF89" i="1"/>
  <c r="AF40" i="1"/>
  <c r="AF23" i="1"/>
  <c r="AF101" i="1"/>
  <c r="AF112" i="1"/>
  <c r="AF33" i="1"/>
  <c r="X119" i="1"/>
  <c r="AB119" i="1" s="1"/>
  <c r="AE119" i="1"/>
  <c r="AD119" i="1"/>
  <c r="S119" i="1"/>
  <c r="Q119" i="1" s="1"/>
  <c r="T119" i="1" s="1"/>
  <c r="N119" i="1" s="1"/>
  <c r="O119" i="1" s="1"/>
  <c r="AF128" i="1"/>
  <c r="AF119" i="1" l="1"/>
  <c r="AF130" i="1"/>
  <c r="AF36" i="1"/>
</calcChain>
</file>

<file path=xl/sharedStrings.xml><?xml version="1.0" encoding="utf-8"?>
<sst xmlns="http://schemas.openxmlformats.org/spreadsheetml/2006/main" count="3046" uniqueCount="961">
  <si>
    <t>File opened</t>
  </si>
  <si>
    <t>2019-07-30 08:01:08</t>
  </si>
  <si>
    <t>Console s/n</t>
  </si>
  <si>
    <t>68C-571038</t>
  </si>
  <si>
    <t>Console ver</t>
  </si>
  <si>
    <t>Bluestem v.1.3.4</t>
  </si>
  <si>
    <t>Scripts ver</t>
  </si>
  <si>
    <t>2018.05  1.3.4, Mar 2018</t>
  </si>
  <si>
    <t>Head s/n</t>
  </si>
  <si>
    <t>68H-581038</t>
  </si>
  <si>
    <t>Head ver</t>
  </si>
  <si>
    <t>1.3.0</t>
  </si>
  <si>
    <t>Head cal</t>
  </si>
  <si>
    <t>{"co2bspan2b": "0.162103", "h2oaspan2": "0", "co2aspanconc2": "0", "tbzero": "0.197721", "h2obspan2": "0", "h2obspanconc2": "0", "flowazero": "0.4286", "ssa_ref": "36614.9", "h2obzero": "1.01783", "co2bspan2a": "0.163389", "h2oaspan1": "1.00223", "co2bspan1": "0.992131", "co2bspan2": "0", "tazero": "0.00774765", "oxygen": "21", "h2oaspan2b": "0.0662632", "co2aspan2": "0", "h2oaspan2a": "0.0661155", "co2bzero": "0.880288", "h2obspan2b": "0.0963575", "ssb_ref": "36526.8", "h2oaspanconc2": "0", "co2azero": "0.869071", "flowmeterzero": "0.991801", "h2oaspanconc1": "12.19", "h2oazero": "1.00263", "flowbzero": "0.20796", "co2bspanconc1": "1002", "co2aspanconc1": "1002", "co2bspanconc2": "0", "h2obspanconc1": "20", "co2aspan2b": "0.163711", "h2obspan1": "0.998578", "co2aspan2a": "0.164928", "chamberpressurezero": "2.57337", "co2aspan1": "0.992625", "h2obspan2a": "0.0975941"}</t>
  </si>
  <si>
    <t>Chamber type</t>
  </si>
  <si>
    <t>6800-01</t>
  </si>
  <si>
    <t>Chamber s/n</t>
  </si>
  <si>
    <t>MPF-551037</t>
  </si>
  <si>
    <t>Chamber rev</t>
  </si>
  <si>
    <t>0</t>
  </si>
  <si>
    <t>Chamber cal</t>
  </si>
  <si>
    <t>Fluorometer</t>
  </si>
  <si>
    <t>Flr. Version</t>
  </si>
  <si>
    <t>08:01:08</t>
  </si>
  <si>
    <t>Stability Definition:	gsw (GasEx): Slp&lt;1 Std&lt;1	A (GasEx): Slp&lt;0.3 Std&lt;0.5</t>
  </si>
  <si>
    <t>SysConst</t>
  </si>
  <si>
    <t>AvgTime</t>
  </si>
  <si>
    <t>4</t>
  </si>
  <si>
    <t>Oxygen</t>
  </si>
  <si>
    <t>21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</si>
  <si>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</si>
  <si>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</si>
  <si>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</si>
  <si>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</si>
  <si>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</si>
  <si>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</si>
  <si>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</si>
  <si>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</si>
  <si>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</si>
  <si>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</si>
  <si>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</si>
  <si>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</si>
  <si>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</si>
  <si>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</si>
  <si>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</si>
  <si>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</si>
  <si>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</si>
  <si>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</si>
  <si>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</si>
  <si>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</si>
  <si>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</si>
  <si>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</si>
  <si>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</si>
  <si>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</si>
  <si>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</si>
  <si>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</si>
  <si>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</si>
  <si>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</si>
  <si>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</si>
  <si>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</si>
  <si>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</si>
  <si>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</si>
  <si>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</si>
  <si>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</si>
  <si>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</si>
  <si>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</si>
  <si>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</si>
  <si>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</si>
  <si>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</si>
  <si>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2.29528 75.3482 383.69 617.422 845.548 1054.54 1232.31 1407.98</t>
  </si>
  <si>
    <t>Fs_true</t>
  </si>
  <si>
    <t>0.00932853 99.4412 402.723 601.192 800.239 1001.23 1200.93 1401.43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</si>
  <si>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</si>
  <si>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</si>
  <si>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</si>
  <si>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</si>
  <si>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</si>
  <si>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</si>
  <si>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</si>
  <si>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</si>
  <si>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</si>
  <si>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</si>
  <si>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</si>
  <si>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</si>
  <si>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</si>
  <si>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</si>
  <si>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</si>
  <si>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</si>
  <si>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</si>
  <si>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</si>
  <si>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</si>
  <si>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</si>
  <si>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</si>
  <si>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</si>
  <si>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</si>
  <si>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</si>
  <si>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</si>
  <si>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</si>
  <si>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</si>
  <si>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</si>
  <si>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</si>
  <si>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</si>
  <si>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</si>
  <si>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</si>
  <si>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</si>
  <si>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</si>
  <si>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</si>
  <si>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</si>
  <si>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</si>
  <si>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</si>
  <si>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</si>
  <si>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</si>
  <si>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</si>
  <si>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</si>
  <si>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</si>
  <si>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</si>
  <si>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</si>
  <si>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</si>
  <si>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</si>
  <si>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</si>
  <si>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</si>
  <si>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</si>
  <si>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</si>
  <si>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</si>
  <si>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</si>
  <si>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</si>
  <si>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</si>
  <si>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</si>
  <si>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</si>
  <si>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</si>
  <si>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</si>
  <si>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</si>
  <si>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</si>
  <si>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</si>
  <si>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</si>
  <si>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</si>
  <si>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</si>
  <si>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</si>
  <si>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</si>
  <si>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</si>
  <si>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</si>
  <si>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</si>
  <si>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</si>
  <si>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</si>
  <si>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</si>
  <si>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</si>
  <si>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</si>
  <si>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</si>
  <si>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</si>
  <si>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</si>
  <si>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</si>
  <si>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</si>
  <si>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</si>
  <si>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</si>
  <si>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</si>
  <si>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</si>
  <si>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</si>
  <si>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</si>
  <si>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</si>
  <si>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</si>
  <si>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</si>
  <si>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</si>
  <si>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</si>
  <si>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</si>
  <si>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</si>
  <si>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</si>
  <si>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</si>
  <si>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</si>
  <si>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</si>
  <si>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</si>
  <si>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</si>
  <si>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</si>
  <si>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</si>
  <si>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</si>
  <si>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</si>
  <si>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</si>
  <si>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</si>
  <si>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</si>
  <si>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</si>
  <si>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</si>
  <si>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</si>
  <si>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</si>
  <si>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</si>
  <si>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</si>
  <si>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</si>
  <si>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</si>
  <si>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</si>
  <si>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</si>
  <si>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</si>
  <si>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</si>
  <si>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</si>
  <si>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</si>
  <si>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</si>
  <si>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</si>
  <si>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</si>
  <si>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</si>
  <si>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</si>
  <si>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</si>
  <si>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</si>
  <si>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</si>
  <si>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</si>
  <si>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</si>
  <si>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</si>
  <si>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</si>
  <si>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</si>
  <si>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</si>
  <si>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</si>
  <si>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</si>
  <si>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</si>
  <si>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</si>
  <si>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</si>
  <si>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</si>
  <si>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</si>
  <si>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</si>
  <si>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</si>
  <si>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</si>
  <si>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</si>
  <si>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</si>
  <si>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</si>
  <si>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</si>
  <si>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</si>
  <si>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</si>
  <si>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</si>
  <si>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</si>
  <si>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</si>
  <si>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</si>
  <si>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</si>
  <si>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</si>
  <si>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</si>
  <si>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</si>
  <si>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</si>
  <si>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</si>
  <si>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</si>
  <si>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</si>
  <si>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</si>
  <si>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</si>
  <si>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</si>
  <si>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</si>
  <si>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</si>
  <si>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</si>
  <si>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</si>
  <si>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</si>
  <si>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</si>
  <si>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</si>
  <si>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</si>
  <si>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</si>
  <si>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</si>
  <si>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</si>
  <si>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</si>
  <si>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</si>
  <si>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</si>
  <si>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</si>
  <si>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</si>
  <si>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</si>
  <si>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</si>
  <si>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</si>
  <si>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</si>
  <si>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</si>
  <si>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</si>
  <si>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</si>
  <si>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</si>
  <si>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</si>
  <si>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</si>
  <si>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</si>
  <si>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</si>
  <si>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</si>
  <si>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</si>
  <si>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</si>
  <si>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</si>
  <si>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</si>
  <si>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</si>
  <si>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</si>
  <si>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</si>
  <si>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</si>
  <si>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</si>
  <si>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</si>
  <si>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</si>
  <si>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19322-2</t>
  </si>
  <si>
    <t>0: Broadleaf</t>
  </si>
  <si>
    <t>2/2</t>
  </si>
  <si>
    <t>5</t>
  </si>
  <si>
    <t>11111111</t>
  </si>
  <si>
    <t>oooooooo</t>
  </si>
  <si>
    <t>off</t>
  </si>
  <si>
    <t>1/2</t>
  </si>
  <si>
    <t>20190730 08:43:40</t>
  </si>
  <si>
    <t>08:43:40</t>
  </si>
  <si>
    <t>MPF-429-20190730-08_43_41</t>
  </si>
  <si>
    <t>DARK-430-20190730-08_43_49</t>
  </si>
  <si>
    <t>08:44:11</t>
  </si>
  <si>
    <t>20190730 08:45:43</t>
  </si>
  <si>
    <t>08:45:43</t>
  </si>
  <si>
    <t>MPF-431-20190730-08_45_44</t>
  </si>
  <si>
    <t>DARK-432-20190730-08_45_52</t>
  </si>
  <si>
    <t>08:46:09</t>
  </si>
  <si>
    <t>20190730 08:47:41</t>
  </si>
  <si>
    <t>08:47:41</t>
  </si>
  <si>
    <t>MPF-433-20190730-08_47_42</t>
  </si>
  <si>
    <t>DARK-434-20190730-08_47_50</t>
  </si>
  <si>
    <t>08:48:05</t>
  </si>
  <si>
    <t>20190730 08:49:37</t>
  </si>
  <si>
    <t>08:49:37</t>
  </si>
  <si>
    <t>MPF-435-20190730-08_49_38</t>
  </si>
  <si>
    <t>DARK-436-20190730-08_49_46</t>
  </si>
  <si>
    <t>08:50:10</t>
  </si>
  <si>
    <t>20190730 08:51:34</t>
  </si>
  <si>
    <t>08:51:34</t>
  </si>
  <si>
    <t>MPF-437-20190730-08_51_35</t>
  </si>
  <si>
    <t>DARK-438-20190730-08_51_43</t>
  </si>
  <si>
    <t>08:52:02</t>
  </si>
  <si>
    <t>20190730 08:53:23</t>
  </si>
  <si>
    <t>08:53:23</t>
  </si>
  <si>
    <t>MPF-439-20190730-08_53_24</t>
  </si>
  <si>
    <t>DARK-440-20190730-08_53_32</t>
  </si>
  <si>
    <t>08:53:58</t>
  </si>
  <si>
    <t>20190730 08:55:30</t>
  </si>
  <si>
    <t>08:55:30</t>
  </si>
  <si>
    <t>MPF-441-20190730-08_55_31</t>
  </si>
  <si>
    <t>DARK-442-20190730-08_55_39</t>
  </si>
  <si>
    <t>08:56:02</t>
  </si>
  <si>
    <t>20190730 08:57:34</t>
  </si>
  <si>
    <t>08:57:34</t>
  </si>
  <si>
    <t>MPF-443-20190730-08_57_35</t>
  </si>
  <si>
    <t>DARK-444-20190730-08_57_43</t>
  </si>
  <si>
    <t>08:58:07</t>
  </si>
  <si>
    <t>20190730 08:59:38</t>
  </si>
  <si>
    <t>08:59:38</t>
  </si>
  <si>
    <t>MPF-445-20190730-08_59_39</t>
  </si>
  <si>
    <t>DARK-446-20190730-08_59_47</t>
  </si>
  <si>
    <t>09:00:13</t>
  </si>
  <si>
    <t>20190730 09:01:44</t>
  </si>
  <si>
    <t>09:01:44</t>
  </si>
  <si>
    <t>MPF-447-20190730-09_01_46</t>
  </si>
  <si>
    <t>DARK-448-20190730-09_01_53</t>
  </si>
  <si>
    <t>09:02:16</t>
  </si>
  <si>
    <t>20190730 09:03:48</t>
  </si>
  <si>
    <t>09:03:48</t>
  </si>
  <si>
    <t>MPF-449-20190730-09_03_49</t>
  </si>
  <si>
    <t>DARK-450-20190730-09_03_57</t>
  </si>
  <si>
    <t>09:04:19</t>
  </si>
  <si>
    <t>20190730 09:13:09</t>
  </si>
  <si>
    <t>09:13:09</t>
  </si>
  <si>
    <t>19422-2</t>
  </si>
  <si>
    <t>MPF-451-20190730-09_13_10</t>
  </si>
  <si>
    <t>DARK-452-20190730-09_13_18</t>
  </si>
  <si>
    <t>09:13:32</t>
  </si>
  <si>
    <t>20190730 09:15:03</t>
  </si>
  <si>
    <t>09:15:03</t>
  </si>
  <si>
    <t>MPF-453-20190730-09_15_05</t>
  </si>
  <si>
    <t>DARK-454-20190730-09_15_12</t>
  </si>
  <si>
    <t>09:15:28</t>
  </si>
  <si>
    <t>20190730 09:16:59</t>
  </si>
  <si>
    <t>09:16:59</t>
  </si>
  <si>
    <t>MPF-455-20190730-09_17_01</t>
  </si>
  <si>
    <t>DARK-456-20190730-09_17_08</t>
  </si>
  <si>
    <t>09:17:26</t>
  </si>
  <si>
    <t>20190730 09:18:57</t>
  </si>
  <si>
    <t>09:18:57</t>
  </si>
  <si>
    <t>MPF-457-20190730-09_18_59</t>
  </si>
  <si>
    <t>DARK-458-20190730-09_19_06</t>
  </si>
  <si>
    <t>09:19:26</t>
  </si>
  <si>
    <t>20190730 09:20:57</t>
  </si>
  <si>
    <t>09:20:57</t>
  </si>
  <si>
    <t>MPF-459-20190730-09_20_59</t>
  </si>
  <si>
    <t>DARK-460-20190730-09_21_06</t>
  </si>
  <si>
    <t>09:21:27</t>
  </si>
  <si>
    <t>20190730 09:22:51</t>
  </si>
  <si>
    <t>09:22:51</t>
  </si>
  <si>
    <t>MPF-461-20190730-09_22_52</t>
  </si>
  <si>
    <t>DARK-462-20190730-09_23_00</t>
  </si>
  <si>
    <t>09:23:21</t>
  </si>
  <si>
    <t>20190730 09:24:49</t>
  </si>
  <si>
    <t>09:24:49</t>
  </si>
  <si>
    <t>MPF-463-20190730-09_24_50</t>
  </si>
  <si>
    <t>DARK-464-20190730-09_24_58</t>
  </si>
  <si>
    <t>09:25:17</t>
  </si>
  <si>
    <t>20190730 09:26:41</t>
  </si>
  <si>
    <t>09:26:41</t>
  </si>
  <si>
    <t>MPF-465-20190730-09_26_42</t>
  </si>
  <si>
    <t>DARK-466-20190730-09_26_50</t>
  </si>
  <si>
    <t>09:27:12</t>
  </si>
  <si>
    <t>20190730 09:28:43</t>
  </si>
  <si>
    <t>09:28:43</t>
  </si>
  <si>
    <t>MPF-467-20190730-09_28_45</t>
  </si>
  <si>
    <t>DARK-468-20190730-09_28_52</t>
  </si>
  <si>
    <t>09:29:11</t>
  </si>
  <si>
    <t>20190730 09:30:42</t>
  </si>
  <si>
    <t>09:30:42</t>
  </si>
  <si>
    <t>MPF-469-20190730-09_30_44</t>
  </si>
  <si>
    <t>DARK-470-20190730-09_30_51</t>
  </si>
  <si>
    <t>09:31:12</t>
  </si>
  <si>
    <t>20190730 09:32:43</t>
  </si>
  <si>
    <t>09:32:43</t>
  </si>
  <si>
    <t>MPF-471-20190730-09_32_45</t>
  </si>
  <si>
    <t>DARK-472-20190730-09_32_52</t>
  </si>
  <si>
    <t>09:33:19</t>
  </si>
  <si>
    <t>20190730 09:50:45</t>
  </si>
  <si>
    <t>09:50:45</t>
  </si>
  <si>
    <t>19332-2</t>
  </si>
  <si>
    <t>MPF-473-20190730-09_50_47</t>
  </si>
  <si>
    <t>DARK-474-20190730-09_50_54</t>
  </si>
  <si>
    <t>09:51:22</t>
  </si>
  <si>
    <t>20190730 09:52:53</t>
  </si>
  <si>
    <t>09:52:53</t>
  </si>
  <si>
    <t>MPF-475-20190730-09_52_55</t>
  </si>
  <si>
    <t>DARK-476-20190730-09_53_03</t>
  </si>
  <si>
    <t>09:53:29</t>
  </si>
  <si>
    <t>20190730 09:54:58</t>
  </si>
  <si>
    <t>09:54:58</t>
  </si>
  <si>
    <t>MPF-477-20190730-09_55_00</t>
  </si>
  <si>
    <t>DARK-478-20190730-09_55_07</t>
  </si>
  <si>
    <t>09:55:33</t>
  </si>
  <si>
    <t>20190730 09:56:58</t>
  </si>
  <si>
    <t>09:56:58</t>
  </si>
  <si>
    <t>MPF-479-20190730-09_56_59</t>
  </si>
  <si>
    <t>DARK-480-20190730-09_57_07</t>
  </si>
  <si>
    <t>09:57:33</t>
  </si>
  <si>
    <t>20190730 09:58:56</t>
  </si>
  <si>
    <t>09:58:56</t>
  </si>
  <si>
    <t>MPF-481-20190730-09_58_57</t>
  </si>
  <si>
    <t>DARK-482-20190730-09_59_05</t>
  </si>
  <si>
    <t>09:59:29</t>
  </si>
  <si>
    <t>20190730 10:00:48</t>
  </si>
  <si>
    <t>10:00:48</t>
  </si>
  <si>
    <t>MPF-483-20190730-10_00_49</t>
  </si>
  <si>
    <t>DARK-484-20190730-10_00_57</t>
  </si>
  <si>
    <t>10:01:20</t>
  </si>
  <si>
    <t>20190730 10:02:51</t>
  </si>
  <si>
    <t>10:02:51</t>
  </si>
  <si>
    <t>MPF-485-20190730-10_02_52</t>
  </si>
  <si>
    <t>DARK-486-20190730-10_03_00</t>
  </si>
  <si>
    <t>10:03:27</t>
  </si>
  <si>
    <t>20190730 10:04:58</t>
  </si>
  <si>
    <t>10:04:58</t>
  </si>
  <si>
    <t>MPF-487-20190730-10_04_59</t>
  </si>
  <si>
    <t>DARK-488-20190730-10_05_07</t>
  </si>
  <si>
    <t>10:05:35</t>
  </si>
  <si>
    <t>20190730 10:07:06</t>
  </si>
  <si>
    <t>10:07:06</t>
  </si>
  <si>
    <t>MPF-489-20190730-10_07_07</t>
  </si>
  <si>
    <t>DARK-490-20190730-10_07_15</t>
  </si>
  <si>
    <t>10:07:40</t>
  </si>
  <si>
    <t>20190730 10:09:12</t>
  </si>
  <si>
    <t>10:09:12</t>
  </si>
  <si>
    <t>MPF-491-20190730-10_09_13</t>
  </si>
  <si>
    <t>DARK-492-20190730-10_09_21</t>
  </si>
  <si>
    <t>10:09:45</t>
  </si>
  <si>
    <t>20190730 10:11:17</t>
  </si>
  <si>
    <t>10:11:17</t>
  </si>
  <si>
    <t>MPF-493-20190730-10_11_18</t>
  </si>
  <si>
    <t>DARK-494-20190730-10_11_25</t>
  </si>
  <si>
    <t>10:11:50</t>
  </si>
  <si>
    <t>20190730 10:21:21</t>
  </si>
  <si>
    <t>10:21:21</t>
  </si>
  <si>
    <t>19421-2</t>
  </si>
  <si>
    <t>MPF-495-20190730-10_21_22</t>
  </si>
  <si>
    <t>DARK-496-20190730-10_21_30</t>
  </si>
  <si>
    <t>10:21:39</t>
  </si>
  <si>
    <t>20190730 10:23:09</t>
  </si>
  <si>
    <t>10:23:09</t>
  </si>
  <si>
    <t>MPF-497-20190730-10_23_10</t>
  </si>
  <si>
    <t>DARK-498-20190730-10_23_18</t>
  </si>
  <si>
    <t>10:23:31</t>
  </si>
  <si>
    <t>20190730 10:25:00</t>
  </si>
  <si>
    <t>10:25:00</t>
  </si>
  <si>
    <t>MPF-499-20190730-10_25_02</t>
  </si>
  <si>
    <t>DARK-500-20190730-10_25_09</t>
  </si>
  <si>
    <t>10:25:21</t>
  </si>
  <si>
    <t>20190730 10:26:51</t>
  </si>
  <si>
    <t>10:26:51</t>
  </si>
  <si>
    <t>MPF-501-20190730-10_26_52</t>
  </si>
  <si>
    <t>DARK-502-20190730-10_27_00</t>
  </si>
  <si>
    <t>10:27:13</t>
  </si>
  <si>
    <t>20190730 10:28:44</t>
  </si>
  <si>
    <t>10:28:44</t>
  </si>
  <si>
    <t>MPF-503-20190730-10_28_45</t>
  </si>
  <si>
    <t>DARK-504-20190730-10_28_53</t>
  </si>
  <si>
    <t>10:29:07</t>
  </si>
  <si>
    <t>20190730 10:30:33</t>
  </si>
  <si>
    <t>10:30:33</t>
  </si>
  <si>
    <t>MPF-505-20190730-10_30_34</t>
  </si>
  <si>
    <t>DARK-506-20190730-10_30_42</t>
  </si>
  <si>
    <t>10:30:58</t>
  </si>
  <si>
    <t>20190730 10:32:23</t>
  </si>
  <si>
    <t>10:32:23</t>
  </si>
  <si>
    <t>MPF-507-20190730-10_32_24</t>
  </si>
  <si>
    <t>DARK-508-20190730-10_32_32</t>
  </si>
  <si>
    <t>10:32:45</t>
  </si>
  <si>
    <t>20190730 10:33:59</t>
  </si>
  <si>
    <t>10:33:59</t>
  </si>
  <si>
    <t>MPF-509-20190730-10_34_00</t>
  </si>
  <si>
    <t>DARK-510-20190730-10_34_08</t>
  </si>
  <si>
    <t>10:34:22</t>
  </si>
  <si>
    <t>20190730 10:35:36</t>
  </si>
  <si>
    <t>10:35:36</t>
  </si>
  <si>
    <t>MPF-511-20190730-10_35_38</t>
  </si>
  <si>
    <t>DARK-512-20190730-10_35_45</t>
  </si>
  <si>
    <t>10:36:03</t>
  </si>
  <si>
    <t>20190730 10:37:31</t>
  </si>
  <si>
    <t>10:37:31</t>
  </si>
  <si>
    <t>MPF-513-20190730-10_37_32</t>
  </si>
  <si>
    <t>DARK-514-20190730-10_37_40</t>
  </si>
  <si>
    <t>10:38:04</t>
  </si>
  <si>
    <t>20190730 10:39:35</t>
  </si>
  <si>
    <t>10:39:35</t>
  </si>
  <si>
    <t>MPF-515-20190730-10_39_37</t>
  </si>
  <si>
    <t>DARK-516-20190730-10_39_44</t>
  </si>
  <si>
    <t>10:40:05</t>
  </si>
  <si>
    <t>20190730 10:58:50</t>
  </si>
  <si>
    <t>10:58:50</t>
  </si>
  <si>
    <t>19312-2</t>
  </si>
  <si>
    <t>MPF-517-20190730-10_58_51</t>
  </si>
  <si>
    <t>DARK-518-20190730-10_58_59</t>
  </si>
  <si>
    <t>10:59:30</t>
  </si>
  <si>
    <t>20190730 11:00:54</t>
  </si>
  <si>
    <t>11:00:54</t>
  </si>
  <si>
    <t>MPF-519-20190730-11_00_55</t>
  </si>
  <si>
    <t>DARK-520-20190730-11_01_03</t>
  </si>
  <si>
    <t>11:01:31</t>
  </si>
  <si>
    <t>20190730 11:02:52</t>
  </si>
  <si>
    <t>11:02:52</t>
  </si>
  <si>
    <t>MPF-521-20190730-11_02_53</t>
  </si>
  <si>
    <t>DARK-522-20190730-11_03_01</t>
  </si>
  <si>
    <t>11:03:32</t>
  </si>
  <si>
    <t>20190730 11:04:55</t>
  </si>
  <si>
    <t>11:04:55</t>
  </si>
  <si>
    <t>MPF-523-20190730-11_04_56</t>
  </si>
  <si>
    <t>DARK-524-20190730-11_05_04</t>
  </si>
  <si>
    <t>11:05:33</t>
  </si>
  <si>
    <t>20190730 11:06:53</t>
  </si>
  <si>
    <t>11:06:53</t>
  </si>
  <si>
    <t>MPF-525-20190730-11_06_54</t>
  </si>
  <si>
    <t>DARK-526-20190730-11_07_02</t>
  </si>
  <si>
    <t>11:07:32</t>
  </si>
  <si>
    <t>20190730 11:08:51</t>
  </si>
  <si>
    <t>11:08:51</t>
  </si>
  <si>
    <t>MPF-527-20190730-11_08_52</t>
  </si>
  <si>
    <t>DARK-528-20190730-11_09_00</t>
  </si>
  <si>
    <t>11:09:30</t>
  </si>
  <si>
    <t>20190730 11:11:01</t>
  </si>
  <si>
    <t>11:11:01</t>
  </si>
  <si>
    <t>MPF-529-20190730-11_11_03</t>
  </si>
  <si>
    <t>DARK-530-20190730-11_11_10</t>
  </si>
  <si>
    <t>11:11:42</t>
  </si>
  <si>
    <t>20190730 11:13:13</t>
  </si>
  <si>
    <t>11:13:13</t>
  </si>
  <si>
    <t>MPF-531-20190730-11_13_15</t>
  </si>
  <si>
    <t>DARK-532-20190730-11_13_22</t>
  </si>
  <si>
    <t>11:13:52</t>
  </si>
  <si>
    <t>20190730 11:15:23</t>
  </si>
  <si>
    <t>11:15:23</t>
  </si>
  <si>
    <t>MPF-533-20190730-11_15_25</t>
  </si>
  <si>
    <t>DARK-534-20190730-11_15_32</t>
  </si>
  <si>
    <t>11:16:01</t>
  </si>
  <si>
    <t>20190730 11:17:33</t>
  </si>
  <si>
    <t>11:17:33</t>
  </si>
  <si>
    <t>MPF-535-20190730-11_17_34</t>
  </si>
  <si>
    <t>DARK-536-20190730-11_17_42</t>
  </si>
  <si>
    <t>11:18:10</t>
  </si>
  <si>
    <t>20190730 11:19:41</t>
  </si>
  <si>
    <t>11:19:41</t>
  </si>
  <si>
    <t>MPF-537-20190730-11_19_43</t>
  </si>
  <si>
    <t>DARK-538-20190730-11_19_50</t>
  </si>
  <si>
    <t>11:20:15</t>
  </si>
  <si>
    <t>20190730 11:31:47</t>
  </si>
  <si>
    <t>11:31:47</t>
  </si>
  <si>
    <t>19332-1</t>
  </si>
  <si>
    <t>MPF-539-20190730-11_31_48</t>
  </si>
  <si>
    <t>DARK-540-20190730-11_31_56</t>
  </si>
  <si>
    <t>11:32:13</t>
  </si>
  <si>
    <t>20190730 11:33:44</t>
  </si>
  <si>
    <t>11:33:44</t>
  </si>
  <si>
    <t>MPF-541-20190730-11_33_46</t>
  </si>
  <si>
    <t>DARK-542-20190730-11_33_54</t>
  </si>
  <si>
    <t>11:34:10</t>
  </si>
  <si>
    <t>20190730 11:35:41</t>
  </si>
  <si>
    <t>11:35:41</t>
  </si>
  <si>
    <t>MPF-543-20190730-11_35_43</t>
  </si>
  <si>
    <t>DARK-544-20190730-11_35_51</t>
  </si>
  <si>
    <t>11:36:15</t>
  </si>
  <si>
    <t>20190730 11:37:47</t>
  </si>
  <si>
    <t>11:37:47</t>
  </si>
  <si>
    <t>MPF-545-20190730-11_37_48</t>
  </si>
  <si>
    <t>DARK-546-20190730-11_37_56</t>
  </si>
  <si>
    <t>11:38:20</t>
  </si>
  <si>
    <t>20190730 11:39:46</t>
  </si>
  <si>
    <t>11:39:46</t>
  </si>
  <si>
    <t>MPF-547-20190730-11_39_47</t>
  </si>
  <si>
    <t>DARK-548-20190730-11_39_55</t>
  </si>
  <si>
    <t>11:40:15</t>
  </si>
  <si>
    <t>20190730 11:41:34</t>
  </si>
  <si>
    <t>11:41:34</t>
  </si>
  <si>
    <t>MPF-549-20190730-11_41_35</t>
  </si>
  <si>
    <t>DARK-550-20190730-11_41_43</t>
  </si>
  <si>
    <t>11:42:10</t>
  </si>
  <si>
    <t>20190730 11:43:42</t>
  </si>
  <si>
    <t>11:43:42</t>
  </si>
  <si>
    <t>MPF-551-20190730-11_43_43</t>
  </si>
  <si>
    <t>DARK-552-20190730-11_43_50</t>
  </si>
  <si>
    <t>11:44:11</t>
  </si>
  <si>
    <t>20190730 11:45:43</t>
  </si>
  <si>
    <t>11:45:43</t>
  </si>
  <si>
    <t>MPF-553-20190730-11_45_44</t>
  </si>
  <si>
    <t>DARK-554-20190730-11_45_51</t>
  </si>
  <si>
    <t>11:46:09</t>
  </si>
  <si>
    <t>20190730 11:47:41</t>
  </si>
  <si>
    <t>11:47:41</t>
  </si>
  <si>
    <t>MPF-555-20190730-11_47_42</t>
  </si>
  <si>
    <t>DARK-556-20190730-11_47_50</t>
  </si>
  <si>
    <t>11:48:07</t>
  </si>
  <si>
    <t>20190730 11:49:38</t>
  </si>
  <si>
    <t>11:49:38</t>
  </si>
  <si>
    <t>MPF-557-20190730-11_49_40</t>
  </si>
  <si>
    <t>DARK-558-20190730-11_49_47</t>
  </si>
  <si>
    <t>11:50:08</t>
  </si>
  <si>
    <t>20190730 11:51:39</t>
  </si>
  <si>
    <t>11:51:39</t>
  </si>
  <si>
    <t>MPF-559-20190730-11_51_41</t>
  </si>
  <si>
    <t>DARK-560-20190730-11_51_48</t>
  </si>
  <si>
    <t>11:52:13</t>
  </si>
  <si>
    <t>20190730 12:00:05</t>
  </si>
  <si>
    <t>12:00:05</t>
  </si>
  <si>
    <t>19211-1</t>
  </si>
  <si>
    <t>MPF-561-20190730-12_00_06</t>
  </si>
  <si>
    <t>DARK-562-20190730-12_00_14</t>
  </si>
  <si>
    <t>12:00:37</t>
  </si>
  <si>
    <t>20190730 12:02:00</t>
  </si>
  <si>
    <t>12:02:00</t>
  </si>
  <si>
    <t>MPF-563-20190730-12_02_02</t>
  </si>
  <si>
    <t>DARK-564-20190730-12_02_09</t>
  </si>
  <si>
    <t>12:02:39</t>
  </si>
  <si>
    <t>20190730 12:03:58</t>
  </si>
  <si>
    <t>12:03:58</t>
  </si>
  <si>
    <t>MPF-565-20190730-12_04_00</t>
  </si>
  <si>
    <t>DARK-566-20190730-12_04_07</t>
  </si>
  <si>
    <t>12:04:36</t>
  </si>
  <si>
    <t>20190730 12:05:57</t>
  </si>
  <si>
    <t>12:05:57</t>
  </si>
  <si>
    <t>MPF-567-20190730-12_05_59</t>
  </si>
  <si>
    <t>DARK-568-20190730-12_06_06</t>
  </si>
  <si>
    <t>12:06:36</t>
  </si>
  <si>
    <t>20190730 12:07:57</t>
  </si>
  <si>
    <t>12:07:57</t>
  </si>
  <si>
    <t>MPF-569-20190730-12_07_59</t>
  </si>
  <si>
    <t>DARK-570-20190730-12_08_06</t>
  </si>
  <si>
    <t>12:08:38</t>
  </si>
  <si>
    <t>20190730 12:09:57</t>
  </si>
  <si>
    <t>12:09:57</t>
  </si>
  <si>
    <t>MPF-571-20190730-12_09_59</t>
  </si>
  <si>
    <t>DARK-572-20190730-12_10_06</t>
  </si>
  <si>
    <t>12:10:36</t>
  </si>
  <si>
    <t>20190730 12:12:08</t>
  </si>
  <si>
    <t>12:12:08</t>
  </si>
  <si>
    <t>MPF-573-20190730-12_12_09</t>
  </si>
  <si>
    <t>DARK-574-20190730-12_12_17</t>
  </si>
  <si>
    <t>12:12:42</t>
  </si>
  <si>
    <t>20190730 12:14:13</t>
  </si>
  <si>
    <t>12:14:13</t>
  </si>
  <si>
    <t>MPF-575-20190730-12_14_15</t>
  </si>
  <si>
    <t>DARK-576-20190730-12_14_22</t>
  </si>
  <si>
    <t>12:14:45</t>
  </si>
  <si>
    <t>20190730 12:16:16</t>
  </si>
  <si>
    <t>12:16:16</t>
  </si>
  <si>
    <t>MPF-577-20190730-12_16_18</t>
  </si>
  <si>
    <t>DARK-578-20190730-12_16_25</t>
  </si>
  <si>
    <t>12:16:52</t>
  </si>
  <si>
    <t>20190730 12:18:23</t>
  </si>
  <si>
    <t>12:18:23</t>
  </si>
  <si>
    <t>MPF-579-20190730-12_18_25</t>
  </si>
  <si>
    <t>DARK-580-20190730-12_18_32</t>
  </si>
  <si>
    <t>12:18:50</t>
  </si>
  <si>
    <t>20190730 12:20:21</t>
  </si>
  <si>
    <t>12:20:21</t>
  </si>
  <si>
    <t>MPF-581-20190730-12_20_23</t>
  </si>
  <si>
    <t>DARK-582-20190730-12_20_30</t>
  </si>
  <si>
    <t>12:20:56</t>
  </si>
  <si>
    <t>20190730 12:42:15</t>
  </si>
  <si>
    <t>12:42:15</t>
  </si>
  <si>
    <t>19221-1</t>
  </si>
  <si>
    <t>MPF-583-20190730-12_42_17</t>
  </si>
  <si>
    <t>DARK-584-20190730-12_42_24</t>
  </si>
  <si>
    <t>12:42:53</t>
  </si>
  <si>
    <t>20190730 12:44:19</t>
  </si>
  <si>
    <t>12:44:19</t>
  </si>
  <si>
    <t>MPF-585-20190730-12_44_20</t>
  </si>
  <si>
    <t>DARK-586-20190730-12_44_28</t>
  </si>
  <si>
    <t>12:44:54</t>
  </si>
  <si>
    <t>20190730 12:46:22</t>
  </si>
  <si>
    <t>12:46:22</t>
  </si>
  <si>
    <t>MPF-587-20190730-12_46_23</t>
  </si>
  <si>
    <t>DARK-588-20190730-12_46_31</t>
  </si>
  <si>
    <t>12:46:56</t>
  </si>
  <si>
    <t>20190730 12:48:19</t>
  </si>
  <si>
    <t>12:48:19</t>
  </si>
  <si>
    <t>MPF-589-20190730-12_48_21</t>
  </si>
  <si>
    <t>DARK-590-20190730-12_48_29</t>
  </si>
  <si>
    <t>12:48:57</t>
  </si>
  <si>
    <t>20190730 12:50:18</t>
  </si>
  <si>
    <t>12:50:18</t>
  </si>
  <si>
    <t>MPF-591-20190730-12_50_19</t>
  </si>
  <si>
    <t>DARK-592-20190730-12_50_27</t>
  </si>
  <si>
    <t>12:50:54</t>
  </si>
  <si>
    <t>20190730 12:52:11</t>
  </si>
  <si>
    <t>12:52:11</t>
  </si>
  <si>
    <t>MPF-593-20190730-12_52_12</t>
  </si>
  <si>
    <t>DARK-594-20190730-12_52_20</t>
  </si>
  <si>
    <t>12:52:52</t>
  </si>
  <si>
    <t>20190730 12:54:23</t>
  </si>
  <si>
    <t>12:54:23</t>
  </si>
  <si>
    <t>MPF-595-20190730-12_54_24</t>
  </si>
  <si>
    <t>DARK-596-20190730-12_54_32</t>
  </si>
  <si>
    <t>12:55:04</t>
  </si>
  <si>
    <t>20190730 12:56:35</t>
  </si>
  <si>
    <t>12:56:35</t>
  </si>
  <si>
    <t>MPF-597-20190730-12_56_36</t>
  </si>
  <si>
    <t>DARK-598-20190730-12_56_44</t>
  </si>
  <si>
    <t>12:57:11</t>
  </si>
  <si>
    <t>20190730 12:58:42</t>
  </si>
  <si>
    <t>12:58:42</t>
  </si>
  <si>
    <t>MPF-599-20190730-12_58_43</t>
  </si>
  <si>
    <t>DARK-600-20190730-12_58_51</t>
  </si>
  <si>
    <t>12:59:22</t>
  </si>
  <si>
    <t>20190730 13:00:53</t>
  </si>
  <si>
    <t>13:00:53</t>
  </si>
  <si>
    <t>MPF-601-20190730-13_00_54</t>
  </si>
  <si>
    <t>DARK-602-20190730-13_01_02</t>
  </si>
  <si>
    <t>13:01:30</t>
  </si>
  <si>
    <t>20190730 13:03:02</t>
  </si>
  <si>
    <t>13:03:02</t>
  </si>
  <si>
    <t>MPF-603-20190730-13_03_03</t>
  </si>
  <si>
    <t>DARK-604-20190730-13_03_11</t>
  </si>
  <si>
    <t>13:03:41</t>
  </si>
  <si>
    <t>20190730 13:08:37</t>
  </si>
  <si>
    <t>13:08:37</t>
  </si>
  <si>
    <t>19212-1</t>
  </si>
  <si>
    <t>MPF-605-20190730-13_08_38</t>
  </si>
  <si>
    <t>DARK-606-20190730-13_08_46</t>
  </si>
  <si>
    <t>13:09:12</t>
  </si>
  <si>
    <t>20190730 13:10:43</t>
  </si>
  <si>
    <t>13:10:43</t>
  </si>
  <si>
    <t>MPF-607-20190730-13_10_44</t>
  </si>
  <si>
    <t>DARK-608-20190730-13_10_52</t>
  </si>
  <si>
    <t>13:11:23</t>
  </si>
  <si>
    <t>20190730 13:12:43</t>
  </si>
  <si>
    <t>13:12:43</t>
  </si>
  <si>
    <t>MPF-609-20190730-13_12_44</t>
  </si>
  <si>
    <t>DARK-610-20190730-13_12_52</t>
  </si>
  <si>
    <t>13:13:23</t>
  </si>
  <si>
    <t>20190730 13:14:44</t>
  </si>
  <si>
    <t>13:14:44</t>
  </si>
  <si>
    <t>MPF-611-20190730-13_14_45</t>
  </si>
  <si>
    <t>DARK-612-20190730-13_14_53</t>
  </si>
  <si>
    <t>13:15:20</t>
  </si>
  <si>
    <t>20190730 13:16:38</t>
  </si>
  <si>
    <t>13:16:38</t>
  </si>
  <si>
    <t>MPF-613-20190730-13_16_40</t>
  </si>
  <si>
    <t>DARK-614-20190730-13_16_47</t>
  </si>
  <si>
    <t>13:17:11</t>
  </si>
  <si>
    <t>20190730 13:18:28</t>
  </si>
  <si>
    <t>13:18:28</t>
  </si>
  <si>
    <t>MPF-615-20190730-13_18_29</t>
  </si>
  <si>
    <t>DARK-616-20190730-13_18_37</t>
  </si>
  <si>
    <t>13:19:08</t>
  </si>
  <si>
    <t>20190730 13:20:40</t>
  </si>
  <si>
    <t>13:20:40</t>
  </si>
  <si>
    <t>MPF-617-20190730-13_20_41</t>
  </si>
  <si>
    <t>DARK-618-20190730-13_20_49</t>
  </si>
  <si>
    <t>13:21:13</t>
  </si>
  <si>
    <t>20190730 13:22:44</t>
  </si>
  <si>
    <t>13:22:44</t>
  </si>
  <si>
    <t>MPF-619-20190730-13_22_46</t>
  </si>
  <si>
    <t>DARK-620-20190730-13_22_53</t>
  </si>
  <si>
    <t>13:23:23</t>
  </si>
  <si>
    <t>20190730 13:24:54</t>
  </si>
  <si>
    <t>13:24:54</t>
  </si>
  <si>
    <t>MPF-621-20190730-13_24_56</t>
  </si>
  <si>
    <t>DARK-622-20190730-13_25_03</t>
  </si>
  <si>
    <t>13:25:27</t>
  </si>
  <si>
    <t>20190730 13:26:53</t>
  </si>
  <si>
    <t>13:26:53</t>
  </si>
  <si>
    <t>MPF-623-20190730-13_26_55</t>
  </si>
  <si>
    <t>DARK-624-20190730-13_27_02</t>
  </si>
  <si>
    <t>13:27:26</t>
  </si>
  <si>
    <t>20190730 13:28:55</t>
  </si>
  <si>
    <t>13:28:55</t>
  </si>
  <si>
    <t>MPF-625-20190730-13_28_57</t>
  </si>
  <si>
    <t>DARK-626-20190730-13_29_04</t>
  </si>
  <si>
    <t>13:29:26</t>
  </si>
  <si>
    <t>20190730 13:37:27</t>
  </si>
  <si>
    <t>13:37:27</t>
  </si>
  <si>
    <t>19132-2</t>
  </si>
  <si>
    <t>MPF-627-20190730-13_37_29</t>
  </si>
  <si>
    <t>DARK-628-20190730-13_37_36</t>
  </si>
  <si>
    <t>13:37:48</t>
  </si>
  <si>
    <t>20190730 13:39:19</t>
  </si>
  <si>
    <t>13:39:19</t>
  </si>
  <si>
    <t>MPF-629-20190730-13_39_21</t>
  </si>
  <si>
    <t>DARK-630-20190730-13_39_28</t>
  </si>
  <si>
    <t>13:39:43</t>
  </si>
  <si>
    <t>20190730 13:41:15</t>
  </si>
  <si>
    <t>13:41:15</t>
  </si>
  <si>
    <t>MPF-631-20190730-13_41_16</t>
  </si>
  <si>
    <t>DARK-632-20190730-13_41_24</t>
  </si>
  <si>
    <t>13:41:40</t>
  </si>
  <si>
    <t>20190730 13:43:12</t>
  </si>
  <si>
    <t>13:43:12</t>
  </si>
  <si>
    <t>MPF-633-20190730-13_43_13</t>
  </si>
  <si>
    <t>DARK-634-20190730-13_43_21</t>
  </si>
  <si>
    <t>13:43:39</t>
  </si>
  <si>
    <t>20190730 13:45:11</t>
  </si>
  <si>
    <t>13:45:11</t>
  </si>
  <si>
    <t>MPF-635-20190730-13_45_12</t>
  </si>
  <si>
    <t>DARK-636-20190730-13_45_20</t>
  </si>
  <si>
    <t>13:45:38</t>
  </si>
  <si>
    <t>20190730 13:47:00</t>
  </si>
  <si>
    <t>13:47:00</t>
  </si>
  <si>
    <t>MPF-637-20190730-13_47_02</t>
  </si>
  <si>
    <t>DARK-638-20190730-13_47_09</t>
  </si>
  <si>
    <t>13:47:32</t>
  </si>
  <si>
    <t>20190730 13:49:04</t>
  </si>
  <si>
    <t>13:49:04</t>
  </si>
  <si>
    <t>MPF-639-20190730-13_49_05</t>
  </si>
  <si>
    <t>DARK-640-20190730-13_49_13</t>
  </si>
  <si>
    <t>13:49:34</t>
  </si>
  <si>
    <t>20190730 13:51:05</t>
  </si>
  <si>
    <t>13:51:05</t>
  </si>
  <si>
    <t>MPF-641-20190730-13_51_07</t>
  </si>
  <si>
    <t>DARK-642-20190730-13_51_14</t>
  </si>
  <si>
    <t>13:51:32</t>
  </si>
  <si>
    <t>20190730 13:53:03</t>
  </si>
  <si>
    <t>13:53:03</t>
  </si>
  <si>
    <t>MPF-643-20190730-13_53_05</t>
  </si>
  <si>
    <t>DARK-644-20190730-13_53_12</t>
  </si>
  <si>
    <t>13:53:35</t>
  </si>
  <si>
    <t>20190730 13:55:07</t>
  </si>
  <si>
    <t>13:55:07</t>
  </si>
  <si>
    <t>MPF-645-20190730-13_55_08</t>
  </si>
  <si>
    <t>DARK-646-20190730-13_55_16</t>
  </si>
  <si>
    <t>13:55:32</t>
  </si>
  <si>
    <t>20190730 13:57:04</t>
  </si>
  <si>
    <t>13:57:04</t>
  </si>
  <si>
    <t>MPF-647-20190730-13_57_05</t>
  </si>
  <si>
    <t>DARK-648-20190730-13_57_13</t>
  </si>
  <si>
    <t>13:57:30</t>
  </si>
  <si>
    <t>20190730 14:02:26</t>
  </si>
  <si>
    <t>14:02:26</t>
  </si>
  <si>
    <t>19131-1</t>
  </si>
  <si>
    <t>MPF-649-20190730-14_02_27</t>
  </si>
  <si>
    <t>DARK-650-20190730-14_02_35</t>
  </si>
  <si>
    <t>14:03:06</t>
  </si>
  <si>
    <t>20190730 14:04:38</t>
  </si>
  <si>
    <t>14:04:38</t>
  </si>
  <si>
    <t>MPF-651-20190730-14_04_39</t>
  </si>
  <si>
    <t>DARK-652-20190730-14_04_47</t>
  </si>
  <si>
    <t>14:05:18</t>
  </si>
  <si>
    <t>20190730 14:06:39</t>
  </si>
  <si>
    <t>14:06:39</t>
  </si>
  <si>
    <t>MPF-653-20190730-14_06_41</t>
  </si>
  <si>
    <t>DARK-654-20190730-14_06_48</t>
  </si>
  <si>
    <t>14:07:14</t>
  </si>
  <si>
    <t>20190730 14:08:35</t>
  </si>
  <si>
    <t>14:08:35</t>
  </si>
  <si>
    <t>MPF-655-20190730-14_08_36</t>
  </si>
  <si>
    <t>DARK-656-20190730-14_08_44</t>
  </si>
  <si>
    <t>14:09:13</t>
  </si>
  <si>
    <t>20190730 14:10:33</t>
  </si>
  <si>
    <t>14:10:33</t>
  </si>
  <si>
    <t>MPF-657-20190730-14_10_34</t>
  </si>
  <si>
    <t>DARK-658-20190730-14_10_42</t>
  </si>
  <si>
    <t>14:11:04</t>
  </si>
  <si>
    <t>20190730 14:12:22</t>
  </si>
  <si>
    <t>14:12:22</t>
  </si>
  <si>
    <t>MPF-659-20190730-14_12_24</t>
  </si>
  <si>
    <t>DARK-660-20190730-14_12_31</t>
  </si>
  <si>
    <t>14:13:02</t>
  </si>
  <si>
    <t>20190730 14:14:33</t>
  </si>
  <si>
    <t>14:14:33</t>
  </si>
  <si>
    <t>MPF-661-20190730-14_14_35</t>
  </si>
  <si>
    <t>DARK-662-20190730-14_14_42</t>
  </si>
  <si>
    <t>14:15:14</t>
  </si>
  <si>
    <t>20190730 14:16:45</t>
  </si>
  <si>
    <t>14:16:45</t>
  </si>
  <si>
    <t>MPF-663-20190730-14_16_47</t>
  </si>
  <si>
    <t>DARK-664-20190730-14_16_55</t>
  </si>
  <si>
    <t>14:17:19</t>
  </si>
  <si>
    <t>20190730 14:18:50</t>
  </si>
  <si>
    <t>14:18:50</t>
  </si>
  <si>
    <t>MPF-665-20190730-14_18_52</t>
  </si>
  <si>
    <t>DARK-666-20190730-14_18_59</t>
  </si>
  <si>
    <t>14:19:28</t>
  </si>
  <si>
    <t>20190730 14:21:00</t>
  </si>
  <si>
    <t>14:21:00</t>
  </si>
  <si>
    <t>MPF-667-20190730-14_21_01</t>
  </si>
  <si>
    <t>DARK-668-20190730-14_21_09</t>
  </si>
  <si>
    <t>14:21:40</t>
  </si>
  <si>
    <t>20190730 14:23:12</t>
  </si>
  <si>
    <t>14:23:12</t>
  </si>
  <si>
    <t>MPF-669-20190730-14_23_13</t>
  </si>
  <si>
    <t>DARK-670-20190730-14_23_21</t>
  </si>
  <si>
    <t>14:23:52</t>
  </si>
  <si>
    <t>20190730 14:30:05</t>
  </si>
  <si>
    <t>14:30:05</t>
  </si>
  <si>
    <t>19122-1</t>
  </si>
  <si>
    <t>MPF-671-20190730-14_30_07</t>
  </si>
  <si>
    <t>DARK-672-20190730-14_30_14</t>
  </si>
  <si>
    <t>14:30:26</t>
  </si>
  <si>
    <t>20190730 14:31:57</t>
  </si>
  <si>
    <t>14:31:57</t>
  </si>
  <si>
    <t>MPF-673-20190730-14_31_59</t>
  </si>
  <si>
    <t>DARK-674-20190730-14_32_06</t>
  </si>
  <si>
    <t>14:32:22</t>
  </si>
  <si>
    <t>20190730 14:33:53</t>
  </si>
  <si>
    <t>14:33:53</t>
  </si>
  <si>
    <t>MPF-675-20190730-14_33_55</t>
  </si>
  <si>
    <t>DARK-676-20190730-14_34_02</t>
  </si>
  <si>
    <t>14:34:15</t>
  </si>
  <si>
    <t>20190730 14:35:47</t>
  </si>
  <si>
    <t>14:35:47</t>
  </si>
  <si>
    <t>MPF-677-20190730-14_35_48</t>
  </si>
  <si>
    <t>DARK-678-20190730-14_35_56</t>
  </si>
  <si>
    <t>14:36:12</t>
  </si>
  <si>
    <t>20190730 14:37:43</t>
  </si>
  <si>
    <t>14:37:43</t>
  </si>
  <si>
    <t>MPF-679-20190730-14_37_45</t>
  </si>
  <si>
    <t>DARK-680-20190730-14_37_52</t>
  </si>
  <si>
    <t>14:38:12</t>
  </si>
  <si>
    <t>20190730 14:39:34</t>
  </si>
  <si>
    <t>14:39:34</t>
  </si>
  <si>
    <t>MPF-681-20190730-14_39_36</t>
  </si>
  <si>
    <t>DARK-682-20190730-14_39_43</t>
  </si>
  <si>
    <t>14:40:04</t>
  </si>
  <si>
    <t>20190730 14:41:35</t>
  </si>
  <si>
    <t>14:41:35</t>
  </si>
  <si>
    <t>MPF-683-20190730-14_41_37</t>
  </si>
  <si>
    <t>DARK-684-20190730-14_41_44</t>
  </si>
  <si>
    <t>14:42:04</t>
  </si>
  <si>
    <t>20190730 14:43:36</t>
  </si>
  <si>
    <t>14:43:36</t>
  </si>
  <si>
    <t>MPF-685-20190730-14_43_37</t>
  </si>
  <si>
    <t>DARK-686-20190730-14_43_45</t>
  </si>
  <si>
    <t>14:44:03</t>
  </si>
  <si>
    <t>20190730 14:45:35</t>
  </si>
  <si>
    <t>14:45:35</t>
  </si>
  <si>
    <t>MPF-687-20190730-14_45_36</t>
  </si>
  <si>
    <t>DARK-688-20190730-14_45_44</t>
  </si>
  <si>
    <t>14:46:02</t>
  </si>
  <si>
    <t>20190730 14:47:34</t>
  </si>
  <si>
    <t>14:47:34</t>
  </si>
  <si>
    <t>MPF-689-20190730-14_47_35</t>
  </si>
  <si>
    <t>DARK-690-20190730-14_47_43</t>
  </si>
  <si>
    <t>14:47:57</t>
  </si>
  <si>
    <t>20190730 14:49:29</t>
  </si>
  <si>
    <t>14:49:29</t>
  </si>
  <si>
    <t>MPF-691-20190730-14_49_30</t>
  </si>
  <si>
    <t>DARK-692-20190730-14_49_38</t>
  </si>
  <si>
    <t>14:49:52</t>
  </si>
  <si>
    <t>Plot</t>
  </si>
  <si>
    <t>Treatment</t>
  </si>
  <si>
    <t>CV</t>
  </si>
  <si>
    <t>AG42x6</t>
  </si>
  <si>
    <t>AG36x6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</si>
</sst>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148"/>
  <sheetViews>
    <sheetView tabSelected="1" workbookViewId="0">
      <selection activeCell="F61" sqref="F61"/>
    </sheetView>
  </sheetViews>
  <sheetFormatPr defaultRowHeight="13" x14ac:dyDescent="0.2"/>
  <sheetData>
    <row r="2" spans="1:174" x14ac:dyDescent="0.2">
      <c r="A2" t="s">
        <v>25</v>
      </c>
      <c r="B2" t="s">
        <v>26</v>
      </c>
      <c r="C2" t="s">
        <v>28</v>
      </c>
      <c r="D2" t="s">
        <v>30</v>
      </c>
    </row>
    <row r="3" spans="1:174" x14ac:dyDescent="0.2">
      <c r="B3" t="s">
        <v>27</v>
      </c>
      <c r="C3" t="s">
        <v>29</v>
      </c>
      <c r="D3" t="s">
        <v>15</v>
      </c>
    </row>
    <row r="4" spans="1:174" x14ac:dyDescent="0.2">
      <c r="A4" t="s">
        <v>31</v>
      </c>
      <c r="B4" t="s">
        <v>32</v>
      </c>
    </row>
    <row r="5" spans="1:174" x14ac:dyDescent="0.2">
      <c r="B5">
        <v>2</v>
      </c>
    </row>
    <row r="6" spans="1:174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74" x14ac:dyDescent="0.2">
      <c r="B7">
        <v>0</v>
      </c>
      <c r="C7">
        <v>1</v>
      </c>
      <c r="D7">
        <v>0</v>
      </c>
      <c r="E7">
        <v>0</v>
      </c>
    </row>
    <row r="8" spans="1:174" x14ac:dyDescent="0.2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74" x14ac:dyDescent="0.2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74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74" x14ac:dyDescent="0.2">
      <c r="B13">
        <v>-6276</v>
      </c>
      <c r="C13">
        <v>6.6</v>
      </c>
      <c r="D13">
        <v>1.7090000000000001E-5</v>
      </c>
      <c r="E13">
        <v>3.11</v>
      </c>
      <c r="F13" t="s">
        <v>69</v>
      </c>
      <c r="G13" t="s">
        <v>71</v>
      </c>
      <c r="H13">
        <v>2</v>
      </c>
    </row>
    <row r="14" spans="1:174" x14ac:dyDescent="0.2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956</v>
      </c>
      <c r="H14" t="s">
        <v>957</v>
      </c>
      <c r="I14" t="s">
        <v>958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75</v>
      </c>
      <c r="AI14" t="s">
        <v>75</v>
      </c>
      <c r="AJ14" t="s">
        <v>76</v>
      </c>
      <c r="AK14" t="s">
        <v>76</v>
      </c>
      <c r="AL14" t="s">
        <v>76</v>
      </c>
      <c r="AM14" t="s">
        <v>76</v>
      </c>
      <c r="AN14" t="s">
        <v>76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77</v>
      </c>
      <c r="BK14" t="s">
        <v>77</v>
      </c>
      <c r="BL14" t="s">
        <v>77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79</v>
      </c>
      <c r="BV14" t="s">
        <v>79</v>
      </c>
      <c r="BW14" t="s">
        <v>79</v>
      </c>
      <c r="BX14" t="s">
        <v>79</v>
      </c>
      <c r="BY14" t="s">
        <v>31</v>
      </c>
      <c r="BZ14" t="s">
        <v>31</v>
      </c>
      <c r="CA14" t="s">
        <v>31</v>
      </c>
      <c r="CB14" t="s">
        <v>80</v>
      </c>
      <c r="CC14" t="s">
        <v>80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84</v>
      </c>
      <c r="DV14" t="s">
        <v>84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85</v>
      </c>
      <c r="EG14" t="s">
        <v>85</v>
      </c>
      <c r="EH14" t="s">
        <v>85</v>
      </c>
      <c r="EI14" t="s">
        <v>85</v>
      </c>
      <c r="EJ14" t="s">
        <v>85</v>
      </c>
      <c r="EK14" t="s">
        <v>85</v>
      </c>
      <c r="EL14" t="s">
        <v>85</v>
      </c>
      <c r="EM14" t="s">
        <v>85</v>
      </c>
      <c r="EN14" t="s">
        <v>85</v>
      </c>
      <c r="EO14" t="s">
        <v>85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86</v>
      </c>
      <c r="EZ14" t="s">
        <v>86</v>
      </c>
      <c r="FA14" t="s">
        <v>86</v>
      </c>
      <c r="FB14" t="s">
        <v>86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</row>
    <row r="15" spans="1:174" x14ac:dyDescent="0.2">
      <c r="A15" t="s">
        <v>87</v>
      </c>
      <c r="B15" t="s">
        <v>88</v>
      </c>
      <c r="C15" t="s">
        <v>89</v>
      </c>
      <c r="D15" t="s">
        <v>90</v>
      </c>
      <c r="E15" t="s">
        <v>91</v>
      </c>
      <c r="F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117</v>
      </c>
      <c r="AI15" t="s">
        <v>118</v>
      </c>
      <c r="AJ15" t="s">
        <v>76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128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93</v>
      </c>
      <c r="CC15" t="s">
        <v>162</v>
      </c>
      <c r="CD15" t="s">
        <v>163</v>
      </c>
      <c r="CE15" t="s">
        <v>164</v>
      </c>
      <c r="CF15" t="s">
        <v>165</v>
      </c>
      <c r="CG15" t="s">
        <v>166</v>
      </c>
      <c r="CH15" t="s">
        <v>167</v>
      </c>
      <c r="CI15" t="s">
        <v>168</v>
      </c>
      <c r="CJ15" t="s">
        <v>169</v>
      </c>
      <c r="CK15" t="s">
        <v>170</v>
      </c>
      <c r="CL15" t="s">
        <v>171</v>
      </c>
      <c r="CM15" t="s">
        <v>172</v>
      </c>
      <c r="CN15" t="s">
        <v>173</v>
      </c>
      <c r="CO15" t="s">
        <v>174</v>
      </c>
      <c r="CP15" t="s">
        <v>175</v>
      </c>
      <c r="CQ15" t="s">
        <v>176</v>
      </c>
      <c r="CR15" t="s">
        <v>177</v>
      </c>
      <c r="CS15" t="s">
        <v>178</v>
      </c>
      <c r="CT15" t="s">
        <v>179</v>
      </c>
      <c r="CU15" t="s">
        <v>180</v>
      </c>
      <c r="CV15" t="s">
        <v>181</v>
      </c>
      <c r="CW15" t="s">
        <v>182</v>
      </c>
      <c r="CX15" t="s">
        <v>183</v>
      </c>
      <c r="CY15" t="s">
        <v>184</v>
      </c>
      <c r="CZ15" t="s">
        <v>185</v>
      </c>
      <c r="DA15" t="s">
        <v>186</v>
      </c>
      <c r="DB15" t="s">
        <v>187</v>
      </c>
      <c r="DC15" t="s">
        <v>188</v>
      </c>
      <c r="DD15" t="s">
        <v>189</v>
      </c>
      <c r="DE15" t="s">
        <v>190</v>
      </c>
      <c r="DF15" t="s">
        <v>191</v>
      </c>
      <c r="DG15" t="s">
        <v>192</v>
      </c>
      <c r="DH15" t="s">
        <v>193</v>
      </c>
      <c r="DI15" t="s">
        <v>194</v>
      </c>
      <c r="DJ15" t="s">
        <v>195</v>
      </c>
      <c r="DK15" t="s">
        <v>196</v>
      </c>
      <c r="DL15" t="s">
        <v>88</v>
      </c>
      <c r="DM15" t="s">
        <v>91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  <c r="EQ15" t="s">
        <v>226</v>
      </c>
      <c r="ER15" t="s">
        <v>227</v>
      </c>
      <c r="ES15" t="s">
        <v>228</v>
      </c>
      <c r="ET15" t="s">
        <v>229</v>
      </c>
      <c r="EU15" t="s">
        <v>230</v>
      </c>
      <c r="EV15" t="s">
        <v>231</v>
      </c>
      <c r="EW15" t="s">
        <v>232</v>
      </c>
      <c r="EX15" t="s">
        <v>233</v>
      </c>
      <c r="EY15" t="s">
        <v>234</v>
      </c>
      <c r="EZ15" t="s">
        <v>235</v>
      </c>
      <c r="FA15" t="s">
        <v>236</v>
      </c>
      <c r="FB15" t="s">
        <v>237</v>
      </c>
      <c r="FC15" t="s">
        <v>238</v>
      </c>
      <c r="FD15" t="s">
        <v>239</v>
      </c>
      <c r="FE15" t="s">
        <v>240</v>
      </c>
      <c r="FF15" t="s">
        <v>241</v>
      </c>
      <c r="FG15" t="s">
        <v>242</v>
      </c>
      <c r="FH15" t="s">
        <v>243</v>
      </c>
      <c r="FI15" t="s">
        <v>244</v>
      </c>
      <c r="FJ15" t="s">
        <v>245</v>
      </c>
      <c r="FK15" t="s">
        <v>246</v>
      </c>
      <c r="FL15" t="s">
        <v>247</v>
      </c>
      <c r="FM15" t="s">
        <v>248</v>
      </c>
      <c r="FN15" t="s">
        <v>249</v>
      </c>
      <c r="FO15" t="s">
        <v>250</v>
      </c>
      <c r="FP15" t="s">
        <v>251</v>
      </c>
      <c r="FQ15" t="s">
        <v>252</v>
      </c>
      <c r="FR15" t="s">
        <v>253</v>
      </c>
    </row>
    <row r="16" spans="1:174" x14ac:dyDescent="0.2">
      <c r="B16" t="s">
        <v>254</v>
      </c>
      <c r="C16" t="s">
        <v>254</v>
      </c>
      <c r="J16" t="s">
        <v>254</v>
      </c>
      <c r="K16" t="s">
        <v>255</v>
      </c>
      <c r="L16" t="s">
        <v>256</v>
      </c>
      <c r="M16" t="s">
        <v>257</v>
      </c>
      <c r="N16" t="s">
        <v>257</v>
      </c>
      <c r="O16" t="s">
        <v>167</v>
      </c>
      <c r="P16" t="s">
        <v>167</v>
      </c>
      <c r="Q16" t="s">
        <v>255</v>
      </c>
      <c r="R16" t="s">
        <v>255</v>
      </c>
      <c r="S16" t="s">
        <v>255</v>
      </c>
      <c r="T16" t="s">
        <v>255</v>
      </c>
      <c r="U16" t="s">
        <v>258</v>
      </c>
      <c r="V16" t="s">
        <v>259</v>
      </c>
      <c r="W16" t="s">
        <v>259</v>
      </c>
      <c r="X16" t="s">
        <v>260</v>
      </c>
      <c r="Y16" t="s">
        <v>261</v>
      </c>
      <c r="Z16" t="s">
        <v>260</v>
      </c>
      <c r="AA16" t="s">
        <v>260</v>
      </c>
      <c r="AB16" t="s">
        <v>260</v>
      </c>
      <c r="AC16" t="s">
        <v>258</v>
      </c>
      <c r="AD16" t="s">
        <v>258</v>
      </c>
      <c r="AE16" t="s">
        <v>258</v>
      </c>
      <c r="AF16" t="s">
        <v>258</v>
      </c>
      <c r="AJ16" t="s">
        <v>262</v>
      </c>
      <c r="AK16" t="s">
        <v>261</v>
      </c>
      <c r="AM16" t="s">
        <v>261</v>
      </c>
      <c r="AN16" t="s">
        <v>262</v>
      </c>
      <c r="AT16" t="s">
        <v>256</v>
      </c>
      <c r="AZ16" t="s">
        <v>256</v>
      </c>
      <c r="BA16" t="s">
        <v>256</v>
      </c>
      <c r="BB16" t="s">
        <v>256</v>
      </c>
      <c r="BD16" t="s">
        <v>263</v>
      </c>
      <c r="BN16" t="s">
        <v>264</v>
      </c>
      <c r="BO16" t="s">
        <v>264</v>
      </c>
      <c r="BP16" t="s">
        <v>264</v>
      </c>
      <c r="BQ16" t="s">
        <v>256</v>
      </c>
      <c r="BS16" t="s">
        <v>265</v>
      </c>
      <c r="BU16" t="s">
        <v>256</v>
      </c>
      <c r="BV16" t="s">
        <v>256</v>
      </c>
      <c r="BX16" t="s">
        <v>266</v>
      </c>
      <c r="BY16" t="s">
        <v>267</v>
      </c>
      <c r="CB16" t="s">
        <v>254</v>
      </c>
      <c r="CC16" t="s">
        <v>257</v>
      </c>
      <c r="CD16" t="s">
        <v>257</v>
      </c>
      <c r="CE16" t="s">
        <v>268</v>
      </c>
      <c r="CF16" t="s">
        <v>268</v>
      </c>
      <c r="CG16" t="s">
        <v>262</v>
      </c>
      <c r="CH16" t="s">
        <v>260</v>
      </c>
      <c r="CI16" t="s">
        <v>260</v>
      </c>
      <c r="CJ16" t="s">
        <v>259</v>
      </c>
      <c r="CK16" t="s">
        <v>259</v>
      </c>
      <c r="CL16" t="s">
        <v>259</v>
      </c>
      <c r="CM16" t="s">
        <v>269</v>
      </c>
      <c r="CN16" t="s">
        <v>256</v>
      </c>
      <c r="CO16" t="s">
        <v>256</v>
      </c>
      <c r="CP16" t="s">
        <v>256</v>
      </c>
      <c r="CU16" t="s">
        <v>256</v>
      </c>
      <c r="CX16" t="s">
        <v>259</v>
      </c>
      <c r="CY16" t="s">
        <v>259</v>
      </c>
      <c r="CZ16" t="s">
        <v>259</v>
      </c>
      <c r="DA16" t="s">
        <v>259</v>
      </c>
      <c r="DB16" t="s">
        <v>259</v>
      </c>
      <c r="DC16" t="s">
        <v>256</v>
      </c>
      <c r="DD16" t="s">
        <v>256</v>
      </c>
      <c r="DE16" t="s">
        <v>256</v>
      </c>
      <c r="DF16" t="s">
        <v>254</v>
      </c>
      <c r="DH16" t="s">
        <v>270</v>
      </c>
      <c r="DI16" t="s">
        <v>270</v>
      </c>
      <c r="DK16" t="s">
        <v>254</v>
      </c>
      <c r="DL16" t="s">
        <v>271</v>
      </c>
      <c r="DO16" t="s">
        <v>272</v>
      </c>
      <c r="DP16" t="s">
        <v>273</v>
      </c>
      <c r="DQ16" t="s">
        <v>272</v>
      </c>
      <c r="DR16" t="s">
        <v>273</v>
      </c>
      <c r="DS16" t="s">
        <v>261</v>
      </c>
      <c r="DT16" t="s">
        <v>261</v>
      </c>
      <c r="DU16" t="s">
        <v>256</v>
      </c>
      <c r="DV16" t="s">
        <v>274</v>
      </c>
      <c r="DW16" t="s">
        <v>256</v>
      </c>
      <c r="DY16" t="s">
        <v>255</v>
      </c>
      <c r="DZ16" t="s">
        <v>275</v>
      </c>
      <c r="EA16" t="s">
        <v>255</v>
      </c>
      <c r="EF16" t="s">
        <v>276</v>
      </c>
      <c r="EG16" t="s">
        <v>276</v>
      </c>
      <c r="EH16" t="s">
        <v>276</v>
      </c>
      <c r="EI16" t="s">
        <v>276</v>
      </c>
      <c r="EJ16" t="s">
        <v>276</v>
      </c>
      <c r="EK16" t="s">
        <v>276</v>
      </c>
      <c r="EL16" t="s">
        <v>276</v>
      </c>
      <c r="EM16" t="s">
        <v>276</v>
      </c>
      <c r="EN16" t="s">
        <v>276</v>
      </c>
      <c r="EO16" t="s">
        <v>276</v>
      </c>
      <c r="EP16" t="s">
        <v>276</v>
      </c>
      <c r="EQ16" t="s">
        <v>276</v>
      </c>
      <c r="EX16" t="s">
        <v>276</v>
      </c>
      <c r="EY16" t="s">
        <v>261</v>
      </c>
      <c r="EZ16" t="s">
        <v>261</v>
      </c>
      <c r="FA16" t="s">
        <v>272</v>
      </c>
      <c r="FB16" t="s">
        <v>273</v>
      </c>
      <c r="FD16" t="s">
        <v>262</v>
      </c>
      <c r="FE16" t="s">
        <v>262</v>
      </c>
      <c r="FF16" t="s">
        <v>259</v>
      </c>
      <c r="FG16" t="s">
        <v>259</v>
      </c>
      <c r="FH16" t="s">
        <v>259</v>
      </c>
      <c r="FI16" t="s">
        <v>259</v>
      </c>
      <c r="FJ16" t="s">
        <v>259</v>
      </c>
      <c r="FK16" t="s">
        <v>261</v>
      </c>
      <c r="FL16" t="s">
        <v>261</v>
      </c>
      <c r="FM16" t="s">
        <v>261</v>
      </c>
      <c r="FN16" t="s">
        <v>259</v>
      </c>
      <c r="FO16" t="s">
        <v>257</v>
      </c>
      <c r="FP16" t="s">
        <v>268</v>
      </c>
      <c r="FQ16" t="s">
        <v>261</v>
      </c>
      <c r="FR16" t="s">
        <v>261</v>
      </c>
    </row>
    <row r="17" spans="1:174" x14ac:dyDescent="0.2">
      <c r="A17">
        <v>12</v>
      </c>
      <c r="B17">
        <v>1564494220</v>
      </c>
      <c r="C17">
        <v>1403.2000000476801</v>
      </c>
      <c r="D17" t="s">
        <v>285</v>
      </c>
      <c r="E17" t="s">
        <v>286</v>
      </c>
      <c r="F17" t="s">
        <v>277</v>
      </c>
      <c r="G17">
        <v>3</v>
      </c>
      <c r="H17" s="1">
        <v>1.5</v>
      </c>
      <c r="I17" t="s">
        <v>959</v>
      </c>
      <c r="J17">
        <v>1564494220</v>
      </c>
      <c r="K17">
        <f t="shared" ref="K17:K37" si="0">CG17*AL17*(CE17-CF17)/(100*BY17*(1000-AL17*CE17))</f>
        <v>3.5579970787927248E-3</v>
      </c>
      <c r="L17">
        <f t="shared" ref="L17:L37" si="1">CG17*AL17*(CD17-CC17*(1000-AL17*CF17)/(1000-AL17*CE17))/(100*BY17)</f>
        <v>18.674385891628649</v>
      </c>
      <c r="M17">
        <f t="shared" ref="M17:M37" si="2">CC17 - IF(AL17&gt;1, L17*BY17*100/(AN17*CM17), 0)</f>
        <v>376.13697850426064</v>
      </c>
      <c r="N17">
        <f t="shared" ref="N17:N37" si="3">((T17-K17/2)*M17-L17)/(T17+K17/2)</f>
        <v>234.00055414899208</v>
      </c>
      <c r="O17">
        <f t="shared" ref="O17:O37" si="4">N17*(CH17+CI17)/1000</f>
        <v>23.266778293278662</v>
      </c>
      <c r="P17">
        <f t="shared" ref="P17:P37" si="5">(CC17 - IF(AL17&gt;1, L17*BY17*100/(AN17*CM17), 0))*(CH17+CI17)/1000</f>
        <v>37.39946564908616</v>
      </c>
      <c r="Q17">
        <f t="shared" ref="Q17:Q37" si="6">2/((1/S17-1/R17)+SIGN(S17)*SQRT((1/S17-1/R17)*(1/S17-1/R17) + 4*BZ17/((BZ17+1)*(BZ17+1))*(2*1/S17*1/R17-1/R17*1/R17)))</f>
        <v>0.2333861771498674</v>
      </c>
      <c r="R17">
        <f t="shared" ref="R17:R37" si="7">AI17+AH17*BY17+AG17*BY17*BY17</f>
        <v>2.2458042899689241</v>
      </c>
      <c r="S17">
        <f t="shared" ref="S17:S37" si="8">K17*(1000-(1000*0.61365*EXP(17.502*W17/(240.97+W17))/(CH17+CI17)+CE17)/2)/(1000*0.61365*EXP(17.502*W17/(240.97+W17))/(CH17+CI17)-CE17)</f>
        <v>0.2207005328332006</v>
      </c>
      <c r="T17">
        <f t="shared" ref="T17:T37" si="9">1/((BZ17+1)/(Q17/1.6)+1/(R17/1.37)) + BZ17/((BZ17+1)/(Q17/1.6) + BZ17/(R17/1.37))</f>
        <v>0.13902009819566175</v>
      </c>
      <c r="U17">
        <f t="shared" ref="U17:U37" si="10">(BV17*BX17)</f>
        <v>273.58090508490426</v>
      </c>
      <c r="V17">
        <f t="shared" ref="V17:V37" si="11">(CJ17+(U17+2*0.95*0.0000000567*(((CJ17+$B$7)+273)^4-(CJ17+273)^4)-44100*K17)/(1.84*29.3*R17+8*0.95*0.0000000567*(CJ17+273)^3))</f>
        <v>28.757875807093853</v>
      </c>
      <c r="W17">
        <f t="shared" ref="W17:W37" si="12">($C$7*CK17+$D$7*CL17+$E$7*V17)</f>
        <v>28.8736</v>
      </c>
      <c r="X17">
        <f t="shared" ref="X17:X37" si="13">0.61365*EXP(17.502*W17/(240.97+W17))</f>
        <v>3.9924503656004244</v>
      </c>
      <c r="Y17">
        <f t="shared" ref="Y17:Y37" si="14">(Z17/AA17*100)</f>
        <v>64.787657439780261</v>
      </c>
      <c r="Z17">
        <f t="shared" ref="Z17:Z37" si="15">CE17*(CH17+CI17)/1000</f>
        <v>2.4413553900493996</v>
      </c>
      <c r="AA17">
        <f t="shared" ref="AA17:AA37" si="16">0.61365*EXP(17.502*CJ17/(240.97+CJ17))</f>
        <v>3.7682414930939969</v>
      </c>
      <c r="AB17">
        <f t="shared" ref="AB17:AB37" si="17">(X17-CE17*(CH17+CI17)/1000)</f>
        <v>1.5510949755510248</v>
      </c>
      <c r="AC17">
        <f t="shared" ref="AC17:AC37" si="18">(-K17*44100)</f>
        <v>-156.90767117475917</v>
      </c>
      <c r="AD17">
        <f t="shared" ref="AD17:AD37" si="19">2*29.3*R17*0.92*(CJ17-W17)</f>
        <v>-120.37356123569589</v>
      </c>
      <c r="AE17">
        <f t="shared" ref="AE17:AE37" si="20">2*0.95*0.0000000567*(((CJ17+$B$7)+273)^4-(W17+273)^4)</f>
        <v>-11.727346208799888</v>
      </c>
      <c r="AF17">
        <f t="shared" ref="AF17:AF37" si="21">U17+AE17+AC17+AD17</f>
        <v>-15.427673534350674</v>
      </c>
      <c r="AG17">
        <v>-4.1070887826156602E-2</v>
      </c>
      <c r="AH17">
        <v>4.6105669592246899E-2</v>
      </c>
      <c r="AI17">
        <v>3.4477222341570801</v>
      </c>
      <c r="AJ17">
        <v>154</v>
      </c>
      <c r="AK17">
        <v>31</v>
      </c>
      <c r="AL17">
        <f t="shared" ref="AL17:AL37" si="22">IF(AJ17*$H$13&gt;=AN17,1,(AN17/(AN17-AJ17*$H$13)))</f>
        <v>1.0059327961411288</v>
      </c>
      <c r="AM17">
        <f t="shared" ref="AM17:AM37" si="23">(AL17-1)*100</f>
        <v>0.59327961411288488</v>
      </c>
      <c r="AN17">
        <f t="shared" ref="AN17:AN37" si="24">MAX(0,($B$13+$C$13*CM17)/(1+$D$13*CM17)*CH17/(CJ17+273)*$E$13)</f>
        <v>52222.812623478072</v>
      </c>
      <c r="AO17">
        <v>0</v>
      </c>
      <c r="AP17">
        <v>0</v>
      </c>
      <c r="AQ17">
        <v>0</v>
      </c>
      <c r="AR17">
        <f t="shared" ref="AR17:AR37" si="25">AQ17-AP17</f>
        <v>0</v>
      </c>
      <c r="AS17" t="e">
        <f t="shared" ref="AS17:AS37" si="26">AR17/AQ17</f>
        <v>#DIV/0!</v>
      </c>
      <c r="AT17">
        <v>-1</v>
      </c>
      <c r="AU17" t="s">
        <v>287</v>
      </c>
      <c r="AV17">
        <v>874.14869230769204</v>
      </c>
      <c r="AW17">
        <v>1135.8499999999999</v>
      </c>
      <c r="AX17">
        <f t="shared" ref="AX17:AX37" si="27">1-AV17/AW17</f>
        <v>0.2304012921532842</v>
      </c>
      <c r="AY17">
        <v>0.5</v>
      </c>
      <c r="AZ17">
        <f t="shared" ref="AZ17:AZ37" si="28">BV17</f>
        <v>1429.1100001004122</v>
      </c>
      <c r="BA17">
        <f t="shared" ref="BA17:BA37" si="29">L17</f>
        <v>18.674385891628649</v>
      </c>
      <c r="BB17">
        <f t="shared" ref="BB17:BB37" si="30">AX17*AY17*AZ17</f>
        <v>164.63439532615755</v>
      </c>
      <c r="BC17">
        <f t="shared" ref="BC17:BC37" si="31">BH17/AW17</f>
        <v>0.42782937887925337</v>
      </c>
      <c r="BD17">
        <f t="shared" ref="BD17:BD37" si="32">(BA17-AT17)/AZ17</f>
        <v>1.3766880009408853E-2</v>
      </c>
      <c r="BE17">
        <f t="shared" ref="BE17:BE37" si="33">(AQ17-AW17)/AW17</f>
        <v>-1</v>
      </c>
      <c r="BF17" t="s">
        <v>288</v>
      </c>
      <c r="BG17">
        <v>649.9</v>
      </c>
      <c r="BH17">
        <f t="shared" ref="BH17:BH37" si="34">AW17-BG17</f>
        <v>485.94999999999993</v>
      </c>
      <c r="BI17">
        <f t="shared" ref="BI17:BI37" si="35">(AW17-AV17)/(AW17-BG17)</f>
        <v>0.53853546186296508</v>
      </c>
      <c r="BJ17">
        <f t="shared" ref="BJ17:BJ37" si="36">(AQ17-AW17)/(AQ17-BG17)</f>
        <v>1.7477304200646253</v>
      </c>
      <c r="BK17">
        <f t="shared" ref="BK17:BK37" si="37">(AW17-AV17)/(AW17-AP17)</f>
        <v>0.23040129215328423</v>
      </c>
      <c r="BL17" t="e">
        <f t="shared" ref="BL17:BL37" si="38">(AQ17-AW17)/(AQ17-AP17)</f>
        <v>#DIV/0!</v>
      </c>
      <c r="BM17">
        <v>429</v>
      </c>
      <c r="BN17">
        <v>300</v>
      </c>
      <c r="BO17">
        <v>300</v>
      </c>
      <c r="BP17">
        <v>300</v>
      </c>
      <c r="BQ17">
        <v>10148.5</v>
      </c>
      <c r="BR17">
        <v>1071.18</v>
      </c>
      <c r="BS17">
        <v>-7.0114799999999996E-3</v>
      </c>
      <c r="BT17">
        <v>-1.0029300000000001</v>
      </c>
      <c r="BU17">
        <f t="shared" ref="BU17:BU37" si="39">$B$11*CN17+$C$11*CO17+$F$11*CP17</f>
        <v>1699.87</v>
      </c>
      <c r="BV17">
        <f t="shared" ref="BV17:BV37" si="40">BU17*BW17</f>
        <v>1429.1100001004122</v>
      </c>
      <c r="BW17">
        <f t="shared" ref="BW17:BW37" si="41">($B$11*$D$9+$C$11*$D$9+$F$11*((DC17+CU17)/MAX(DC17+CU17+DD17, 0.1)*$I$9+DD17/MAX(DC17+CU17+DD17, 0.1)*$J$9))/($B$11+$C$11+$F$11)</f>
        <v>0.84071723137675958</v>
      </c>
      <c r="BX17">
        <f t="shared" ref="BX17:BX37" si="42">($B$11*$K$9+$C$11*$K$9+$F$11*((DC17+CU17)/MAX(DC17+CU17+DD17, 0.1)*$P$9+DD17/MAX(DC17+CU17+DD17, 0.1)*$Q$9))/($B$11+$C$11+$F$11)</f>
        <v>0.19143446275351925</v>
      </c>
      <c r="BY17">
        <v>6</v>
      </c>
      <c r="BZ17">
        <v>0.5</v>
      </c>
      <c r="CA17" t="s">
        <v>278</v>
      </c>
      <c r="CB17">
        <v>1564494220</v>
      </c>
      <c r="CC17">
        <v>376.137</v>
      </c>
      <c r="CD17">
        <v>400.01900000000001</v>
      </c>
      <c r="CE17">
        <v>24.5534</v>
      </c>
      <c r="CF17">
        <v>20.414000000000001</v>
      </c>
      <c r="CG17">
        <v>500.02199999999999</v>
      </c>
      <c r="CH17">
        <v>99.230500000000006</v>
      </c>
      <c r="CI17">
        <v>0.19994100000000001</v>
      </c>
      <c r="CJ17">
        <v>27.8794</v>
      </c>
      <c r="CK17">
        <v>28.8736</v>
      </c>
      <c r="CL17">
        <v>999.9</v>
      </c>
      <c r="CM17">
        <v>9981.25</v>
      </c>
      <c r="CN17">
        <v>0</v>
      </c>
      <c r="CO17">
        <v>-0.31534299999999998</v>
      </c>
      <c r="CP17">
        <v>1699.87</v>
      </c>
      <c r="CQ17">
        <v>0.97602299999999997</v>
      </c>
      <c r="CR17">
        <v>2.3976600000000001E-2</v>
      </c>
      <c r="CS17">
        <v>0</v>
      </c>
      <c r="CT17">
        <v>870.67399999999998</v>
      </c>
      <c r="CU17">
        <v>4.99986</v>
      </c>
      <c r="CV17">
        <v>15137.6</v>
      </c>
      <c r="CW17">
        <v>13808.4</v>
      </c>
      <c r="CX17">
        <v>44.436999999999998</v>
      </c>
      <c r="CY17">
        <v>46.25</v>
      </c>
      <c r="CZ17">
        <v>45.186999999999998</v>
      </c>
      <c r="DA17">
        <v>45.25</v>
      </c>
      <c r="DB17">
        <v>46.25</v>
      </c>
      <c r="DC17">
        <v>1654.23</v>
      </c>
      <c r="DD17">
        <v>40.64</v>
      </c>
      <c r="DE17">
        <v>0</v>
      </c>
      <c r="DF17">
        <v>163.299999952316</v>
      </c>
      <c r="DG17">
        <v>874.14869230769204</v>
      </c>
      <c r="DH17">
        <v>-28.033435846360501</v>
      </c>
      <c r="DI17">
        <v>-458.10940113477102</v>
      </c>
      <c r="DJ17">
        <v>15194.973076923099</v>
      </c>
      <c r="DK17">
        <v>15</v>
      </c>
      <c r="DL17">
        <v>1564494251.9000001</v>
      </c>
      <c r="DM17" t="s">
        <v>289</v>
      </c>
      <c r="DN17">
        <v>13</v>
      </c>
      <c r="DO17">
        <v>0.54200000000000004</v>
      </c>
      <c r="DP17">
        <v>0.20899999999999999</v>
      </c>
      <c r="DQ17">
        <v>400</v>
      </c>
      <c r="DR17">
        <v>20</v>
      </c>
      <c r="DS17">
        <v>0.1</v>
      </c>
      <c r="DT17">
        <v>0.02</v>
      </c>
      <c r="DU17">
        <v>16.826223390586801</v>
      </c>
      <c r="DV17">
        <v>3.9985276551732398</v>
      </c>
      <c r="DW17">
        <v>0.80709503166306396</v>
      </c>
      <c r="DX17">
        <v>0</v>
      </c>
      <c r="DY17">
        <v>0.233653923058319</v>
      </c>
      <c r="DZ17">
        <v>-1.3288122974356401E-2</v>
      </c>
      <c r="EA17">
        <v>2.8134376886564398E-3</v>
      </c>
      <c r="EB17">
        <v>1</v>
      </c>
      <c r="EC17">
        <v>1</v>
      </c>
      <c r="ED17">
        <v>2</v>
      </c>
      <c r="EE17" t="s">
        <v>284</v>
      </c>
      <c r="EF17">
        <v>1.86737</v>
      </c>
      <c r="EG17">
        <v>1.8638600000000001</v>
      </c>
      <c r="EH17">
        <v>1.8695299999999999</v>
      </c>
      <c r="EI17">
        <v>1.8675200000000001</v>
      </c>
      <c r="EJ17">
        <v>1.87216</v>
      </c>
      <c r="EK17">
        <v>1.8646199999999999</v>
      </c>
      <c r="EL17">
        <v>1.8662799999999999</v>
      </c>
      <c r="EM17">
        <v>1.86615</v>
      </c>
      <c r="EN17" t="s">
        <v>280</v>
      </c>
      <c r="EO17" t="s">
        <v>19</v>
      </c>
      <c r="EP17" t="s">
        <v>19</v>
      </c>
      <c r="EQ17" t="s">
        <v>19</v>
      </c>
      <c r="ER17" t="s">
        <v>281</v>
      </c>
      <c r="ES17" t="s">
        <v>282</v>
      </c>
      <c r="ET17" t="s">
        <v>283</v>
      </c>
      <c r="EU17" t="s">
        <v>283</v>
      </c>
      <c r="EV17" t="s">
        <v>283</v>
      </c>
      <c r="EW17" t="s">
        <v>283</v>
      </c>
      <c r="EX17">
        <v>0</v>
      </c>
      <c r="EY17">
        <v>100</v>
      </c>
      <c r="EZ17">
        <v>100</v>
      </c>
      <c r="FA17">
        <v>0.54200000000000004</v>
      </c>
      <c r="FB17">
        <v>0.20899999999999999</v>
      </c>
      <c r="FC17">
        <v>2</v>
      </c>
      <c r="FD17">
        <v>325.85899999999998</v>
      </c>
      <c r="FE17">
        <v>534.03399999999999</v>
      </c>
      <c r="FF17">
        <v>25.000399999999999</v>
      </c>
      <c r="FG17">
        <v>28.629100000000001</v>
      </c>
      <c r="FH17">
        <v>30.0002</v>
      </c>
      <c r="FI17">
        <v>28.622199999999999</v>
      </c>
      <c r="FJ17">
        <v>28.6143</v>
      </c>
      <c r="FK17">
        <v>21.9864</v>
      </c>
      <c r="FL17">
        <v>30.335599999999999</v>
      </c>
      <c r="FM17">
        <v>51.970100000000002</v>
      </c>
      <c r="FN17">
        <v>25</v>
      </c>
      <c r="FO17">
        <v>400</v>
      </c>
      <c r="FP17">
        <v>20.394100000000002</v>
      </c>
      <c r="FQ17">
        <v>101.53700000000001</v>
      </c>
      <c r="FR17">
        <v>101.994</v>
      </c>
    </row>
    <row r="18" spans="1:174" x14ac:dyDescent="0.2">
      <c r="A18">
        <v>13</v>
      </c>
      <c r="B18">
        <v>1564494343.5</v>
      </c>
      <c r="C18">
        <v>1526.7000000476801</v>
      </c>
      <c r="D18" t="s">
        <v>290</v>
      </c>
      <c r="E18" t="s">
        <v>291</v>
      </c>
      <c r="F18" t="s">
        <v>277</v>
      </c>
      <c r="G18">
        <v>3</v>
      </c>
      <c r="H18" s="1">
        <v>1.5</v>
      </c>
      <c r="I18" t="s">
        <v>959</v>
      </c>
      <c r="J18">
        <v>1564494343.5</v>
      </c>
      <c r="K18">
        <f t="shared" si="0"/>
        <v>3.7142056887519304E-3</v>
      </c>
      <c r="L18">
        <f t="shared" si="1"/>
        <v>15.311696123213736</v>
      </c>
      <c r="M18">
        <f t="shared" si="2"/>
        <v>280.47298236814856</v>
      </c>
      <c r="N18">
        <f t="shared" si="3"/>
        <v>169.81175700634202</v>
      </c>
      <c r="O18">
        <f t="shared" si="4"/>
        <v>16.88375945036886</v>
      </c>
      <c r="P18">
        <f t="shared" si="5"/>
        <v>27.886398740073759</v>
      </c>
      <c r="Q18">
        <f t="shared" si="6"/>
        <v>0.24557269381050145</v>
      </c>
      <c r="R18">
        <f t="shared" si="7"/>
        <v>2.2455482268574478</v>
      </c>
      <c r="S18">
        <f t="shared" si="8"/>
        <v>0.23156883891677474</v>
      </c>
      <c r="T18">
        <f t="shared" si="9"/>
        <v>0.14592212530350729</v>
      </c>
      <c r="U18">
        <f t="shared" si="10"/>
        <v>273.60907103918549</v>
      </c>
      <c r="V18">
        <f t="shared" si="11"/>
        <v>28.736483506583717</v>
      </c>
      <c r="W18">
        <f t="shared" si="12"/>
        <v>28.902799999999999</v>
      </c>
      <c r="X18">
        <f t="shared" si="13"/>
        <v>3.999207601187746</v>
      </c>
      <c r="Y18">
        <f t="shared" si="14"/>
        <v>65.068121298132013</v>
      </c>
      <c r="Z18">
        <f t="shared" si="15"/>
        <v>2.4562478921776001</v>
      </c>
      <c r="AA18">
        <f t="shared" si="16"/>
        <v>3.7748867543346676</v>
      </c>
      <c r="AB18">
        <f t="shared" si="17"/>
        <v>1.5429597090101459</v>
      </c>
      <c r="AC18">
        <f t="shared" si="18"/>
        <v>-163.79647087396012</v>
      </c>
      <c r="AD18">
        <f t="shared" si="19"/>
        <v>-120.23877443349538</v>
      </c>
      <c r="AE18">
        <f t="shared" si="20"/>
        <v>-11.719014344352146</v>
      </c>
      <c r="AF18">
        <f t="shared" si="21"/>
        <v>-22.145188612622164</v>
      </c>
      <c r="AG18">
        <v>-4.1064006184886703E-2</v>
      </c>
      <c r="AH18">
        <v>4.6097944347056503E-2</v>
      </c>
      <c r="AI18">
        <v>3.4472647834310299</v>
      </c>
      <c r="AJ18">
        <v>154</v>
      </c>
      <c r="AK18">
        <v>31</v>
      </c>
      <c r="AL18">
        <f t="shared" si="22"/>
        <v>1.0059343651930963</v>
      </c>
      <c r="AM18">
        <f t="shared" si="23"/>
        <v>0.59343651930963137</v>
      </c>
      <c r="AN18">
        <f t="shared" si="24"/>
        <v>52209.086296190952</v>
      </c>
      <c r="AO18">
        <v>0</v>
      </c>
      <c r="AP18">
        <v>0</v>
      </c>
      <c r="AQ18">
        <v>0</v>
      </c>
      <c r="AR18">
        <f t="shared" si="25"/>
        <v>0</v>
      </c>
      <c r="AS18" t="e">
        <f t="shared" si="26"/>
        <v>#DIV/0!</v>
      </c>
      <c r="AT18">
        <v>-1</v>
      </c>
      <c r="AU18" t="s">
        <v>292</v>
      </c>
      <c r="AV18">
        <v>858.80007692307697</v>
      </c>
      <c r="AW18">
        <v>1138.1199999999999</v>
      </c>
      <c r="AX18">
        <f t="shared" si="27"/>
        <v>0.24542220774340395</v>
      </c>
      <c r="AY18">
        <v>0.5</v>
      </c>
      <c r="AZ18">
        <f t="shared" si="28"/>
        <v>1429.2609001003768</v>
      </c>
      <c r="BA18">
        <f t="shared" si="29"/>
        <v>15.311696123213736</v>
      </c>
      <c r="BB18">
        <f t="shared" si="30"/>
        <v>175.38618277197961</v>
      </c>
      <c r="BC18">
        <f t="shared" si="31"/>
        <v>0.43780972129476675</v>
      </c>
      <c r="BD18">
        <f t="shared" si="32"/>
        <v>1.1412679184093099E-2</v>
      </c>
      <c r="BE18">
        <f t="shared" si="33"/>
        <v>-1</v>
      </c>
      <c r="BF18" t="s">
        <v>293</v>
      </c>
      <c r="BG18">
        <v>639.84</v>
      </c>
      <c r="BH18">
        <f t="shared" si="34"/>
        <v>498.27999999999986</v>
      </c>
      <c r="BI18">
        <f t="shared" si="35"/>
        <v>0.56056820076447578</v>
      </c>
      <c r="BJ18">
        <f t="shared" si="36"/>
        <v>1.7787571892973242</v>
      </c>
      <c r="BK18">
        <f t="shared" si="37"/>
        <v>0.24542220774340398</v>
      </c>
      <c r="BL18" t="e">
        <f t="shared" si="38"/>
        <v>#DIV/0!</v>
      </c>
      <c r="BM18">
        <v>431</v>
      </c>
      <c r="BN18">
        <v>300</v>
      </c>
      <c r="BO18">
        <v>300</v>
      </c>
      <c r="BP18">
        <v>300</v>
      </c>
      <c r="BQ18">
        <v>10147.9</v>
      </c>
      <c r="BR18">
        <v>1069.68</v>
      </c>
      <c r="BS18">
        <v>-7.0109200000000003E-3</v>
      </c>
      <c r="BT18">
        <v>-0.46496599999999999</v>
      </c>
      <c r="BU18">
        <f t="shared" si="39"/>
        <v>1700.05</v>
      </c>
      <c r="BV18">
        <f t="shared" si="40"/>
        <v>1429.2609001003768</v>
      </c>
      <c r="BW18">
        <f t="shared" si="41"/>
        <v>0.84071697897142839</v>
      </c>
      <c r="BX18">
        <f t="shared" si="42"/>
        <v>0.19143395794285703</v>
      </c>
      <c r="BY18">
        <v>6</v>
      </c>
      <c r="BZ18">
        <v>0.5</v>
      </c>
      <c r="CA18" t="s">
        <v>278</v>
      </c>
      <c r="CB18">
        <v>1564494343.5</v>
      </c>
      <c r="CC18">
        <v>280.47300000000001</v>
      </c>
      <c r="CD18">
        <v>299.98399999999998</v>
      </c>
      <c r="CE18">
        <v>24.7042</v>
      </c>
      <c r="CF18">
        <v>20.384599999999999</v>
      </c>
      <c r="CG18">
        <v>500.12099999999998</v>
      </c>
      <c r="CH18">
        <v>99.226299999999995</v>
      </c>
      <c r="CI18">
        <v>0.20002800000000001</v>
      </c>
      <c r="CJ18">
        <v>27.909600000000001</v>
      </c>
      <c r="CK18">
        <v>28.902799999999999</v>
      </c>
      <c r="CL18">
        <v>999.9</v>
      </c>
      <c r="CM18">
        <v>9980</v>
      </c>
      <c r="CN18">
        <v>0</v>
      </c>
      <c r="CO18">
        <v>-0.34401100000000001</v>
      </c>
      <c r="CP18">
        <v>1700.05</v>
      </c>
      <c r="CQ18">
        <v>0.97602800000000001</v>
      </c>
      <c r="CR18">
        <v>2.3972299999999998E-2</v>
      </c>
      <c r="CS18">
        <v>0</v>
      </c>
      <c r="CT18">
        <v>858.58500000000004</v>
      </c>
      <c r="CU18">
        <v>4.99986</v>
      </c>
      <c r="CV18">
        <v>14938.7</v>
      </c>
      <c r="CW18">
        <v>13809.9</v>
      </c>
      <c r="CX18">
        <v>44.5</v>
      </c>
      <c r="CY18">
        <v>46.311999999999998</v>
      </c>
      <c r="CZ18">
        <v>45.311999999999998</v>
      </c>
      <c r="DA18">
        <v>45.436999999999998</v>
      </c>
      <c r="DB18">
        <v>46.311999999999998</v>
      </c>
      <c r="DC18">
        <v>1654.42</v>
      </c>
      <c r="DD18">
        <v>40.630000000000003</v>
      </c>
      <c r="DE18">
        <v>0</v>
      </c>
      <c r="DF18">
        <v>123.09999990463299</v>
      </c>
      <c r="DG18">
        <v>858.80007692307697</v>
      </c>
      <c r="DH18">
        <v>-2.9135042880685802</v>
      </c>
      <c r="DI18">
        <v>-58.505982987079904</v>
      </c>
      <c r="DJ18">
        <v>14945.003846153801</v>
      </c>
      <c r="DK18">
        <v>15</v>
      </c>
      <c r="DL18">
        <v>1564494369.9000001</v>
      </c>
      <c r="DM18" t="s">
        <v>294</v>
      </c>
      <c r="DN18">
        <v>14</v>
      </c>
      <c r="DO18">
        <v>0.44800000000000001</v>
      </c>
      <c r="DP18">
        <v>0.20399999999999999</v>
      </c>
      <c r="DQ18">
        <v>300</v>
      </c>
      <c r="DR18">
        <v>20</v>
      </c>
      <c r="DS18">
        <v>7.0000000000000007E-2</v>
      </c>
      <c r="DT18">
        <v>0.02</v>
      </c>
      <c r="DU18">
        <v>14.9686669528453</v>
      </c>
      <c r="DV18">
        <v>0.89821893474790304</v>
      </c>
      <c r="DW18">
        <v>0.17974264892872599</v>
      </c>
      <c r="DX18">
        <v>0</v>
      </c>
      <c r="DY18">
        <v>0.23961052379559999</v>
      </c>
      <c r="DZ18">
        <v>1.4535624441015201E-2</v>
      </c>
      <c r="EA18">
        <v>3.1476246201479902E-3</v>
      </c>
      <c r="EB18">
        <v>1</v>
      </c>
      <c r="EC18">
        <v>1</v>
      </c>
      <c r="ED18">
        <v>2</v>
      </c>
      <c r="EE18" t="s">
        <v>284</v>
      </c>
      <c r="EF18">
        <v>1.86737</v>
      </c>
      <c r="EG18">
        <v>1.86388</v>
      </c>
      <c r="EH18">
        <v>1.8695600000000001</v>
      </c>
      <c r="EI18">
        <v>1.8675200000000001</v>
      </c>
      <c r="EJ18">
        <v>1.8721300000000001</v>
      </c>
      <c r="EK18">
        <v>1.8646199999999999</v>
      </c>
      <c r="EL18">
        <v>1.8662700000000001</v>
      </c>
      <c r="EM18">
        <v>1.86616</v>
      </c>
      <c r="EN18" t="s">
        <v>280</v>
      </c>
      <c r="EO18" t="s">
        <v>19</v>
      </c>
      <c r="EP18" t="s">
        <v>19</v>
      </c>
      <c r="EQ18" t="s">
        <v>19</v>
      </c>
      <c r="ER18" t="s">
        <v>281</v>
      </c>
      <c r="ES18" t="s">
        <v>282</v>
      </c>
      <c r="ET18" t="s">
        <v>283</v>
      </c>
      <c r="EU18" t="s">
        <v>283</v>
      </c>
      <c r="EV18" t="s">
        <v>283</v>
      </c>
      <c r="EW18" t="s">
        <v>283</v>
      </c>
      <c r="EX18">
        <v>0</v>
      </c>
      <c r="EY18">
        <v>100</v>
      </c>
      <c r="EZ18">
        <v>100</v>
      </c>
      <c r="FA18">
        <v>0.44800000000000001</v>
      </c>
      <c r="FB18">
        <v>0.20399999999999999</v>
      </c>
      <c r="FC18">
        <v>2</v>
      </c>
      <c r="FD18">
        <v>325.822</v>
      </c>
      <c r="FE18">
        <v>532.42999999999995</v>
      </c>
      <c r="FF18">
        <v>25.000399999999999</v>
      </c>
      <c r="FG18">
        <v>28.687899999999999</v>
      </c>
      <c r="FH18">
        <v>30.000299999999999</v>
      </c>
      <c r="FI18">
        <v>28.679500000000001</v>
      </c>
      <c r="FJ18">
        <v>28.669799999999999</v>
      </c>
      <c r="FK18">
        <v>17.536999999999999</v>
      </c>
      <c r="FL18">
        <v>30.916499999999999</v>
      </c>
      <c r="FM18">
        <v>50.473700000000001</v>
      </c>
      <c r="FN18">
        <v>25</v>
      </c>
      <c r="FO18">
        <v>300</v>
      </c>
      <c r="FP18">
        <v>20.348199999999999</v>
      </c>
      <c r="FQ18">
        <v>101.524</v>
      </c>
      <c r="FR18">
        <v>101.986</v>
      </c>
    </row>
    <row r="19" spans="1:174" x14ac:dyDescent="0.2">
      <c r="A19">
        <v>14</v>
      </c>
      <c r="B19">
        <v>1564494461.5</v>
      </c>
      <c r="C19">
        <v>1644.7000000476801</v>
      </c>
      <c r="D19" t="s">
        <v>295</v>
      </c>
      <c r="E19" t="s">
        <v>296</v>
      </c>
      <c r="F19" t="s">
        <v>277</v>
      </c>
      <c r="G19">
        <v>3</v>
      </c>
      <c r="H19" s="1">
        <v>1.5</v>
      </c>
      <c r="I19" t="s">
        <v>959</v>
      </c>
      <c r="J19">
        <v>1564494461.5</v>
      </c>
      <c r="K19">
        <f t="shared" si="0"/>
        <v>3.954047041450792E-3</v>
      </c>
      <c r="L19">
        <f t="shared" si="1"/>
        <v>13.38216547225093</v>
      </c>
      <c r="M19">
        <f t="shared" si="2"/>
        <v>232.90098470491401</v>
      </c>
      <c r="N19">
        <f t="shared" si="3"/>
        <v>142.72356607691438</v>
      </c>
      <c r="O19">
        <f t="shared" si="4"/>
        <v>14.190032370266179</v>
      </c>
      <c r="P19">
        <f t="shared" si="5"/>
        <v>23.155759086404746</v>
      </c>
      <c r="Q19">
        <f t="shared" si="6"/>
        <v>0.26456205250069748</v>
      </c>
      <c r="R19">
        <f t="shared" si="7"/>
        <v>2.251434078909456</v>
      </c>
      <c r="S19">
        <f t="shared" si="8"/>
        <v>0.24842479187948929</v>
      </c>
      <c r="T19">
        <f t="shared" si="9"/>
        <v>0.1566332709342253</v>
      </c>
      <c r="U19">
        <f t="shared" si="10"/>
        <v>273.60268708031566</v>
      </c>
      <c r="V19">
        <f t="shared" si="11"/>
        <v>28.681892407962838</v>
      </c>
      <c r="W19">
        <f t="shared" si="12"/>
        <v>28.861899999999999</v>
      </c>
      <c r="X19">
        <f t="shared" si="13"/>
        <v>3.9897456383241163</v>
      </c>
      <c r="Y19">
        <f t="shared" si="14"/>
        <v>65.028218935311742</v>
      </c>
      <c r="Z19">
        <f t="shared" si="15"/>
        <v>2.4585963209626001</v>
      </c>
      <c r="AA19">
        <f t="shared" si="16"/>
        <v>3.7808144851827219</v>
      </c>
      <c r="AB19">
        <f t="shared" si="17"/>
        <v>1.5311493173615163</v>
      </c>
      <c r="AC19">
        <f t="shared" si="18"/>
        <v>-174.37347452797994</v>
      </c>
      <c r="AD19">
        <f t="shared" si="19"/>
        <v>-112.32441723312894</v>
      </c>
      <c r="AE19">
        <f t="shared" si="20"/>
        <v>-10.918260590565652</v>
      </c>
      <c r="AF19">
        <f t="shared" si="21"/>
        <v>-24.013465271358854</v>
      </c>
      <c r="AG19">
        <v>-4.1222365926429298E-2</v>
      </c>
      <c r="AH19">
        <v>4.6275717030013402E-2</v>
      </c>
      <c r="AI19">
        <v>3.4577849500808302</v>
      </c>
      <c r="AJ19">
        <v>155</v>
      </c>
      <c r="AK19">
        <v>31</v>
      </c>
      <c r="AL19">
        <f t="shared" si="22"/>
        <v>1.0059515314672196</v>
      </c>
      <c r="AM19">
        <f t="shared" si="23"/>
        <v>0.59515314672196062</v>
      </c>
      <c r="AN19">
        <f t="shared" si="24"/>
        <v>52397.433580321624</v>
      </c>
      <c r="AO19">
        <v>0</v>
      </c>
      <c r="AP19">
        <v>0</v>
      </c>
      <c r="AQ19">
        <v>0</v>
      </c>
      <c r="AR19">
        <f t="shared" si="25"/>
        <v>0</v>
      </c>
      <c r="AS19" t="e">
        <f t="shared" si="26"/>
        <v>#DIV/0!</v>
      </c>
      <c r="AT19">
        <v>-1</v>
      </c>
      <c r="AU19" t="s">
        <v>297</v>
      </c>
      <c r="AV19">
        <v>858.98926923076897</v>
      </c>
      <c r="AW19">
        <v>1142.6500000000001</v>
      </c>
      <c r="AX19">
        <f t="shared" si="27"/>
        <v>0.24824813439743676</v>
      </c>
      <c r="AY19">
        <v>0.5</v>
      </c>
      <c r="AZ19">
        <f t="shared" si="28"/>
        <v>1429.2273001003794</v>
      </c>
      <c r="BA19">
        <f t="shared" si="29"/>
        <v>13.38216547225093</v>
      </c>
      <c r="BB19">
        <f t="shared" si="30"/>
        <v>177.40150543990234</v>
      </c>
      <c r="BC19">
        <f t="shared" si="31"/>
        <v>0.43989848159979</v>
      </c>
      <c r="BD19">
        <f t="shared" si="32"/>
        <v>1.0062895853753159E-2</v>
      </c>
      <c r="BE19">
        <f t="shared" si="33"/>
        <v>-1</v>
      </c>
      <c r="BF19" t="s">
        <v>298</v>
      </c>
      <c r="BG19">
        <v>640</v>
      </c>
      <c r="BH19">
        <f t="shared" si="34"/>
        <v>502.65000000000009</v>
      </c>
      <c r="BI19">
        <f t="shared" si="35"/>
        <v>0.5643305098363296</v>
      </c>
      <c r="BJ19">
        <f t="shared" si="36"/>
        <v>1.7853906250000002</v>
      </c>
      <c r="BK19">
        <f t="shared" si="37"/>
        <v>0.24824813439743676</v>
      </c>
      <c r="BL19" t="e">
        <f t="shared" si="38"/>
        <v>#DIV/0!</v>
      </c>
      <c r="BM19">
        <v>433</v>
      </c>
      <c r="BN19">
        <v>300</v>
      </c>
      <c r="BO19">
        <v>300</v>
      </c>
      <c r="BP19">
        <v>300</v>
      </c>
      <c r="BQ19">
        <v>10147.5</v>
      </c>
      <c r="BR19">
        <v>1072</v>
      </c>
      <c r="BS19">
        <v>-7.0106200000000004E-3</v>
      </c>
      <c r="BT19">
        <v>-1.3720699999999999</v>
      </c>
      <c r="BU19">
        <f t="shared" si="39"/>
        <v>1700.01</v>
      </c>
      <c r="BV19">
        <f t="shared" si="40"/>
        <v>1429.2273001003794</v>
      </c>
      <c r="BW19">
        <f t="shared" si="41"/>
        <v>0.84071699584142412</v>
      </c>
      <c r="BX19">
        <f t="shared" si="42"/>
        <v>0.19143399168284825</v>
      </c>
      <c r="BY19">
        <v>6</v>
      </c>
      <c r="BZ19">
        <v>0.5</v>
      </c>
      <c r="CA19" t="s">
        <v>278</v>
      </c>
      <c r="CB19">
        <v>1564494461.5</v>
      </c>
      <c r="CC19">
        <v>232.90100000000001</v>
      </c>
      <c r="CD19">
        <v>249.96799999999999</v>
      </c>
      <c r="CE19">
        <v>24.7286</v>
      </c>
      <c r="CF19">
        <v>20.1296</v>
      </c>
      <c r="CG19">
        <v>500.04899999999998</v>
      </c>
      <c r="CH19">
        <v>99.223200000000006</v>
      </c>
      <c r="CI19">
        <v>0.199991</v>
      </c>
      <c r="CJ19">
        <v>27.936499999999999</v>
      </c>
      <c r="CK19">
        <v>28.861899999999999</v>
      </c>
      <c r="CL19">
        <v>999.9</v>
      </c>
      <c r="CM19">
        <v>10018.799999999999</v>
      </c>
      <c r="CN19">
        <v>0</v>
      </c>
      <c r="CO19">
        <v>-0.34401100000000001</v>
      </c>
      <c r="CP19">
        <v>1700.01</v>
      </c>
      <c r="CQ19">
        <v>0.97602800000000001</v>
      </c>
      <c r="CR19">
        <v>2.3972299999999998E-2</v>
      </c>
      <c r="CS19">
        <v>0</v>
      </c>
      <c r="CT19">
        <v>858.84400000000005</v>
      </c>
      <c r="CU19">
        <v>4.99986</v>
      </c>
      <c r="CV19">
        <v>14948.9</v>
      </c>
      <c r="CW19">
        <v>13809.5</v>
      </c>
      <c r="CX19">
        <v>44.561999999999998</v>
      </c>
      <c r="CY19">
        <v>46.375</v>
      </c>
      <c r="CZ19">
        <v>45.375</v>
      </c>
      <c r="DA19">
        <v>45.5</v>
      </c>
      <c r="DB19">
        <v>46.436999999999998</v>
      </c>
      <c r="DC19">
        <v>1654.38</v>
      </c>
      <c r="DD19">
        <v>40.630000000000003</v>
      </c>
      <c r="DE19">
        <v>0</v>
      </c>
      <c r="DF19">
        <v>117.59999990463299</v>
      </c>
      <c r="DG19">
        <v>858.98926923076897</v>
      </c>
      <c r="DH19">
        <v>-0.75620511612364905</v>
      </c>
      <c r="DI19">
        <v>-28.7692307887765</v>
      </c>
      <c r="DJ19">
        <v>14952.1961538462</v>
      </c>
      <c r="DK19">
        <v>15</v>
      </c>
      <c r="DL19">
        <v>1564494485.5</v>
      </c>
      <c r="DM19" t="s">
        <v>299</v>
      </c>
      <c r="DN19">
        <v>15</v>
      </c>
      <c r="DO19">
        <v>0.42199999999999999</v>
      </c>
      <c r="DP19">
        <v>0.19700000000000001</v>
      </c>
      <c r="DQ19">
        <v>250</v>
      </c>
      <c r="DR19">
        <v>20</v>
      </c>
      <c r="DS19">
        <v>0.06</v>
      </c>
      <c r="DT19">
        <v>0.02</v>
      </c>
      <c r="DU19">
        <v>13.201424155246301</v>
      </c>
      <c r="DV19">
        <v>0.54463022202258005</v>
      </c>
      <c r="DW19">
        <v>0.10956909769195</v>
      </c>
      <c r="DX19">
        <v>0</v>
      </c>
      <c r="DY19">
        <v>0.26222436573313301</v>
      </c>
      <c r="DZ19">
        <v>1.37621030642767E-2</v>
      </c>
      <c r="EA19">
        <v>2.9605710618568499E-3</v>
      </c>
      <c r="EB19">
        <v>1</v>
      </c>
      <c r="EC19">
        <v>1</v>
      </c>
      <c r="ED19">
        <v>2</v>
      </c>
      <c r="EE19" t="s">
        <v>284</v>
      </c>
      <c r="EF19">
        <v>1.86737</v>
      </c>
      <c r="EG19">
        <v>1.86388</v>
      </c>
      <c r="EH19">
        <v>1.8695900000000001</v>
      </c>
      <c r="EI19">
        <v>1.8675200000000001</v>
      </c>
      <c r="EJ19">
        <v>1.8721399999999999</v>
      </c>
      <c r="EK19">
        <v>1.8646199999999999</v>
      </c>
      <c r="EL19">
        <v>1.8663000000000001</v>
      </c>
      <c r="EM19">
        <v>1.86616</v>
      </c>
      <c r="EN19" t="s">
        <v>280</v>
      </c>
      <c r="EO19" t="s">
        <v>19</v>
      </c>
      <c r="EP19" t="s">
        <v>19</v>
      </c>
      <c r="EQ19" t="s">
        <v>19</v>
      </c>
      <c r="ER19" t="s">
        <v>281</v>
      </c>
      <c r="ES19" t="s">
        <v>282</v>
      </c>
      <c r="ET19" t="s">
        <v>283</v>
      </c>
      <c r="EU19" t="s">
        <v>283</v>
      </c>
      <c r="EV19" t="s">
        <v>283</v>
      </c>
      <c r="EW19" t="s">
        <v>283</v>
      </c>
      <c r="EX19">
        <v>0</v>
      </c>
      <c r="EY19">
        <v>100</v>
      </c>
      <c r="EZ19">
        <v>100</v>
      </c>
      <c r="FA19">
        <v>0.42199999999999999</v>
      </c>
      <c r="FB19">
        <v>0.19700000000000001</v>
      </c>
      <c r="FC19">
        <v>2</v>
      </c>
      <c r="FD19">
        <v>324.959</v>
      </c>
      <c r="FE19">
        <v>531.00300000000004</v>
      </c>
      <c r="FF19">
        <v>25.000399999999999</v>
      </c>
      <c r="FG19">
        <v>28.752099999999999</v>
      </c>
      <c r="FH19">
        <v>30.000299999999999</v>
      </c>
      <c r="FI19">
        <v>28.739599999999999</v>
      </c>
      <c r="FJ19">
        <v>28.729399999999998</v>
      </c>
      <c r="FK19">
        <v>15.2523</v>
      </c>
      <c r="FL19">
        <v>32.081299999999999</v>
      </c>
      <c r="FM19">
        <v>48.963700000000003</v>
      </c>
      <c r="FN19">
        <v>25</v>
      </c>
      <c r="FO19">
        <v>250</v>
      </c>
      <c r="FP19">
        <v>20.1159</v>
      </c>
      <c r="FQ19">
        <v>101.511</v>
      </c>
      <c r="FR19">
        <v>101.97499999999999</v>
      </c>
    </row>
    <row r="20" spans="1:174" x14ac:dyDescent="0.2">
      <c r="A20">
        <v>15</v>
      </c>
      <c r="B20">
        <v>1564494577.0999999</v>
      </c>
      <c r="C20">
        <v>1760.2999999523199</v>
      </c>
      <c r="D20" t="s">
        <v>300</v>
      </c>
      <c r="E20" t="s">
        <v>301</v>
      </c>
      <c r="F20" t="s">
        <v>277</v>
      </c>
      <c r="G20">
        <v>3</v>
      </c>
      <c r="H20" s="1">
        <v>1.5</v>
      </c>
      <c r="I20" t="s">
        <v>959</v>
      </c>
      <c r="J20">
        <v>1564494577.0999999</v>
      </c>
      <c r="K20">
        <f t="shared" si="0"/>
        <v>4.2290763914342539E-3</v>
      </c>
      <c r="L20">
        <f t="shared" si="1"/>
        <v>8.9699667804122711</v>
      </c>
      <c r="M20">
        <f t="shared" si="2"/>
        <v>163.45198966659058</v>
      </c>
      <c r="N20">
        <f t="shared" si="3"/>
        <v>107.00515915976747</v>
      </c>
      <c r="O20">
        <f t="shared" si="4"/>
        <v>10.638794377126962</v>
      </c>
      <c r="P20">
        <f t="shared" si="5"/>
        <v>16.250918387951462</v>
      </c>
      <c r="Q20">
        <f t="shared" si="6"/>
        <v>0.28682578041053192</v>
      </c>
      <c r="R20">
        <f t="shared" si="7"/>
        <v>2.2453090928999195</v>
      </c>
      <c r="S20">
        <f t="shared" si="8"/>
        <v>0.26791428488821017</v>
      </c>
      <c r="T20">
        <f t="shared" si="9"/>
        <v>0.16904153282365378</v>
      </c>
      <c r="U20">
        <f t="shared" si="10"/>
        <v>273.60428307003286</v>
      </c>
      <c r="V20">
        <f t="shared" si="11"/>
        <v>28.605714335886326</v>
      </c>
      <c r="W20">
        <f t="shared" si="12"/>
        <v>28.835100000000001</v>
      </c>
      <c r="X20">
        <f t="shared" si="13"/>
        <v>3.98355621584105</v>
      </c>
      <c r="Y20">
        <f t="shared" si="14"/>
        <v>65.148068825466652</v>
      </c>
      <c r="Z20">
        <f t="shared" si="15"/>
        <v>2.4650389437394002</v>
      </c>
      <c r="AA20">
        <f t="shared" si="16"/>
        <v>3.7837482955071202</v>
      </c>
      <c r="AB20">
        <f t="shared" si="17"/>
        <v>1.5185172721016498</v>
      </c>
      <c r="AC20">
        <f t="shared" si="18"/>
        <v>-186.50226886225059</v>
      </c>
      <c r="AD20">
        <f t="shared" si="19"/>
        <v>-107.16477160867716</v>
      </c>
      <c r="AE20">
        <f t="shared" si="20"/>
        <v>-10.444439986141424</v>
      </c>
      <c r="AF20">
        <f t="shared" si="21"/>
        <v>-30.507197387036328</v>
      </c>
      <c r="AG20">
        <v>-4.1057580148157101E-2</v>
      </c>
      <c r="AH20">
        <v>4.6090730557875798E-2</v>
      </c>
      <c r="AI20">
        <v>3.4468375948863201</v>
      </c>
      <c r="AJ20">
        <v>155</v>
      </c>
      <c r="AK20">
        <v>31</v>
      </c>
      <c r="AL20">
        <f t="shared" si="22"/>
        <v>1.0059748431385289</v>
      </c>
      <c r="AM20">
        <f t="shared" si="23"/>
        <v>0.5974843138528918</v>
      </c>
      <c r="AN20">
        <f t="shared" si="24"/>
        <v>52194.207302607989</v>
      </c>
      <c r="AO20">
        <v>0</v>
      </c>
      <c r="AP20">
        <v>0</v>
      </c>
      <c r="AQ20">
        <v>0</v>
      </c>
      <c r="AR20">
        <f t="shared" si="25"/>
        <v>0</v>
      </c>
      <c r="AS20" t="e">
        <f t="shared" si="26"/>
        <v>#DIV/0!</v>
      </c>
      <c r="AT20">
        <v>-1</v>
      </c>
      <c r="AU20" t="s">
        <v>302</v>
      </c>
      <c r="AV20">
        <v>865.71623076923095</v>
      </c>
      <c r="AW20">
        <v>1127.4000000000001</v>
      </c>
      <c r="AX20">
        <f t="shared" si="27"/>
        <v>0.23211262127973131</v>
      </c>
      <c r="AY20">
        <v>0.5</v>
      </c>
      <c r="AZ20">
        <f t="shared" si="28"/>
        <v>1429.2357001003786</v>
      </c>
      <c r="BA20">
        <f t="shared" si="29"/>
        <v>8.9699667804122711</v>
      </c>
      <c r="BB20">
        <f t="shared" si="30"/>
        <v>165.87182238843542</v>
      </c>
      <c r="BC20">
        <f t="shared" si="31"/>
        <v>0.42666311868014906</v>
      </c>
      <c r="BD20">
        <f t="shared" si="32"/>
        <v>6.9757330996644265E-3</v>
      </c>
      <c r="BE20">
        <f t="shared" si="33"/>
        <v>-1</v>
      </c>
      <c r="BF20" t="s">
        <v>303</v>
      </c>
      <c r="BG20">
        <v>646.38</v>
      </c>
      <c r="BH20">
        <f t="shared" si="34"/>
        <v>481.0200000000001</v>
      </c>
      <c r="BI20">
        <f t="shared" si="35"/>
        <v>0.54401847996085217</v>
      </c>
      <c r="BJ20">
        <f t="shared" si="36"/>
        <v>1.744175252947183</v>
      </c>
      <c r="BK20">
        <f t="shared" si="37"/>
        <v>0.23211262127973134</v>
      </c>
      <c r="BL20" t="e">
        <f t="shared" si="38"/>
        <v>#DIV/0!</v>
      </c>
      <c r="BM20">
        <v>435</v>
      </c>
      <c r="BN20">
        <v>300</v>
      </c>
      <c r="BO20">
        <v>300</v>
      </c>
      <c r="BP20">
        <v>300</v>
      </c>
      <c r="BQ20">
        <v>10147.4</v>
      </c>
      <c r="BR20">
        <v>1064.9100000000001</v>
      </c>
      <c r="BS20">
        <v>-7.0105200000000001E-3</v>
      </c>
      <c r="BT20">
        <v>-0.28393600000000002</v>
      </c>
      <c r="BU20">
        <f t="shared" si="39"/>
        <v>1700.02</v>
      </c>
      <c r="BV20">
        <f t="shared" si="40"/>
        <v>1429.2357001003786</v>
      </c>
      <c r="BW20">
        <f t="shared" si="41"/>
        <v>0.84071699162385072</v>
      </c>
      <c r="BX20">
        <f t="shared" si="42"/>
        <v>0.19143398324770156</v>
      </c>
      <c r="BY20">
        <v>6</v>
      </c>
      <c r="BZ20">
        <v>0.5</v>
      </c>
      <c r="CA20" t="s">
        <v>278</v>
      </c>
      <c r="CB20">
        <v>1564494577.0999999</v>
      </c>
      <c r="CC20">
        <v>163.452</v>
      </c>
      <c r="CD20">
        <v>174.98099999999999</v>
      </c>
      <c r="CE20">
        <v>24.793399999999998</v>
      </c>
      <c r="CF20">
        <v>19.874700000000001</v>
      </c>
      <c r="CG20">
        <v>500.02300000000002</v>
      </c>
      <c r="CH20">
        <v>99.223200000000006</v>
      </c>
      <c r="CI20">
        <v>0.199991</v>
      </c>
      <c r="CJ20">
        <v>27.9498</v>
      </c>
      <c r="CK20">
        <v>28.835100000000001</v>
      </c>
      <c r="CL20">
        <v>999.9</v>
      </c>
      <c r="CM20">
        <v>9978.75</v>
      </c>
      <c r="CN20">
        <v>0</v>
      </c>
      <c r="CO20">
        <v>-0.34401100000000001</v>
      </c>
      <c r="CP20">
        <v>1700.02</v>
      </c>
      <c r="CQ20">
        <v>0.97602800000000001</v>
      </c>
      <c r="CR20">
        <v>2.3972299999999998E-2</v>
      </c>
      <c r="CS20">
        <v>0</v>
      </c>
      <c r="CT20">
        <v>865.73400000000004</v>
      </c>
      <c r="CU20">
        <v>4.99986</v>
      </c>
      <c r="CV20">
        <v>15064.5</v>
      </c>
      <c r="CW20">
        <v>13809.6</v>
      </c>
      <c r="CX20">
        <v>44.625</v>
      </c>
      <c r="CY20">
        <v>46.436999999999998</v>
      </c>
      <c r="CZ20">
        <v>45.436999999999998</v>
      </c>
      <c r="DA20">
        <v>45.5</v>
      </c>
      <c r="DB20">
        <v>46.5</v>
      </c>
      <c r="DC20">
        <v>1654.39</v>
      </c>
      <c r="DD20">
        <v>40.630000000000003</v>
      </c>
      <c r="DE20">
        <v>0</v>
      </c>
      <c r="DF20">
        <v>115.200000047684</v>
      </c>
      <c r="DG20">
        <v>865.71623076923095</v>
      </c>
      <c r="DH20">
        <v>-0.78105981325961704</v>
      </c>
      <c r="DI20">
        <v>-27.5829060209701</v>
      </c>
      <c r="DJ20">
        <v>15067.5538461538</v>
      </c>
      <c r="DK20">
        <v>15</v>
      </c>
      <c r="DL20">
        <v>1564494610.5999999</v>
      </c>
      <c r="DM20" t="s">
        <v>304</v>
      </c>
      <c r="DN20">
        <v>16</v>
      </c>
      <c r="DO20">
        <v>0.34</v>
      </c>
      <c r="DP20">
        <v>0.19400000000000001</v>
      </c>
      <c r="DQ20">
        <v>175</v>
      </c>
      <c r="DR20">
        <v>20</v>
      </c>
      <c r="DS20">
        <v>0.08</v>
      </c>
      <c r="DT20">
        <v>0.02</v>
      </c>
      <c r="DU20">
        <v>8.8054213215822692</v>
      </c>
      <c r="DV20">
        <v>0.31651894335514902</v>
      </c>
      <c r="DW20">
        <v>6.5351725108198894E-2</v>
      </c>
      <c r="DX20">
        <v>0</v>
      </c>
      <c r="DY20">
        <v>0.28366576745505401</v>
      </c>
      <c r="DZ20">
        <v>6.5621555466850003E-3</v>
      </c>
      <c r="EA20">
        <v>1.4476930646773801E-3</v>
      </c>
      <c r="EB20">
        <v>1</v>
      </c>
      <c r="EC20">
        <v>1</v>
      </c>
      <c r="ED20">
        <v>2</v>
      </c>
      <c r="EE20" t="s">
        <v>284</v>
      </c>
      <c r="EF20">
        <v>1.86737</v>
      </c>
      <c r="EG20">
        <v>1.8638600000000001</v>
      </c>
      <c r="EH20">
        <v>1.86954</v>
      </c>
      <c r="EI20">
        <v>1.8675200000000001</v>
      </c>
      <c r="EJ20">
        <v>1.87215</v>
      </c>
      <c r="EK20">
        <v>1.8646199999999999</v>
      </c>
      <c r="EL20">
        <v>1.8662700000000001</v>
      </c>
      <c r="EM20">
        <v>1.86616</v>
      </c>
      <c r="EN20" t="s">
        <v>280</v>
      </c>
      <c r="EO20" t="s">
        <v>19</v>
      </c>
      <c r="EP20" t="s">
        <v>19</v>
      </c>
      <c r="EQ20" t="s">
        <v>19</v>
      </c>
      <c r="ER20" t="s">
        <v>281</v>
      </c>
      <c r="ES20" t="s">
        <v>282</v>
      </c>
      <c r="ET20" t="s">
        <v>283</v>
      </c>
      <c r="EU20" t="s">
        <v>283</v>
      </c>
      <c r="EV20" t="s">
        <v>283</v>
      </c>
      <c r="EW20" t="s">
        <v>283</v>
      </c>
      <c r="EX20">
        <v>0</v>
      </c>
      <c r="EY20">
        <v>100</v>
      </c>
      <c r="EZ20">
        <v>100</v>
      </c>
      <c r="FA20">
        <v>0.34</v>
      </c>
      <c r="FB20">
        <v>0.19400000000000001</v>
      </c>
      <c r="FC20">
        <v>2</v>
      </c>
      <c r="FD20">
        <v>324.95400000000001</v>
      </c>
      <c r="FE20">
        <v>529.71</v>
      </c>
      <c r="FF20">
        <v>25.000399999999999</v>
      </c>
      <c r="FG20">
        <v>28.8172</v>
      </c>
      <c r="FH20">
        <v>30.000299999999999</v>
      </c>
      <c r="FI20">
        <v>28.801500000000001</v>
      </c>
      <c r="FJ20">
        <v>28.790800000000001</v>
      </c>
      <c r="FK20">
        <v>11.717499999999999</v>
      </c>
      <c r="FL20">
        <v>33.090600000000002</v>
      </c>
      <c r="FM20">
        <v>46.697899999999997</v>
      </c>
      <c r="FN20">
        <v>25</v>
      </c>
      <c r="FO20">
        <v>175</v>
      </c>
      <c r="FP20">
        <v>19.793800000000001</v>
      </c>
      <c r="FQ20">
        <v>101.499</v>
      </c>
      <c r="FR20">
        <v>101.968</v>
      </c>
    </row>
    <row r="21" spans="1:174" x14ac:dyDescent="0.2">
      <c r="A21">
        <v>16</v>
      </c>
      <c r="B21">
        <v>1564494694.5999999</v>
      </c>
      <c r="C21">
        <v>1877.7999999523199</v>
      </c>
      <c r="D21" t="s">
        <v>305</v>
      </c>
      <c r="E21" t="s">
        <v>306</v>
      </c>
      <c r="F21" t="s">
        <v>277</v>
      </c>
      <c r="G21">
        <v>3</v>
      </c>
      <c r="H21" s="1">
        <v>1.5</v>
      </c>
      <c r="I21" t="s">
        <v>959</v>
      </c>
      <c r="J21">
        <v>1564494694.5999999</v>
      </c>
      <c r="K21">
        <f t="shared" si="0"/>
        <v>4.510738239832909E-3</v>
      </c>
      <c r="L21">
        <f t="shared" si="1"/>
        <v>3.7305452789772962</v>
      </c>
      <c r="M21">
        <f t="shared" si="2"/>
        <v>94.965395710723357</v>
      </c>
      <c r="N21">
        <f t="shared" si="3"/>
        <v>72.333124158119091</v>
      </c>
      <c r="O21">
        <f t="shared" si="4"/>
        <v>7.1916888981801117</v>
      </c>
      <c r="P21">
        <f t="shared" si="5"/>
        <v>9.4418924938337643</v>
      </c>
      <c r="Q21">
        <f t="shared" si="6"/>
        <v>0.30933180115507852</v>
      </c>
      <c r="R21">
        <f t="shared" si="7"/>
        <v>2.2468614053050935</v>
      </c>
      <c r="S21">
        <f t="shared" si="8"/>
        <v>0.28747135719342276</v>
      </c>
      <c r="T21">
        <f t="shared" si="9"/>
        <v>0.1815047678687173</v>
      </c>
      <c r="U21">
        <f t="shared" si="10"/>
        <v>273.5963031214477</v>
      </c>
      <c r="V21">
        <f t="shared" si="11"/>
        <v>28.523856645860064</v>
      </c>
      <c r="W21">
        <f t="shared" si="12"/>
        <v>28.797699999999999</v>
      </c>
      <c r="X21">
        <f t="shared" si="13"/>
        <v>3.9749327349074264</v>
      </c>
      <c r="Y21">
        <f t="shared" si="14"/>
        <v>65.111150406658638</v>
      </c>
      <c r="Z21">
        <f t="shared" si="15"/>
        <v>2.4653810524469999</v>
      </c>
      <c r="AA21">
        <f t="shared" si="16"/>
        <v>3.7864191264463911</v>
      </c>
      <c r="AB21">
        <f t="shared" si="17"/>
        <v>1.5095516824604265</v>
      </c>
      <c r="AC21">
        <f t="shared" si="18"/>
        <v>-198.9235563766313</v>
      </c>
      <c r="AD21">
        <f t="shared" si="19"/>
        <v>-101.24278762281098</v>
      </c>
      <c r="AE21">
        <f t="shared" si="20"/>
        <v>-9.8592135617163752</v>
      </c>
      <c r="AF21">
        <f t="shared" si="21"/>
        <v>-36.429254439710959</v>
      </c>
      <c r="AG21">
        <v>-4.1099305048170699E-2</v>
      </c>
      <c r="AH21">
        <v>4.6137570413443102E-2</v>
      </c>
      <c r="AI21">
        <v>3.44961096455858</v>
      </c>
      <c r="AJ21">
        <v>155</v>
      </c>
      <c r="AK21">
        <v>31</v>
      </c>
      <c r="AL21">
        <f t="shared" si="22"/>
        <v>1.0059692260293178</v>
      </c>
      <c r="AM21">
        <f t="shared" si="23"/>
        <v>0.59692260293178201</v>
      </c>
      <c r="AN21">
        <f t="shared" si="24"/>
        <v>52243.030928538421</v>
      </c>
      <c r="AO21">
        <v>0</v>
      </c>
      <c r="AP21">
        <v>0</v>
      </c>
      <c r="AQ21">
        <v>0</v>
      </c>
      <c r="AR21">
        <f t="shared" si="25"/>
        <v>0</v>
      </c>
      <c r="AS21" t="e">
        <f t="shared" si="26"/>
        <v>#DIV/0!</v>
      </c>
      <c r="AT21">
        <v>-1</v>
      </c>
      <c r="AU21" t="s">
        <v>307</v>
      </c>
      <c r="AV21">
        <v>877.06803846153798</v>
      </c>
      <c r="AW21">
        <v>1111.33</v>
      </c>
      <c r="AX21">
        <f t="shared" si="27"/>
        <v>0.21079423891954863</v>
      </c>
      <c r="AY21">
        <v>0.5</v>
      </c>
      <c r="AZ21">
        <f t="shared" si="28"/>
        <v>1429.1937001003819</v>
      </c>
      <c r="BA21">
        <f t="shared" si="29"/>
        <v>3.7305452789772962</v>
      </c>
      <c r="BB21">
        <f t="shared" si="30"/>
        <v>150.63289914063682</v>
      </c>
      <c r="BC21">
        <f t="shared" si="31"/>
        <v>0.40534314739996213</v>
      </c>
      <c r="BD21">
        <f t="shared" si="32"/>
        <v>3.3099399183225044E-3</v>
      </c>
      <c r="BE21">
        <f t="shared" si="33"/>
        <v>-1</v>
      </c>
      <c r="BF21" t="s">
        <v>308</v>
      </c>
      <c r="BG21">
        <v>660.86</v>
      </c>
      <c r="BH21">
        <f t="shared" si="34"/>
        <v>450.46999999999991</v>
      </c>
      <c r="BI21">
        <f t="shared" si="35"/>
        <v>0.52003898492343992</v>
      </c>
      <c r="BJ21">
        <f t="shared" si="36"/>
        <v>1.6816421027146444</v>
      </c>
      <c r="BK21">
        <f t="shared" si="37"/>
        <v>0.21079423891954863</v>
      </c>
      <c r="BL21" t="e">
        <f t="shared" si="38"/>
        <v>#DIV/0!</v>
      </c>
      <c r="BM21">
        <v>437</v>
      </c>
      <c r="BN21">
        <v>300</v>
      </c>
      <c r="BO21">
        <v>300</v>
      </c>
      <c r="BP21">
        <v>300</v>
      </c>
      <c r="BQ21">
        <v>10147.1</v>
      </c>
      <c r="BR21">
        <v>1054.0999999999999</v>
      </c>
      <c r="BS21">
        <v>-7.0102200000000002E-3</v>
      </c>
      <c r="BT21">
        <v>-2.93079</v>
      </c>
      <c r="BU21">
        <f t="shared" si="39"/>
        <v>1699.97</v>
      </c>
      <c r="BV21">
        <f t="shared" si="40"/>
        <v>1429.1937001003819</v>
      </c>
      <c r="BW21">
        <f t="shared" si="41"/>
        <v>0.84071701271221366</v>
      </c>
      <c r="BX21">
        <f t="shared" si="42"/>
        <v>0.19143402542442722</v>
      </c>
      <c r="BY21">
        <v>6</v>
      </c>
      <c r="BZ21">
        <v>0.5</v>
      </c>
      <c r="CA21" t="s">
        <v>278</v>
      </c>
      <c r="CB21">
        <v>1564494694.5999999</v>
      </c>
      <c r="CC21">
        <v>94.965400000000002</v>
      </c>
      <c r="CD21">
        <v>99.929199999999994</v>
      </c>
      <c r="CE21">
        <v>24.796500000000002</v>
      </c>
      <c r="CF21">
        <v>19.5503</v>
      </c>
      <c r="CG21">
        <v>500.03300000000002</v>
      </c>
      <c r="CH21">
        <v>99.224599999999995</v>
      </c>
      <c r="CI21">
        <v>0.199958</v>
      </c>
      <c r="CJ21">
        <v>27.9619</v>
      </c>
      <c r="CK21">
        <v>28.797699999999999</v>
      </c>
      <c r="CL21">
        <v>999.9</v>
      </c>
      <c r="CM21">
        <v>9988.75</v>
      </c>
      <c r="CN21">
        <v>0</v>
      </c>
      <c r="CO21">
        <v>-0.34401100000000001</v>
      </c>
      <c r="CP21">
        <v>1699.97</v>
      </c>
      <c r="CQ21">
        <v>0.97602800000000001</v>
      </c>
      <c r="CR21">
        <v>2.3972299999999998E-2</v>
      </c>
      <c r="CS21">
        <v>0</v>
      </c>
      <c r="CT21">
        <v>877.16099999999994</v>
      </c>
      <c r="CU21">
        <v>4.99986</v>
      </c>
      <c r="CV21">
        <v>15260.8</v>
      </c>
      <c r="CW21">
        <v>13809.2</v>
      </c>
      <c r="CX21">
        <v>44.75</v>
      </c>
      <c r="CY21">
        <v>46.5</v>
      </c>
      <c r="CZ21">
        <v>45.5</v>
      </c>
      <c r="DA21">
        <v>45.625</v>
      </c>
      <c r="DB21">
        <v>46.561999999999998</v>
      </c>
      <c r="DC21">
        <v>1654.34</v>
      </c>
      <c r="DD21">
        <v>40.630000000000003</v>
      </c>
      <c r="DE21">
        <v>0</v>
      </c>
      <c r="DF21">
        <v>117.10000014305101</v>
      </c>
      <c r="DG21">
        <v>877.06803846153798</v>
      </c>
      <c r="DH21">
        <v>-0.34629060975127501</v>
      </c>
      <c r="DI21">
        <v>8.7692307907529496</v>
      </c>
      <c r="DJ21">
        <v>15260.0192307692</v>
      </c>
      <c r="DK21">
        <v>15</v>
      </c>
      <c r="DL21">
        <v>1564494722.5999999</v>
      </c>
      <c r="DM21" t="s">
        <v>309</v>
      </c>
      <c r="DN21">
        <v>17</v>
      </c>
      <c r="DO21">
        <v>0.33</v>
      </c>
      <c r="DP21">
        <v>0.184</v>
      </c>
      <c r="DQ21">
        <v>100</v>
      </c>
      <c r="DR21">
        <v>20</v>
      </c>
      <c r="DS21">
        <v>0.24</v>
      </c>
      <c r="DT21">
        <v>0.02</v>
      </c>
      <c r="DU21">
        <v>3.7325134782696798</v>
      </c>
      <c r="DV21">
        <v>0.290760669596064</v>
      </c>
      <c r="DW21">
        <v>7.4266124770617795E-2</v>
      </c>
      <c r="DX21">
        <v>1</v>
      </c>
      <c r="DY21">
        <v>0.306473720865368</v>
      </c>
      <c r="DZ21">
        <v>1.4337797791627801E-2</v>
      </c>
      <c r="EA21">
        <v>2.9996777647744899E-3</v>
      </c>
      <c r="EB21">
        <v>1</v>
      </c>
      <c r="EC21">
        <v>2</v>
      </c>
      <c r="ED21">
        <v>2</v>
      </c>
      <c r="EE21" t="s">
        <v>279</v>
      </c>
      <c r="EF21">
        <v>1.8673599999999999</v>
      </c>
      <c r="EG21">
        <v>1.86389</v>
      </c>
      <c r="EH21">
        <v>1.8695299999999999</v>
      </c>
      <c r="EI21">
        <v>1.8675200000000001</v>
      </c>
      <c r="EJ21">
        <v>1.8721300000000001</v>
      </c>
      <c r="EK21">
        <v>1.8646400000000001</v>
      </c>
      <c r="EL21">
        <v>1.8663000000000001</v>
      </c>
      <c r="EM21">
        <v>1.86615</v>
      </c>
      <c r="EN21" t="s">
        <v>280</v>
      </c>
      <c r="EO21" t="s">
        <v>19</v>
      </c>
      <c r="EP21" t="s">
        <v>19</v>
      </c>
      <c r="EQ21" t="s">
        <v>19</v>
      </c>
      <c r="ER21" t="s">
        <v>281</v>
      </c>
      <c r="ES21" t="s">
        <v>282</v>
      </c>
      <c r="ET21" t="s">
        <v>283</v>
      </c>
      <c r="EU21" t="s">
        <v>283</v>
      </c>
      <c r="EV21" t="s">
        <v>283</v>
      </c>
      <c r="EW21" t="s">
        <v>283</v>
      </c>
      <c r="EX21">
        <v>0</v>
      </c>
      <c r="EY21">
        <v>100</v>
      </c>
      <c r="EZ21">
        <v>100</v>
      </c>
      <c r="FA21">
        <v>0.33</v>
      </c>
      <c r="FB21">
        <v>0.184</v>
      </c>
      <c r="FC21">
        <v>2</v>
      </c>
      <c r="FD21">
        <v>325.18299999999999</v>
      </c>
      <c r="FE21">
        <v>528.30399999999997</v>
      </c>
      <c r="FF21">
        <v>25</v>
      </c>
      <c r="FG21">
        <v>28.883900000000001</v>
      </c>
      <c r="FH21">
        <v>30.000299999999999</v>
      </c>
      <c r="FI21">
        <v>28.866299999999999</v>
      </c>
      <c r="FJ21">
        <v>28.854500000000002</v>
      </c>
      <c r="FK21">
        <v>8.0945900000000002</v>
      </c>
      <c r="FL21">
        <v>34.881399999999999</v>
      </c>
      <c r="FM21">
        <v>44.446599999999997</v>
      </c>
      <c r="FN21">
        <v>25</v>
      </c>
      <c r="FO21">
        <v>100</v>
      </c>
      <c r="FP21">
        <v>19.471499999999999</v>
      </c>
      <c r="FQ21">
        <v>101.48699999999999</v>
      </c>
      <c r="FR21">
        <v>101.958</v>
      </c>
    </row>
    <row r="22" spans="1:174" x14ac:dyDescent="0.2">
      <c r="A22">
        <v>17</v>
      </c>
      <c r="B22">
        <v>1564494803.5999999</v>
      </c>
      <c r="C22">
        <v>1986.7999999523199</v>
      </c>
      <c r="D22" t="s">
        <v>310</v>
      </c>
      <c r="E22" t="s">
        <v>311</v>
      </c>
      <c r="F22" t="s">
        <v>277</v>
      </c>
      <c r="G22">
        <v>3</v>
      </c>
      <c r="H22" s="1">
        <v>1.5</v>
      </c>
      <c r="I22" t="s">
        <v>959</v>
      </c>
      <c r="J22">
        <v>1564494803.5999999</v>
      </c>
      <c r="K22">
        <f t="shared" si="0"/>
        <v>4.7356685099681616E-3</v>
      </c>
      <c r="L22">
        <f t="shared" si="1"/>
        <v>-8.6732718925798102E-3</v>
      </c>
      <c r="M22">
        <f t="shared" si="2"/>
        <v>49.72490000993335</v>
      </c>
      <c r="N22">
        <f t="shared" si="3"/>
        <v>48.560089483393419</v>
      </c>
      <c r="O22">
        <f t="shared" si="4"/>
        <v>4.8281159843799912</v>
      </c>
      <c r="P22">
        <f t="shared" si="5"/>
        <v>4.9439279687027291</v>
      </c>
      <c r="Q22">
        <f t="shared" si="6"/>
        <v>0.32905518635106873</v>
      </c>
      <c r="R22">
        <f t="shared" si="7"/>
        <v>2.2499431553261044</v>
      </c>
      <c r="S22">
        <f t="shared" si="8"/>
        <v>0.30446806506687402</v>
      </c>
      <c r="T22">
        <f t="shared" si="9"/>
        <v>0.19234827285258865</v>
      </c>
      <c r="U22">
        <f t="shared" si="10"/>
        <v>273.59789911116451</v>
      </c>
      <c r="V22">
        <f t="shared" si="11"/>
        <v>28.45660713494938</v>
      </c>
      <c r="W22">
        <f t="shared" si="12"/>
        <v>28.749600000000001</v>
      </c>
      <c r="X22">
        <f t="shared" si="13"/>
        <v>3.963866043634964</v>
      </c>
      <c r="Y22">
        <f t="shared" si="14"/>
        <v>65.134744997078201</v>
      </c>
      <c r="Z22">
        <f t="shared" si="15"/>
        <v>2.4674252052632002</v>
      </c>
      <c r="AA22">
        <f t="shared" si="16"/>
        <v>3.7881858681935174</v>
      </c>
      <c r="AB22">
        <f t="shared" si="17"/>
        <v>1.4964408383717638</v>
      </c>
      <c r="AC22">
        <f t="shared" si="18"/>
        <v>-208.84298128959594</v>
      </c>
      <c r="AD22">
        <f t="shared" si="19"/>
        <v>-94.576779923537174</v>
      </c>
      <c r="AE22">
        <f t="shared" si="20"/>
        <v>-9.1956123088476165</v>
      </c>
      <c r="AF22">
        <f t="shared" si="21"/>
        <v>-39.01747441081622</v>
      </c>
      <c r="AG22">
        <v>-4.11822170000328E-2</v>
      </c>
      <c r="AH22">
        <v>4.6230646342894199E-2</v>
      </c>
      <c r="AI22">
        <v>3.4551190892699202</v>
      </c>
      <c r="AJ22">
        <v>155</v>
      </c>
      <c r="AK22">
        <v>31</v>
      </c>
      <c r="AL22">
        <f t="shared" si="22"/>
        <v>1.0059577867493927</v>
      </c>
      <c r="AM22">
        <f t="shared" si="23"/>
        <v>0.5957786749392735</v>
      </c>
      <c r="AN22">
        <f t="shared" si="24"/>
        <v>52342.745218951291</v>
      </c>
      <c r="AO22">
        <v>0</v>
      </c>
      <c r="AP22">
        <v>0</v>
      </c>
      <c r="AQ22">
        <v>0</v>
      </c>
      <c r="AR22">
        <f t="shared" si="25"/>
        <v>0</v>
      </c>
      <c r="AS22" t="e">
        <f t="shared" si="26"/>
        <v>#DIV/0!</v>
      </c>
      <c r="AT22">
        <v>-1</v>
      </c>
      <c r="AU22" t="s">
        <v>312</v>
      </c>
      <c r="AV22">
        <v>888.30180769230799</v>
      </c>
      <c r="AW22">
        <v>1093.32</v>
      </c>
      <c r="AX22">
        <f t="shared" si="27"/>
        <v>0.18751892612198806</v>
      </c>
      <c r="AY22">
        <v>0.5</v>
      </c>
      <c r="AZ22">
        <f t="shared" si="28"/>
        <v>1429.2021001003811</v>
      </c>
      <c r="BA22">
        <f t="shared" si="29"/>
        <v>-8.6732718925798102E-3</v>
      </c>
      <c r="BB22">
        <f t="shared" si="30"/>
        <v>134.00122151105677</v>
      </c>
      <c r="BC22">
        <f t="shared" si="31"/>
        <v>0.3852303076866791</v>
      </c>
      <c r="BD22">
        <f t="shared" si="32"/>
        <v>6.9362249610310084E-4</v>
      </c>
      <c r="BE22">
        <f t="shared" si="33"/>
        <v>-1</v>
      </c>
      <c r="BF22" t="s">
        <v>313</v>
      </c>
      <c r="BG22">
        <v>672.14</v>
      </c>
      <c r="BH22">
        <f t="shared" si="34"/>
        <v>421.17999999999995</v>
      </c>
      <c r="BI22">
        <f t="shared" si="35"/>
        <v>0.48677095851581742</v>
      </c>
      <c r="BJ22">
        <f t="shared" si="36"/>
        <v>1.6266254054214895</v>
      </c>
      <c r="BK22">
        <f t="shared" si="37"/>
        <v>0.18751892612198803</v>
      </c>
      <c r="BL22" t="e">
        <f t="shared" si="38"/>
        <v>#DIV/0!</v>
      </c>
      <c r="BM22">
        <v>439</v>
      </c>
      <c r="BN22">
        <v>300</v>
      </c>
      <c r="BO22">
        <v>300</v>
      </c>
      <c r="BP22">
        <v>300</v>
      </c>
      <c r="BQ22">
        <v>10146.9</v>
      </c>
      <c r="BR22">
        <v>1045.8599999999999</v>
      </c>
      <c r="BS22">
        <v>-7.0098599999999997E-3</v>
      </c>
      <c r="BT22">
        <v>-1.74072</v>
      </c>
      <c r="BU22">
        <f t="shared" si="39"/>
        <v>1699.98</v>
      </c>
      <c r="BV22">
        <f t="shared" si="40"/>
        <v>1429.2021001003811</v>
      </c>
      <c r="BW22">
        <f t="shared" si="41"/>
        <v>0.84071700849444175</v>
      </c>
      <c r="BX22">
        <f t="shared" si="42"/>
        <v>0.19143401698888363</v>
      </c>
      <c r="BY22">
        <v>6</v>
      </c>
      <c r="BZ22">
        <v>0.5</v>
      </c>
      <c r="CA22" t="s">
        <v>278</v>
      </c>
      <c r="CB22">
        <v>1564494803.5999999</v>
      </c>
      <c r="CC22">
        <v>49.724899999999998</v>
      </c>
      <c r="CD22">
        <v>49.997100000000003</v>
      </c>
      <c r="CE22">
        <v>24.816800000000001</v>
      </c>
      <c r="CF22">
        <v>19.3093</v>
      </c>
      <c r="CG22">
        <v>500.05599999999998</v>
      </c>
      <c r="CH22">
        <v>99.2256</v>
      </c>
      <c r="CI22">
        <v>0.19999900000000001</v>
      </c>
      <c r="CJ22">
        <v>27.969899999999999</v>
      </c>
      <c r="CK22">
        <v>28.749600000000001</v>
      </c>
      <c r="CL22">
        <v>999.9</v>
      </c>
      <c r="CM22">
        <v>10008.799999999999</v>
      </c>
      <c r="CN22">
        <v>0</v>
      </c>
      <c r="CO22">
        <v>-0.34401100000000001</v>
      </c>
      <c r="CP22">
        <v>1699.98</v>
      </c>
      <c r="CQ22">
        <v>0.97602800000000001</v>
      </c>
      <c r="CR22">
        <v>2.3972299999999998E-2</v>
      </c>
      <c r="CS22">
        <v>0</v>
      </c>
      <c r="CT22">
        <v>888.74099999999999</v>
      </c>
      <c r="CU22">
        <v>4.99986</v>
      </c>
      <c r="CV22">
        <v>15459.7</v>
      </c>
      <c r="CW22">
        <v>13809.3</v>
      </c>
      <c r="CX22">
        <v>44.811999999999998</v>
      </c>
      <c r="CY22">
        <v>46.561999999999998</v>
      </c>
      <c r="CZ22">
        <v>45.625</v>
      </c>
      <c r="DA22">
        <v>45.686999999999998</v>
      </c>
      <c r="DB22">
        <v>46.561999999999998</v>
      </c>
      <c r="DC22">
        <v>1654.35</v>
      </c>
      <c r="DD22">
        <v>40.630000000000003</v>
      </c>
      <c r="DE22">
        <v>0</v>
      </c>
      <c r="DF22">
        <v>108.700000047684</v>
      </c>
      <c r="DG22">
        <v>888.30180769230799</v>
      </c>
      <c r="DH22">
        <v>3.74888889383582</v>
      </c>
      <c r="DI22">
        <v>64.806837624903295</v>
      </c>
      <c r="DJ22">
        <v>15451.438461538501</v>
      </c>
      <c r="DK22">
        <v>15</v>
      </c>
      <c r="DL22">
        <v>1564494838.5999999</v>
      </c>
      <c r="DM22" t="s">
        <v>314</v>
      </c>
      <c r="DN22">
        <v>18</v>
      </c>
      <c r="DO22">
        <v>0.309</v>
      </c>
      <c r="DP22">
        <v>0.182</v>
      </c>
      <c r="DQ22">
        <v>50</v>
      </c>
      <c r="DR22">
        <v>19</v>
      </c>
      <c r="DS22">
        <v>0.28000000000000003</v>
      </c>
      <c r="DT22">
        <v>0.02</v>
      </c>
      <c r="DU22">
        <v>-6.4280534761057606E-2</v>
      </c>
      <c r="DV22">
        <v>0.273266502971797</v>
      </c>
      <c r="DW22">
        <v>7.3291119933808699E-2</v>
      </c>
      <c r="DX22">
        <v>1</v>
      </c>
      <c r="DY22">
        <v>0.32602209680252398</v>
      </c>
      <c r="DZ22">
        <v>8.1128661970738605E-3</v>
      </c>
      <c r="EA22">
        <v>1.69428677575401E-3</v>
      </c>
      <c r="EB22">
        <v>1</v>
      </c>
      <c r="EC22">
        <v>2</v>
      </c>
      <c r="ED22">
        <v>2</v>
      </c>
      <c r="EE22" t="s">
        <v>279</v>
      </c>
      <c r="EF22">
        <v>1.86737</v>
      </c>
      <c r="EG22">
        <v>1.8638999999999999</v>
      </c>
      <c r="EH22">
        <v>1.8695299999999999</v>
      </c>
      <c r="EI22">
        <v>1.8675200000000001</v>
      </c>
      <c r="EJ22">
        <v>1.8721300000000001</v>
      </c>
      <c r="EK22">
        <v>1.8646199999999999</v>
      </c>
      <c r="EL22">
        <v>1.86625</v>
      </c>
      <c r="EM22">
        <v>1.86616</v>
      </c>
      <c r="EN22" t="s">
        <v>280</v>
      </c>
      <c r="EO22" t="s">
        <v>19</v>
      </c>
      <c r="EP22" t="s">
        <v>19</v>
      </c>
      <c r="EQ22" t="s">
        <v>19</v>
      </c>
      <c r="ER22" t="s">
        <v>281</v>
      </c>
      <c r="ES22" t="s">
        <v>282</v>
      </c>
      <c r="ET22" t="s">
        <v>283</v>
      </c>
      <c r="EU22" t="s">
        <v>283</v>
      </c>
      <c r="EV22" t="s">
        <v>283</v>
      </c>
      <c r="EW22" t="s">
        <v>283</v>
      </c>
      <c r="EX22">
        <v>0</v>
      </c>
      <c r="EY22">
        <v>100</v>
      </c>
      <c r="EZ22">
        <v>100</v>
      </c>
      <c r="FA22">
        <v>0.309</v>
      </c>
      <c r="FB22">
        <v>0.182</v>
      </c>
      <c r="FC22">
        <v>2</v>
      </c>
      <c r="FD22">
        <v>324.72000000000003</v>
      </c>
      <c r="FE22">
        <v>526.654</v>
      </c>
      <c r="FF22">
        <v>25.0001</v>
      </c>
      <c r="FG22">
        <v>28.942</v>
      </c>
      <c r="FH22">
        <v>30.000399999999999</v>
      </c>
      <c r="FI22">
        <v>28.925000000000001</v>
      </c>
      <c r="FJ22">
        <v>28.912700000000001</v>
      </c>
      <c r="FK22">
        <v>5.6604099999999997</v>
      </c>
      <c r="FL22">
        <v>36.091000000000001</v>
      </c>
      <c r="FM22">
        <v>42.1755</v>
      </c>
      <c r="FN22">
        <v>25</v>
      </c>
      <c r="FO22">
        <v>50</v>
      </c>
      <c r="FP22">
        <v>19.212499999999999</v>
      </c>
      <c r="FQ22">
        <v>101.47499999999999</v>
      </c>
      <c r="FR22">
        <v>101.95</v>
      </c>
    </row>
    <row r="23" spans="1:174" x14ac:dyDescent="0.2">
      <c r="A23">
        <v>18</v>
      </c>
      <c r="B23">
        <v>1564494930.0999999</v>
      </c>
      <c r="C23">
        <v>2113.2999999523199</v>
      </c>
      <c r="D23" t="s">
        <v>315</v>
      </c>
      <c r="E23" t="s">
        <v>316</v>
      </c>
      <c r="F23" t="s">
        <v>277</v>
      </c>
      <c r="G23">
        <v>3</v>
      </c>
      <c r="H23" s="1">
        <v>1.5</v>
      </c>
      <c r="I23" t="s">
        <v>959</v>
      </c>
      <c r="J23">
        <v>1564494930.0999999</v>
      </c>
      <c r="K23">
        <f t="shared" si="0"/>
        <v>4.9284567124663285E-3</v>
      </c>
      <c r="L23">
        <f t="shared" si="1"/>
        <v>24.727430809848777</v>
      </c>
      <c r="M23">
        <f t="shared" si="2"/>
        <v>368.38797166036153</v>
      </c>
      <c r="N23">
        <f t="shared" si="3"/>
        <v>240.45320514868027</v>
      </c>
      <c r="O23">
        <f t="shared" si="4"/>
        <v>23.906125761205534</v>
      </c>
      <c r="P23">
        <f t="shared" si="5"/>
        <v>36.625542895061542</v>
      </c>
      <c r="Q23">
        <f t="shared" si="6"/>
        <v>0.35231594428472413</v>
      </c>
      <c r="R23">
        <f t="shared" si="7"/>
        <v>2.2493846481353876</v>
      </c>
      <c r="S23">
        <f t="shared" si="8"/>
        <v>0.32428205953546452</v>
      </c>
      <c r="T23">
        <f t="shared" si="9"/>
        <v>0.20500881204789029</v>
      </c>
      <c r="U23">
        <f t="shared" si="10"/>
        <v>273.63197675570149</v>
      </c>
      <c r="V23">
        <f t="shared" si="11"/>
        <v>28.400554305577415</v>
      </c>
      <c r="W23">
        <f t="shared" si="12"/>
        <v>28.597999999999999</v>
      </c>
      <c r="X23">
        <f t="shared" si="13"/>
        <v>3.9291620170350767</v>
      </c>
      <c r="Y23">
        <f t="shared" si="14"/>
        <v>65.088640123011515</v>
      </c>
      <c r="Z23">
        <f t="shared" si="15"/>
        <v>2.4667571684879999</v>
      </c>
      <c r="AA23">
        <f t="shared" si="16"/>
        <v>3.7898428417402132</v>
      </c>
      <c r="AB23">
        <f t="shared" si="17"/>
        <v>1.4624048485470769</v>
      </c>
      <c r="AC23">
        <f t="shared" si="18"/>
        <v>-217.34494101976509</v>
      </c>
      <c r="AD23">
        <f t="shared" si="19"/>
        <v>-75.259432888260633</v>
      </c>
      <c r="AE23">
        <f t="shared" si="20"/>
        <v>-7.3139685623977249</v>
      </c>
      <c r="AF23">
        <f t="shared" si="21"/>
        <v>-26.286365714721981</v>
      </c>
      <c r="AG23">
        <v>-4.11671832114886E-2</v>
      </c>
      <c r="AH23">
        <v>4.6213769598221197E-2</v>
      </c>
      <c r="AI23">
        <v>3.45412062615965</v>
      </c>
      <c r="AJ23">
        <v>155</v>
      </c>
      <c r="AK23">
        <v>31</v>
      </c>
      <c r="AL23">
        <f t="shared" si="22"/>
        <v>1.005960046143219</v>
      </c>
      <c r="AM23">
        <f t="shared" si="23"/>
        <v>0.59600461432189888</v>
      </c>
      <c r="AN23">
        <f t="shared" si="24"/>
        <v>52323.020126145413</v>
      </c>
      <c r="AO23">
        <v>0</v>
      </c>
      <c r="AP23">
        <v>0</v>
      </c>
      <c r="AQ23">
        <v>0</v>
      </c>
      <c r="AR23">
        <f t="shared" si="25"/>
        <v>0</v>
      </c>
      <c r="AS23" t="e">
        <f t="shared" si="26"/>
        <v>#DIV/0!</v>
      </c>
      <c r="AT23">
        <v>-1</v>
      </c>
      <c r="AU23" t="s">
        <v>317</v>
      </c>
      <c r="AV23">
        <v>850.39361538461503</v>
      </c>
      <c r="AW23">
        <v>1162.02</v>
      </c>
      <c r="AX23">
        <f t="shared" si="27"/>
        <v>0.26817643811241199</v>
      </c>
      <c r="AY23">
        <v>0.5</v>
      </c>
      <c r="AZ23">
        <f t="shared" si="28"/>
        <v>1429.3788001003934</v>
      </c>
      <c r="BA23">
        <f t="shared" si="29"/>
        <v>24.727430809848777</v>
      </c>
      <c r="BB23">
        <f t="shared" si="30"/>
        <v>191.66285766215842</v>
      </c>
      <c r="BC23">
        <f t="shared" si="31"/>
        <v>0.47226381645754806</v>
      </c>
      <c r="BD23">
        <f t="shared" si="32"/>
        <v>1.7999029234267216E-2</v>
      </c>
      <c r="BE23">
        <f t="shared" si="33"/>
        <v>-1</v>
      </c>
      <c r="BF23" t="s">
        <v>318</v>
      </c>
      <c r="BG23">
        <v>613.24</v>
      </c>
      <c r="BH23">
        <f t="shared" si="34"/>
        <v>548.78</v>
      </c>
      <c r="BI23">
        <f t="shared" si="35"/>
        <v>0.56785302783517067</v>
      </c>
      <c r="BJ23">
        <f t="shared" si="36"/>
        <v>1.8948861783314852</v>
      </c>
      <c r="BK23">
        <f t="shared" si="37"/>
        <v>0.26817643811241199</v>
      </c>
      <c r="BL23" t="e">
        <f t="shared" si="38"/>
        <v>#DIV/0!</v>
      </c>
      <c r="BM23">
        <v>441</v>
      </c>
      <c r="BN23">
        <v>300</v>
      </c>
      <c r="BO23">
        <v>300</v>
      </c>
      <c r="BP23">
        <v>300</v>
      </c>
      <c r="BQ23">
        <v>10146.799999999999</v>
      </c>
      <c r="BR23">
        <v>1089.6199999999999</v>
      </c>
      <c r="BS23">
        <v>-7.0102000000000003E-3</v>
      </c>
      <c r="BT23">
        <v>1.8708499999999999</v>
      </c>
      <c r="BU23">
        <f t="shared" si="39"/>
        <v>1700.19</v>
      </c>
      <c r="BV23">
        <f t="shared" si="40"/>
        <v>1429.3788001003934</v>
      </c>
      <c r="BW23">
        <f t="shared" si="41"/>
        <v>0.84071709638357672</v>
      </c>
      <c r="BX23">
        <f t="shared" si="42"/>
        <v>0.19143419276715365</v>
      </c>
      <c r="BY23">
        <v>6</v>
      </c>
      <c r="BZ23">
        <v>0.5</v>
      </c>
      <c r="CA23" t="s">
        <v>278</v>
      </c>
      <c r="CB23">
        <v>1564494930.0999999</v>
      </c>
      <c r="CC23">
        <v>368.38799999999998</v>
      </c>
      <c r="CD23">
        <v>400.05900000000003</v>
      </c>
      <c r="CE23">
        <v>24.811199999999999</v>
      </c>
      <c r="CF23">
        <v>19.079699999999999</v>
      </c>
      <c r="CG23">
        <v>500.07600000000002</v>
      </c>
      <c r="CH23">
        <v>99.221100000000007</v>
      </c>
      <c r="CI23">
        <v>0.200015</v>
      </c>
      <c r="CJ23">
        <v>27.977399999999999</v>
      </c>
      <c r="CK23">
        <v>28.597999999999999</v>
      </c>
      <c r="CL23">
        <v>999.9</v>
      </c>
      <c r="CM23">
        <v>10005.6</v>
      </c>
      <c r="CN23">
        <v>0</v>
      </c>
      <c r="CO23">
        <v>-0.33063300000000001</v>
      </c>
      <c r="CP23">
        <v>1700.19</v>
      </c>
      <c r="CQ23">
        <v>0.97602800000000001</v>
      </c>
      <c r="CR23">
        <v>2.3972299999999998E-2</v>
      </c>
      <c r="CS23">
        <v>0</v>
      </c>
      <c r="CT23">
        <v>849.85699999999997</v>
      </c>
      <c r="CU23">
        <v>4.99986</v>
      </c>
      <c r="CV23">
        <v>14833.8</v>
      </c>
      <c r="CW23">
        <v>13811</v>
      </c>
      <c r="CX23">
        <v>44.936999999999998</v>
      </c>
      <c r="CY23">
        <v>46.686999999999998</v>
      </c>
      <c r="CZ23">
        <v>45.686999999999998</v>
      </c>
      <c r="DA23">
        <v>45.75</v>
      </c>
      <c r="DB23">
        <v>46.686999999999998</v>
      </c>
      <c r="DC23">
        <v>1654.55</v>
      </c>
      <c r="DD23">
        <v>40.64</v>
      </c>
      <c r="DE23">
        <v>0</v>
      </c>
      <c r="DF23">
        <v>125.89999985694899</v>
      </c>
      <c r="DG23">
        <v>850.39361538461503</v>
      </c>
      <c r="DH23">
        <v>-3.80041024925753</v>
      </c>
      <c r="DI23">
        <v>-41.329914479669803</v>
      </c>
      <c r="DJ23">
        <v>14837.373076923101</v>
      </c>
      <c r="DK23">
        <v>15</v>
      </c>
      <c r="DL23">
        <v>1564494962.5999999</v>
      </c>
      <c r="DM23" t="s">
        <v>319</v>
      </c>
      <c r="DN23">
        <v>19</v>
      </c>
      <c r="DO23">
        <v>0.56999999999999995</v>
      </c>
      <c r="DP23">
        <v>0.17499999999999999</v>
      </c>
      <c r="DQ23">
        <v>400</v>
      </c>
      <c r="DR23">
        <v>19</v>
      </c>
      <c r="DS23">
        <v>0.03</v>
      </c>
      <c r="DT23">
        <v>0.02</v>
      </c>
      <c r="DU23">
        <v>25.2259616831507</v>
      </c>
      <c r="DV23">
        <v>-1.16186831031676</v>
      </c>
      <c r="DW23">
        <v>0.23963436709327901</v>
      </c>
      <c r="DX23">
        <v>0</v>
      </c>
      <c r="DY23">
        <v>0.34984527375304397</v>
      </c>
      <c r="DZ23">
        <v>1.02469387744634E-2</v>
      </c>
      <c r="EA23">
        <v>2.04416853208093E-3</v>
      </c>
      <c r="EB23">
        <v>1</v>
      </c>
      <c r="EC23">
        <v>1</v>
      </c>
      <c r="ED23">
        <v>2</v>
      </c>
      <c r="EE23" t="s">
        <v>284</v>
      </c>
      <c r="EF23">
        <v>1.86737</v>
      </c>
      <c r="EG23">
        <v>1.86388</v>
      </c>
      <c r="EH23">
        <v>1.8695600000000001</v>
      </c>
      <c r="EI23">
        <v>1.86751</v>
      </c>
      <c r="EJ23">
        <v>1.8721300000000001</v>
      </c>
      <c r="EK23">
        <v>1.86463</v>
      </c>
      <c r="EL23">
        <v>1.8662799999999999</v>
      </c>
      <c r="EM23">
        <v>1.86615</v>
      </c>
      <c r="EN23" t="s">
        <v>280</v>
      </c>
      <c r="EO23" t="s">
        <v>19</v>
      </c>
      <c r="EP23" t="s">
        <v>19</v>
      </c>
      <c r="EQ23" t="s">
        <v>19</v>
      </c>
      <c r="ER23" t="s">
        <v>281</v>
      </c>
      <c r="ES23" t="s">
        <v>282</v>
      </c>
      <c r="ET23" t="s">
        <v>283</v>
      </c>
      <c r="EU23" t="s">
        <v>283</v>
      </c>
      <c r="EV23" t="s">
        <v>283</v>
      </c>
      <c r="EW23" t="s">
        <v>283</v>
      </c>
      <c r="EX23">
        <v>0</v>
      </c>
      <c r="EY23">
        <v>100</v>
      </c>
      <c r="EZ23">
        <v>100</v>
      </c>
      <c r="FA23">
        <v>0.56999999999999995</v>
      </c>
      <c r="FB23">
        <v>0.17499999999999999</v>
      </c>
      <c r="FC23">
        <v>2</v>
      </c>
      <c r="FD23">
        <v>325.09199999999998</v>
      </c>
      <c r="FE23">
        <v>526.25800000000004</v>
      </c>
      <c r="FF23">
        <v>25.000399999999999</v>
      </c>
      <c r="FG23">
        <v>29.009399999999999</v>
      </c>
      <c r="FH23">
        <v>30.0002</v>
      </c>
      <c r="FI23">
        <v>28.9923</v>
      </c>
      <c r="FJ23">
        <v>28.980599999999999</v>
      </c>
      <c r="FK23">
        <v>22.005600000000001</v>
      </c>
      <c r="FL23">
        <v>36.986400000000003</v>
      </c>
      <c r="FM23">
        <v>39.140900000000002</v>
      </c>
      <c r="FN23">
        <v>25</v>
      </c>
      <c r="FO23">
        <v>400</v>
      </c>
      <c r="FP23">
        <v>19.105499999999999</v>
      </c>
      <c r="FQ23">
        <v>101.465</v>
      </c>
      <c r="FR23">
        <v>101.941</v>
      </c>
    </row>
    <row r="24" spans="1:174" x14ac:dyDescent="0.2">
      <c r="A24">
        <v>19</v>
      </c>
      <c r="B24">
        <v>1564495054.0999999</v>
      </c>
      <c r="C24">
        <v>2237.2999999523199</v>
      </c>
      <c r="D24" t="s">
        <v>320</v>
      </c>
      <c r="E24" t="s">
        <v>321</v>
      </c>
      <c r="F24" t="s">
        <v>277</v>
      </c>
      <c r="G24">
        <v>3</v>
      </c>
      <c r="H24" s="1">
        <v>1.5</v>
      </c>
      <c r="I24" t="s">
        <v>959</v>
      </c>
      <c r="J24">
        <v>1564495054.0999999</v>
      </c>
      <c r="K24">
        <f t="shared" si="0"/>
        <v>5.1230950068257347E-3</v>
      </c>
      <c r="L24">
        <f t="shared" si="1"/>
        <v>28.321407317014394</v>
      </c>
      <c r="M24">
        <f t="shared" si="2"/>
        <v>463.40096725642582</v>
      </c>
      <c r="N24">
        <f t="shared" si="3"/>
        <v>322.19050388955372</v>
      </c>
      <c r="O24">
        <f t="shared" si="4"/>
        <v>32.03353051929173</v>
      </c>
      <c r="P24">
        <f t="shared" si="5"/>
        <v>46.073266741488588</v>
      </c>
      <c r="Q24">
        <f t="shared" si="6"/>
        <v>0.3705543997784228</v>
      </c>
      <c r="R24">
        <f t="shared" si="7"/>
        <v>2.2426434187569497</v>
      </c>
      <c r="S24">
        <f t="shared" si="8"/>
        <v>0.33959456307374342</v>
      </c>
      <c r="T24">
        <f t="shared" si="9"/>
        <v>0.21481224879081509</v>
      </c>
      <c r="U24">
        <f t="shared" si="10"/>
        <v>273.62503093636883</v>
      </c>
      <c r="V24">
        <f t="shared" si="11"/>
        <v>28.357048743652221</v>
      </c>
      <c r="W24">
        <f t="shared" si="12"/>
        <v>28.558399999999999</v>
      </c>
      <c r="X24">
        <f t="shared" si="13"/>
        <v>3.9201406186759837</v>
      </c>
      <c r="Y24">
        <f t="shared" si="14"/>
        <v>65.056347285178191</v>
      </c>
      <c r="Z24">
        <f t="shared" si="15"/>
        <v>2.4684242996224</v>
      </c>
      <c r="AA24">
        <f t="shared" si="16"/>
        <v>3.794286649390139</v>
      </c>
      <c r="AB24">
        <f t="shared" si="17"/>
        <v>1.4517163190535838</v>
      </c>
      <c r="AC24">
        <f t="shared" si="18"/>
        <v>-225.9284898010149</v>
      </c>
      <c r="AD24">
        <f t="shared" si="19"/>
        <v>-67.815834368326662</v>
      </c>
      <c r="AE24">
        <f t="shared" si="20"/>
        <v>-6.6097420366637012</v>
      </c>
      <c r="AF24">
        <f t="shared" si="21"/>
        <v>-26.729035269636441</v>
      </c>
      <c r="AG24">
        <v>-4.0985989439327998E-2</v>
      </c>
      <c r="AH24">
        <v>4.6010363715524603E-2</v>
      </c>
      <c r="AI24">
        <v>3.44207685627961</v>
      </c>
      <c r="AJ24">
        <v>155</v>
      </c>
      <c r="AK24">
        <v>31</v>
      </c>
      <c r="AL24">
        <f t="shared" si="22"/>
        <v>1.0059858718998076</v>
      </c>
      <c r="AM24">
        <f t="shared" si="23"/>
        <v>0.59858718998075933</v>
      </c>
      <c r="AN24">
        <f t="shared" si="24"/>
        <v>52098.612450922723</v>
      </c>
      <c r="AO24">
        <v>0</v>
      </c>
      <c r="AP24">
        <v>0</v>
      </c>
      <c r="AQ24">
        <v>0</v>
      </c>
      <c r="AR24">
        <f t="shared" si="25"/>
        <v>0</v>
      </c>
      <c r="AS24" t="e">
        <f t="shared" si="26"/>
        <v>#DIV/0!</v>
      </c>
      <c r="AT24">
        <v>-1</v>
      </c>
      <c r="AU24" t="s">
        <v>322</v>
      </c>
      <c r="AV24">
        <v>850.43349999999998</v>
      </c>
      <c r="AW24">
        <v>1171</v>
      </c>
      <c r="AX24">
        <f t="shared" si="27"/>
        <v>0.27375448334756625</v>
      </c>
      <c r="AY24">
        <v>0.5</v>
      </c>
      <c r="AZ24">
        <f t="shared" si="28"/>
        <v>1429.3449001003712</v>
      </c>
      <c r="BA24">
        <f t="shared" si="29"/>
        <v>28.321407317014394</v>
      </c>
      <c r="BB24">
        <f t="shared" si="30"/>
        <v>195.64478732622791</v>
      </c>
      <c r="BC24">
        <f t="shared" si="31"/>
        <v>0.47747224594363791</v>
      </c>
      <c r="BD24">
        <f t="shared" si="32"/>
        <v>2.0513878291345492E-2</v>
      </c>
      <c r="BE24">
        <f t="shared" si="33"/>
        <v>-1</v>
      </c>
      <c r="BF24" t="s">
        <v>323</v>
      </c>
      <c r="BG24">
        <v>611.88</v>
      </c>
      <c r="BH24">
        <f t="shared" si="34"/>
        <v>559.12</v>
      </c>
      <c r="BI24">
        <f t="shared" si="35"/>
        <v>0.57334114322506802</v>
      </c>
      <c r="BJ24">
        <f t="shared" si="36"/>
        <v>1.9137739426031248</v>
      </c>
      <c r="BK24">
        <f t="shared" si="37"/>
        <v>0.27375448334756619</v>
      </c>
      <c r="BL24" t="e">
        <f t="shared" si="38"/>
        <v>#DIV/0!</v>
      </c>
      <c r="BM24">
        <v>443</v>
      </c>
      <c r="BN24">
        <v>300</v>
      </c>
      <c r="BO24">
        <v>300</v>
      </c>
      <c r="BP24">
        <v>300</v>
      </c>
      <c r="BQ24">
        <v>10146.6</v>
      </c>
      <c r="BR24">
        <v>1095.03</v>
      </c>
      <c r="BS24">
        <v>-7.0100600000000002E-3</v>
      </c>
      <c r="BT24">
        <v>2.3973399999999998</v>
      </c>
      <c r="BU24">
        <f t="shared" si="39"/>
        <v>1700.15</v>
      </c>
      <c r="BV24">
        <f t="shared" si="40"/>
        <v>1429.3449001003712</v>
      </c>
      <c r="BW24">
        <f t="shared" si="41"/>
        <v>0.84071693679991244</v>
      </c>
      <c r="BX24">
        <f t="shared" si="42"/>
        <v>0.19143387359982492</v>
      </c>
      <c r="BY24">
        <v>6</v>
      </c>
      <c r="BZ24">
        <v>0.5</v>
      </c>
      <c r="CA24" t="s">
        <v>278</v>
      </c>
      <c r="CB24">
        <v>1564495054.0999999</v>
      </c>
      <c r="CC24">
        <v>463.40100000000001</v>
      </c>
      <c r="CD24">
        <v>500.029</v>
      </c>
      <c r="CE24">
        <v>24.827200000000001</v>
      </c>
      <c r="CF24">
        <v>18.869399999999999</v>
      </c>
      <c r="CG24">
        <v>500.05900000000003</v>
      </c>
      <c r="CH24">
        <v>99.224199999999996</v>
      </c>
      <c r="CI24">
        <v>0.199992</v>
      </c>
      <c r="CJ24">
        <v>27.997499999999999</v>
      </c>
      <c r="CK24">
        <v>28.558399999999999</v>
      </c>
      <c r="CL24">
        <v>999.9</v>
      </c>
      <c r="CM24">
        <v>9961.25</v>
      </c>
      <c r="CN24">
        <v>0</v>
      </c>
      <c r="CO24">
        <v>-0.22934099999999999</v>
      </c>
      <c r="CP24">
        <v>1700.15</v>
      </c>
      <c r="CQ24">
        <v>0.97603200000000001</v>
      </c>
      <c r="CR24">
        <v>2.3968E-2</v>
      </c>
      <c r="CS24">
        <v>0</v>
      </c>
      <c r="CT24">
        <v>850.57100000000003</v>
      </c>
      <c r="CU24">
        <v>4.99986</v>
      </c>
      <c r="CV24">
        <v>14851.8</v>
      </c>
      <c r="CW24">
        <v>13810.6</v>
      </c>
      <c r="CX24">
        <v>45</v>
      </c>
      <c r="CY24">
        <v>46.686999999999998</v>
      </c>
      <c r="CZ24">
        <v>45.75</v>
      </c>
      <c r="DA24">
        <v>45.875</v>
      </c>
      <c r="DB24">
        <v>46.75</v>
      </c>
      <c r="DC24">
        <v>1654.52</v>
      </c>
      <c r="DD24">
        <v>40.630000000000003</v>
      </c>
      <c r="DE24">
        <v>0</v>
      </c>
      <c r="DF24">
        <v>123.60000014305101</v>
      </c>
      <c r="DG24">
        <v>850.43349999999998</v>
      </c>
      <c r="DH24">
        <v>1.42588034192409</v>
      </c>
      <c r="DI24">
        <v>33.4837606144999</v>
      </c>
      <c r="DJ24">
        <v>14846.123076923101</v>
      </c>
      <c r="DK24">
        <v>15</v>
      </c>
      <c r="DL24">
        <v>1564495087.0999999</v>
      </c>
      <c r="DM24" t="s">
        <v>324</v>
      </c>
      <c r="DN24">
        <v>20</v>
      </c>
      <c r="DO24">
        <v>0.70299999999999996</v>
      </c>
      <c r="DP24">
        <v>0.16800000000000001</v>
      </c>
      <c r="DQ24">
        <v>500</v>
      </c>
      <c r="DR24">
        <v>19</v>
      </c>
      <c r="DS24">
        <v>0.03</v>
      </c>
      <c r="DT24">
        <v>0.01</v>
      </c>
      <c r="DU24">
        <v>28.672951566010202</v>
      </c>
      <c r="DV24">
        <v>-0.97397023574614305</v>
      </c>
      <c r="DW24">
        <v>0.199388208165036</v>
      </c>
      <c r="DX24">
        <v>0</v>
      </c>
      <c r="DY24">
        <v>0.36951465587281501</v>
      </c>
      <c r="DZ24">
        <v>5.3101638715777801E-3</v>
      </c>
      <c r="EA24">
        <v>1.08959468342591E-3</v>
      </c>
      <c r="EB24">
        <v>1</v>
      </c>
      <c r="EC24">
        <v>1</v>
      </c>
      <c r="ED24">
        <v>2</v>
      </c>
      <c r="EE24" t="s">
        <v>284</v>
      </c>
      <c r="EF24">
        <v>1.86737</v>
      </c>
      <c r="EG24">
        <v>1.86389</v>
      </c>
      <c r="EH24">
        <v>1.86954</v>
      </c>
      <c r="EI24">
        <v>1.8675200000000001</v>
      </c>
      <c r="EJ24">
        <v>1.8721300000000001</v>
      </c>
      <c r="EK24">
        <v>1.8646199999999999</v>
      </c>
      <c r="EL24">
        <v>1.86626</v>
      </c>
      <c r="EM24">
        <v>1.86615</v>
      </c>
      <c r="EN24" t="s">
        <v>280</v>
      </c>
      <c r="EO24" t="s">
        <v>19</v>
      </c>
      <c r="EP24" t="s">
        <v>19</v>
      </c>
      <c r="EQ24" t="s">
        <v>19</v>
      </c>
      <c r="ER24" t="s">
        <v>281</v>
      </c>
      <c r="ES24" t="s">
        <v>282</v>
      </c>
      <c r="ET24" t="s">
        <v>283</v>
      </c>
      <c r="EU24" t="s">
        <v>283</v>
      </c>
      <c r="EV24" t="s">
        <v>283</v>
      </c>
      <c r="EW24" t="s">
        <v>283</v>
      </c>
      <c r="EX24">
        <v>0</v>
      </c>
      <c r="EY24">
        <v>100</v>
      </c>
      <c r="EZ24">
        <v>100</v>
      </c>
      <c r="FA24">
        <v>0.70299999999999996</v>
      </c>
      <c r="FB24">
        <v>0.16800000000000001</v>
      </c>
      <c r="FC24">
        <v>2</v>
      </c>
      <c r="FD24">
        <v>325.05599999999998</v>
      </c>
      <c r="FE24">
        <v>525.15899999999999</v>
      </c>
      <c r="FF24">
        <v>25.000399999999999</v>
      </c>
      <c r="FG24">
        <v>29.090299999999999</v>
      </c>
      <c r="FH24">
        <v>30.000299999999999</v>
      </c>
      <c r="FI24">
        <v>29.0687</v>
      </c>
      <c r="FJ24">
        <v>29.0564</v>
      </c>
      <c r="FK24">
        <v>26.282599999999999</v>
      </c>
      <c r="FL24">
        <v>37.576900000000002</v>
      </c>
      <c r="FM24">
        <v>36.113</v>
      </c>
      <c r="FN24">
        <v>25</v>
      </c>
      <c r="FO24">
        <v>500</v>
      </c>
      <c r="FP24">
        <v>18.825199999999999</v>
      </c>
      <c r="FQ24">
        <v>101.45</v>
      </c>
      <c r="FR24">
        <v>101.926</v>
      </c>
    </row>
    <row r="25" spans="1:174" x14ac:dyDescent="0.2">
      <c r="A25">
        <v>20</v>
      </c>
      <c r="B25">
        <v>1564495178.5999999</v>
      </c>
      <c r="C25">
        <v>2361.7999999523199</v>
      </c>
      <c r="D25" t="s">
        <v>325</v>
      </c>
      <c r="E25" t="s">
        <v>326</v>
      </c>
      <c r="F25" t="s">
        <v>277</v>
      </c>
      <c r="G25">
        <v>3</v>
      </c>
      <c r="H25" s="1">
        <v>1.5</v>
      </c>
      <c r="I25" t="s">
        <v>959</v>
      </c>
      <c r="J25">
        <v>1564495178.5999999</v>
      </c>
      <c r="K25">
        <f t="shared" si="0"/>
        <v>5.133919168940319E-3</v>
      </c>
      <c r="L25">
        <f t="shared" si="1"/>
        <v>30.639700023741181</v>
      </c>
      <c r="M25">
        <f t="shared" si="2"/>
        <v>560.01696441758384</v>
      </c>
      <c r="N25">
        <f t="shared" si="3"/>
        <v>404.97503846290221</v>
      </c>
      <c r="O25">
        <f t="shared" si="4"/>
        <v>40.266301166981528</v>
      </c>
      <c r="P25">
        <f t="shared" si="5"/>
        <v>55.681979396670599</v>
      </c>
      <c r="Q25">
        <f t="shared" si="6"/>
        <v>0.36834278178177426</v>
      </c>
      <c r="R25">
        <f t="shared" si="7"/>
        <v>2.2392674367751169</v>
      </c>
      <c r="S25">
        <f t="shared" si="8"/>
        <v>0.33769303134322853</v>
      </c>
      <c r="T25">
        <f t="shared" si="9"/>
        <v>0.21359896873412326</v>
      </c>
      <c r="U25">
        <f t="shared" si="10"/>
        <v>273.62981890552607</v>
      </c>
      <c r="V25">
        <f t="shared" si="11"/>
        <v>28.37886772256438</v>
      </c>
      <c r="W25">
        <f t="shared" si="12"/>
        <v>28.576499999999999</v>
      </c>
      <c r="X25">
        <f t="shared" si="13"/>
        <v>3.9242617915317264</v>
      </c>
      <c r="Y25">
        <f t="shared" si="14"/>
        <v>64.771555490110927</v>
      </c>
      <c r="Z25">
        <f t="shared" si="15"/>
        <v>2.4611882496008004</v>
      </c>
      <c r="AA25">
        <f t="shared" si="16"/>
        <v>3.7997979683791376</v>
      </c>
      <c r="AB25">
        <f t="shared" si="17"/>
        <v>1.463073541930926</v>
      </c>
      <c r="AC25">
        <f t="shared" si="18"/>
        <v>-226.40583535026806</v>
      </c>
      <c r="AD25">
        <f t="shared" si="19"/>
        <v>-66.892828211091668</v>
      </c>
      <c r="AE25">
        <f t="shared" si="20"/>
        <v>-6.5310075413230768</v>
      </c>
      <c r="AF25">
        <f t="shared" si="21"/>
        <v>-26.199852197156716</v>
      </c>
      <c r="AG25">
        <v>-4.08954316704353E-2</v>
      </c>
      <c r="AH25">
        <v>4.5908704686646297E-2</v>
      </c>
      <c r="AI25">
        <v>3.43605074879091</v>
      </c>
      <c r="AJ25">
        <v>155</v>
      </c>
      <c r="AK25">
        <v>31</v>
      </c>
      <c r="AL25">
        <f t="shared" si="22"/>
        <v>1.0059991642919721</v>
      </c>
      <c r="AM25">
        <f t="shared" si="23"/>
        <v>0.59991642919721144</v>
      </c>
      <c r="AN25">
        <f t="shared" si="24"/>
        <v>51983.864043835834</v>
      </c>
      <c r="AO25">
        <v>0</v>
      </c>
      <c r="AP25">
        <v>0</v>
      </c>
      <c r="AQ25">
        <v>0</v>
      </c>
      <c r="AR25">
        <f t="shared" si="25"/>
        <v>0</v>
      </c>
      <c r="AS25" t="e">
        <f t="shared" si="26"/>
        <v>#DIV/0!</v>
      </c>
      <c r="AT25">
        <v>-1</v>
      </c>
      <c r="AU25" t="s">
        <v>327</v>
      </c>
      <c r="AV25">
        <v>852.53923076923104</v>
      </c>
      <c r="AW25">
        <v>1169.7</v>
      </c>
      <c r="AX25">
        <f t="shared" si="27"/>
        <v>0.27114710543794907</v>
      </c>
      <c r="AY25">
        <v>0.5</v>
      </c>
      <c r="AZ25">
        <f t="shared" si="28"/>
        <v>1429.3701001003692</v>
      </c>
      <c r="BA25">
        <f t="shared" si="29"/>
        <v>30.639700023741181</v>
      </c>
      <c r="BB25">
        <f t="shared" si="30"/>
        <v>193.78478262088331</v>
      </c>
      <c r="BC25">
        <f t="shared" si="31"/>
        <v>0.47921689322048394</v>
      </c>
      <c r="BD25">
        <f t="shared" si="32"/>
        <v>2.2135414768728875E-2</v>
      </c>
      <c r="BE25">
        <f t="shared" si="33"/>
        <v>-1</v>
      </c>
      <c r="BF25" t="s">
        <v>328</v>
      </c>
      <c r="BG25">
        <v>609.16</v>
      </c>
      <c r="BH25">
        <f t="shared" si="34"/>
        <v>560.54000000000008</v>
      </c>
      <c r="BI25">
        <f t="shared" si="35"/>
        <v>0.56581291117631027</v>
      </c>
      <c r="BJ25">
        <f t="shared" si="36"/>
        <v>1.9201851730251496</v>
      </c>
      <c r="BK25">
        <f t="shared" si="37"/>
        <v>0.27114710543794907</v>
      </c>
      <c r="BL25" t="e">
        <f t="shared" si="38"/>
        <v>#DIV/0!</v>
      </c>
      <c r="BM25">
        <v>445</v>
      </c>
      <c r="BN25">
        <v>300</v>
      </c>
      <c r="BO25">
        <v>300</v>
      </c>
      <c r="BP25">
        <v>300</v>
      </c>
      <c r="BQ25">
        <v>10146.4</v>
      </c>
      <c r="BR25">
        <v>1094.8399999999999</v>
      </c>
      <c r="BS25">
        <v>-7.0098599999999997E-3</v>
      </c>
      <c r="BT25">
        <v>1.97021</v>
      </c>
      <c r="BU25">
        <f t="shared" si="39"/>
        <v>1700.18</v>
      </c>
      <c r="BV25">
        <f t="shared" si="40"/>
        <v>1429.3701001003692</v>
      </c>
      <c r="BW25">
        <f t="shared" si="41"/>
        <v>0.84071692414942489</v>
      </c>
      <c r="BX25">
        <f t="shared" si="42"/>
        <v>0.19143384829884996</v>
      </c>
      <c r="BY25">
        <v>6</v>
      </c>
      <c r="BZ25">
        <v>0.5</v>
      </c>
      <c r="CA25" t="s">
        <v>278</v>
      </c>
      <c r="CB25">
        <v>1564495178.5999999</v>
      </c>
      <c r="CC25">
        <v>560.01700000000005</v>
      </c>
      <c r="CD25">
        <v>600.00900000000001</v>
      </c>
      <c r="CE25">
        <v>24.7532</v>
      </c>
      <c r="CF25">
        <v>18.782699999999998</v>
      </c>
      <c r="CG25">
        <v>500.08100000000002</v>
      </c>
      <c r="CH25">
        <v>99.229100000000003</v>
      </c>
      <c r="CI25">
        <v>0.19999400000000001</v>
      </c>
      <c r="CJ25">
        <v>28.022400000000001</v>
      </c>
      <c r="CK25">
        <v>28.576499999999999</v>
      </c>
      <c r="CL25">
        <v>999.9</v>
      </c>
      <c r="CM25">
        <v>9938.75</v>
      </c>
      <c r="CN25">
        <v>0</v>
      </c>
      <c r="CO25">
        <v>-0.22934099999999999</v>
      </c>
      <c r="CP25">
        <v>1700.18</v>
      </c>
      <c r="CQ25">
        <v>0.97603200000000001</v>
      </c>
      <c r="CR25">
        <v>2.3968E-2</v>
      </c>
      <c r="CS25">
        <v>0</v>
      </c>
      <c r="CT25">
        <v>852.58</v>
      </c>
      <c r="CU25">
        <v>4.99986</v>
      </c>
      <c r="CV25">
        <v>14892.2</v>
      </c>
      <c r="CW25">
        <v>13810.9</v>
      </c>
      <c r="CX25">
        <v>45.061999999999998</v>
      </c>
      <c r="CY25">
        <v>46.875</v>
      </c>
      <c r="CZ25">
        <v>45.875</v>
      </c>
      <c r="DA25">
        <v>46</v>
      </c>
      <c r="DB25">
        <v>46.936999999999998</v>
      </c>
      <c r="DC25">
        <v>1654.55</v>
      </c>
      <c r="DD25">
        <v>40.630000000000003</v>
      </c>
      <c r="DE25">
        <v>0</v>
      </c>
      <c r="DF25">
        <v>124.299999952316</v>
      </c>
      <c r="DG25">
        <v>852.53923076923104</v>
      </c>
      <c r="DH25">
        <v>2.0032820378440399</v>
      </c>
      <c r="DI25">
        <v>23.569230749209101</v>
      </c>
      <c r="DJ25">
        <v>14887.438461538501</v>
      </c>
      <c r="DK25">
        <v>15</v>
      </c>
      <c r="DL25">
        <v>1564495213.0999999</v>
      </c>
      <c r="DM25" t="s">
        <v>329</v>
      </c>
      <c r="DN25">
        <v>21</v>
      </c>
      <c r="DO25">
        <v>0.78600000000000003</v>
      </c>
      <c r="DP25">
        <v>0.16800000000000001</v>
      </c>
      <c r="DQ25">
        <v>600</v>
      </c>
      <c r="DR25">
        <v>19</v>
      </c>
      <c r="DS25">
        <v>0.04</v>
      </c>
      <c r="DT25">
        <v>0.02</v>
      </c>
      <c r="DU25">
        <v>31.0692899299743</v>
      </c>
      <c r="DV25">
        <v>-1.2049839719698801</v>
      </c>
      <c r="DW25">
        <v>0.241578467375995</v>
      </c>
      <c r="DX25">
        <v>0</v>
      </c>
      <c r="DY25">
        <v>0.37257920425338498</v>
      </c>
      <c r="DZ25">
        <v>-6.5809583635972899E-3</v>
      </c>
      <c r="EA25">
        <v>1.4537036344633E-3</v>
      </c>
      <c r="EB25">
        <v>1</v>
      </c>
      <c r="EC25">
        <v>1</v>
      </c>
      <c r="ED25">
        <v>2</v>
      </c>
      <c r="EE25" t="s">
        <v>284</v>
      </c>
      <c r="EF25">
        <v>1.86737</v>
      </c>
      <c r="EG25">
        <v>1.8638600000000001</v>
      </c>
      <c r="EH25">
        <v>1.8695299999999999</v>
      </c>
      <c r="EI25">
        <v>1.8675200000000001</v>
      </c>
      <c r="EJ25">
        <v>1.8721300000000001</v>
      </c>
      <c r="EK25">
        <v>1.8646199999999999</v>
      </c>
      <c r="EL25">
        <v>1.86622</v>
      </c>
      <c r="EM25">
        <v>1.86615</v>
      </c>
      <c r="EN25" t="s">
        <v>280</v>
      </c>
      <c r="EO25" t="s">
        <v>19</v>
      </c>
      <c r="EP25" t="s">
        <v>19</v>
      </c>
      <c r="EQ25" t="s">
        <v>19</v>
      </c>
      <c r="ER25" t="s">
        <v>281</v>
      </c>
      <c r="ES25" t="s">
        <v>282</v>
      </c>
      <c r="ET25" t="s">
        <v>283</v>
      </c>
      <c r="EU25" t="s">
        <v>283</v>
      </c>
      <c r="EV25" t="s">
        <v>283</v>
      </c>
      <c r="EW25" t="s">
        <v>283</v>
      </c>
      <c r="EX25">
        <v>0</v>
      </c>
      <c r="EY25">
        <v>100</v>
      </c>
      <c r="EZ25">
        <v>100</v>
      </c>
      <c r="FA25">
        <v>0.78600000000000003</v>
      </c>
      <c r="FB25">
        <v>0.16800000000000001</v>
      </c>
      <c r="FC25">
        <v>2</v>
      </c>
      <c r="FD25">
        <v>324.86</v>
      </c>
      <c r="FE25">
        <v>524.27200000000005</v>
      </c>
      <c r="FF25">
        <v>25.000499999999999</v>
      </c>
      <c r="FG25">
        <v>29.175699999999999</v>
      </c>
      <c r="FH25">
        <v>30.000399999999999</v>
      </c>
      <c r="FI25">
        <v>29.1508</v>
      </c>
      <c r="FJ25">
        <v>29.138300000000001</v>
      </c>
      <c r="FK25">
        <v>30.421900000000001</v>
      </c>
      <c r="FL25">
        <v>37.5764</v>
      </c>
      <c r="FM25">
        <v>33.080100000000002</v>
      </c>
      <c r="FN25">
        <v>25</v>
      </c>
      <c r="FO25">
        <v>600</v>
      </c>
      <c r="FP25">
        <v>18.872599999999998</v>
      </c>
      <c r="FQ25">
        <v>101.43300000000001</v>
      </c>
      <c r="FR25">
        <v>101.913</v>
      </c>
    </row>
    <row r="26" spans="1:174" x14ac:dyDescent="0.2">
      <c r="A26">
        <v>21</v>
      </c>
      <c r="B26">
        <v>1564495304.5999999</v>
      </c>
      <c r="C26">
        <v>2487.7999999523199</v>
      </c>
      <c r="D26" t="s">
        <v>330</v>
      </c>
      <c r="E26" t="s">
        <v>331</v>
      </c>
      <c r="F26" t="s">
        <v>277</v>
      </c>
      <c r="G26">
        <v>3</v>
      </c>
      <c r="H26" s="1">
        <v>1.5</v>
      </c>
      <c r="I26" t="s">
        <v>959</v>
      </c>
      <c r="J26">
        <v>1564495304.5999999</v>
      </c>
      <c r="K26">
        <f t="shared" si="0"/>
        <v>4.7788558119048466E-3</v>
      </c>
      <c r="L26">
        <f t="shared" si="1"/>
        <v>31.975389529063651</v>
      </c>
      <c r="M26">
        <f t="shared" si="2"/>
        <v>757.45396309511807</v>
      </c>
      <c r="N26">
        <f t="shared" si="3"/>
        <v>577.89605079788316</v>
      </c>
      <c r="O26">
        <f t="shared" si="4"/>
        <v>57.459911915431825</v>
      </c>
      <c r="P26">
        <f t="shared" si="5"/>
        <v>75.313264278842269</v>
      </c>
      <c r="Q26">
        <f t="shared" si="6"/>
        <v>0.33552355154321778</v>
      </c>
      <c r="R26">
        <f t="shared" si="7"/>
        <v>2.2441608877841812</v>
      </c>
      <c r="S26">
        <f t="shared" si="8"/>
        <v>0.30994006385767081</v>
      </c>
      <c r="T26">
        <f t="shared" si="9"/>
        <v>0.19584830134503128</v>
      </c>
      <c r="U26">
        <f t="shared" si="10"/>
        <v>273.57715124485543</v>
      </c>
      <c r="V26">
        <f t="shared" si="11"/>
        <v>28.526410561325452</v>
      </c>
      <c r="W26">
        <f t="shared" si="12"/>
        <v>28.669499999999999</v>
      </c>
      <c r="X26">
        <f t="shared" si="13"/>
        <v>3.9454965214164632</v>
      </c>
      <c r="Y26">
        <f t="shared" si="14"/>
        <v>64.672485565391568</v>
      </c>
      <c r="Z26">
        <f t="shared" si="15"/>
        <v>2.4618245566930002</v>
      </c>
      <c r="AA26">
        <f t="shared" si="16"/>
        <v>3.8066026613493973</v>
      </c>
      <c r="AB26">
        <f t="shared" si="17"/>
        <v>1.4836719647234631</v>
      </c>
      <c r="AC26">
        <f t="shared" si="18"/>
        <v>-210.74754130500372</v>
      </c>
      <c r="AD26">
        <f t="shared" si="19"/>
        <v>-74.576511178560736</v>
      </c>
      <c r="AE26">
        <f t="shared" si="20"/>
        <v>-7.2697952168267532</v>
      </c>
      <c r="AF26">
        <f t="shared" si="21"/>
        <v>-19.016696455535794</v>
      </c>
      <c r="AG26">
        <v>-4.1026734006213997E-2</v>
      </c>
      <c r="AH26">
        <v>4.6056103061274202E-2</v>
      </c>
      <c r="AI26">
        <v>3.44478669364024</v>
      </c>
      <c r="AJ26">
        <v>155</v>
      </c>
      <c r="AK26">
        <v>31</v>
      </c>
      <c r="AL26">
        <f t="shared" si="22"/>
        <v>1.0059812294260764</v>
      </c>
      <c r="AM26">
        <f t="shared" si="23"/>
        <v>0.59812294260763732</v>
      </c>
      <c r="AN26">
        <f t="shared" si="24"/>
        <v>52138.809416420539</v>
      </c>
      <c r="AO26">
        <v>0</v>
      </c>
      <c r="AP26">
        <v>0</v>
      </c>
      <c r="AQ26">
        <v>0</v>
      </c>
      <c r="AR26">
        <f t="shared" si="25"/>
        <v>0</v>
      </c>
      <c r="AS26" t="e">
        <f t="shared" si="26"/>
        <v>#DIV/0!</v>
      </c>
      <c r="AT26">
        <v>-1</v>
      </c>
      <c r="AU26" t="s">
        <v>332</v>
      </c>
      <c r="AV26">
        <v>855.30123076923098</v>
      </c>
      <c r="AW26">
        <v>1151.51</v>
      </c>
      <c r="AX26">
        <f t="shared" si="27"/>
        <v>0.25723508196261347</v>
      </c>
      <c r="AY26">
        <v>0.5</v>
      </c>
      <c r="AZ26">
        <f t="shared" si="28"/>
        <v>1429.0929001003888</v>
      </c>
      <c r="BA26">
        <f t="shared" si="29"/>
        <v>31.975389529063651</v>
      </c>
      <c r="BB26">
        <f t="shared" si="30"/>
        <v>183.80641464475625</v>
      </c>
      <c r="BC26">
        <f t="shared" si="31"/>
        <v>0.47427291122091864</v>
      </c>
      <c r="BD26">
        <f t="shared" si="32"/>
        <v>2.3074349838801411E-2</v>
      </c>
      <c r="BE26">
        <f t="shared" si="33"/>
        <v>-1</v>
      </c>
      <c r="BF26" t="s">
        <v>333</v>
      </c>
      <c r="BG26">
        <v>605.38</v>
      </c>
      <c r="BH26">
        <f t="shared" si="34"/>
        <v>546.13</v>
      </c>
      <c r="BI26">
        <f t="shared" si="35"/>
        <v>0.54237776578977348</v>
      </c>
      <c r="BJ26">
        <f t="shared" si="36"/>
        <v>1.9021275892827645</v>
      </c>
      <c r="BK26">
        <f t="shared" si="37"/>
        <v>0.25723508196261347</v>
      </c>
      <c r="BL26" t="e">
        <f t="shared" si="38"/>
        <v>#DIV/0!</v>
      </c>
      <c r="BM26">
        <v>447</v>
      </c>
      <c r="BN26">
        <v>300</v>
      </c>
      <c r="BO26">
        <v>300</v>
      </c>
      <c r="BP26">
        <v>300</v>
      </c>
      <c r="BQ26">
        <v>10146.200000000001</v>
      </c>
      <c r="BR26">
        <v>1083.3800000000001</v>
      </c>
      <c r="BS26">
        <v>-7.0095399999999999E-3</v>
      </c>
      <c r="BT26">
        <v>1.28748</v>
      </c>
      <c r="BU26">
        <f t="shared" si="39"/>
        <v>1699.85</v>
      </c>
      <c r="BV26">
        <f t="shared" si="40"/>
        <v>1429.0929001003888</v>
      </c>
      <c r="BW26">
        <f t="shared" si="41"/>
        <v>0.84071706332934604</v>
      </c>
      <c r="BX26">
        <f t="shared" si="42"/>
        <v>0.19143412665869208</v>
      </c>
      <c r="BY26">
        <v>6</v>
      </c>
      <c r="BZ26">
        <v>0.5</v>
      </c>
      <c r="CA26" t="s">
        <v>278</v>
      </c>
      <c r="CB26">
        <v>1564495304.5999999</v>
      </c>
      <c r="CC26">
        <v>757.45399999999995</v>
      </c>
      <c r="CD26">
        <v>799.94200000000001</v>
      </c>
      <c r="CE26">
        <v>24.759499999999999</v>
      </c>
      <c r="CF26">
        <v>19.200700000000001</v>
      </c>
      <c r="CG26">
        <v>499.97699999999998</v>
      </c>
      <c r="CH26">
        <v>99.229500000000002</v>
      </c>
      <c r="CI26">
        <v>0.19999400000000001</v>
      </c>
      <c r="CJ26">
        <v>28.053100000000001</v>
      </c>
      <c r="CK26">
        <v>28.669499999999999</v>
      </c>
      <c r="CL26">
        <v>999.9</v>
      </c>
      <c r="CM26">
        <v>9970.6200000000008</v>
      </c>
      <c r="CN26">
        <v>0</v>
      </c>
      <c r="CO26">
        <v>-0.24080799999999999</v>
      </c>
      <c r="CP26">
        <v>1699.85</v>
      </c>
      <c r="CQ26">
        <v>0.97602800000000001</v>
      </c>
      <c r="CR26">
        <v>2.3972299999999998E-2</v>
      </c>
      <c r="CS26">
        <v>0</v>
      </c>
      <c r="CT26">
        <v>855.42700000000002</v>
      </c>
      <c r="CU26">
        <v>4.99986</v>
      </c>
      <c r="CV26">
        <v>14933.4</v>
      </c>
      <c r="CW26">
        <v>13808.1</v>
      </c>
      <c r="CX26">
        <v>45.125</v>
      </c>
      <c r="CY26">
        <v>46.875</v>
      </c>
      <c r="CZ26">
        <v>45.936999999999998</v>
      </c>
      <c r="DA26">
        <v>46</v>
      </c>
      <c r="DB26">
        <v>46.875</v>
      </c>
      <c r="DC26">
        <v>1654.22</v>
      </c>
      <c r="DD26">
        <v>40.630000000000003</v>
      </c>
      <c r="DE26">
        <v>0</v>
      </c>
      <c r="DF26">
        <v>125.5</v>
      </c>
      <c r="DG26">
        <v>855.30123076923098</v>
      </c>
      <c r="DH26">
        <v>0.86256411585724901</v>
      </c>
      <c r="DI26">
        <v>-6.4649572227152197</v>
      </c>
      <c r="DJ26">
        <v>14935.211538461501</v>
      </c>
      <c r="DK26">
        <v>15</v>
      </c>
      <c r="DL26">
        <v>1564495336.5999999</v>
      </c>
      <c r="DM26" t="s">
        <v>334</v>
      </c>
      <c r="DN26">
        <v>22</v>
      </c>
      <c r="DO26">
        <v>1.042</v>
      </c>
      <c r="DP26">
        <v>0.17699999999999999</v>
      </c>
      <c r="DQ26">
        <v>800</v>
      </c>
      <c r="DR26">
        <v>19</v>
      </c>
      <c r="DS26">
        <v>0.05</v>
      </c>
      <c r="DT26">
        <v>0.02</v>
      </c>
      <c r="DU26">
        <v>32.680380823131202</v>
      </c>
      <c r="DV26">
        <v>-1.7060347903129101</v>
      </c>
      <c r="DW26">
        <v>0.34741874752471102</v>
      </c>
      <c r="DX26">
        <v>0</v>
      </c>
      <c r="DY26">
        <v>0.34459103274525599</v>
      </c>
      <c r="DZ26">
        <v>-2.3835359673431498E-2</v>
      </c>
      <c r="EA26">
        <v>5.0238823750520297E-3</v>
      </c>
      <c r="EB26">
        <v>1</v>
      </c>
      <c r="EC26">
        <v>1</v>
      </c>
      <c r="ED26">
        <v>2</v>
      </c>
      <c r="EE26" t="s">
        <v>284</v>
      </c>
      <c r="EF26">
        <v>1.86737</v>
      </c>
      <c r="EG26">
        <v>1.8638699999999999</v>
      </c>
      <c r="EH26">
        <v>1.8695200000000001</v>
      </c>
      <c r="EI26">
        <v>1.8675200000000001</v>
      </c>
      <c r="EJ26">
        <v>1.87212</v>
      </c>
      <c r="EK26">
        <v>1.8646199999999999</v>
      </c>
      <c r="EL26">
        <v>1.8662399999999999</v>
      </c>
      <c r="EM26">
        <v>1.86615</v>
      </c>
      <c r="EN26" t="s">
        <v>280</v>
      </c>
      <c r="EO26" t="s">
        <v>19</v>
      </c>
      <c r="EP26" t="s">
        <v>19</v>
      </c>
      <c r="EQ26" t="s">
        <v>19</v>
      </c>
      <c r="ER26" t="s">
        <v>281</v>
      </c>
      <c r="ES26" t="s">
        <v>282</v>
      </c>
      <c r="ET26" t="s">
        <v>283</v>
      </c>
      <c r="EU26" t="s">
        <v>283</v>
      </c>
      <c r="EV26" t="s">
        <v>283</v>
      </c>
      <c r="EW26" t="s">
        <v>283</v>
      </c>
      <c r="EX26">
        <v>0</v>
      </c>
      <c r="EY26">
        <v>100</v>
      </c>
      <c r="EZ26">
        <v>100</v>
      </c>
      <c r="FA26">
        <v>1.042</v>
      </c>
      <c r="FB26">
        <v>0.17699999999999999</v>
      </c>
      <c r="FC26">
        <v>2</v>
      </c>
      <c r="FD26">
        <v>324.72000000000003</v>
      </c>
      <c r="FE26">
        <v>524.01499999999999</v>
      </c>
      <c r="FF26">
        <v>24.9998</v>
      </c>
      <c r="FG26">
        <v>29.265699999999999</v>
      </c>
      <c r="FH26">
        <v>30.000299999999999</v>
      </c>
      <c r="FI26">
        <v>29.236499999999999</v>
      </c>
      <c r="FJ26">
        <v>29.2239</v>
      </c>
      <c r="FK26">
        <v>38.377899999999997</v>
      </c>
      <c r="FL26">
        <v>35.639400000000002</v>
      </c>
      <c r="FM26">
        <v>30.441600000000001</v>
      </c>
      <c r="FN26">
        <v>25</v>
      </c>
      <c r="FO26">
        <v>800</v>
      </c>
      <c r="FP26">
        <v>19.238700000000001</v>
      </c>
      <c r="FQ26">
        <v>101.41800000000001</v>
      </c>
      <c r="FR26">
        <v>101.898</v>
      </c>
    </row>
    <row r="27" spans="1:174" x14ac:dyDescent="0.2">
      <c r="A27">
        <v>22</v>
      </c>
      <c r="B27">
        <v>1564495428.0999999</v>
      </c>
      <c r="C27">
        <v>2611.2999999523199</v>
      </c>
      <c r="D27" t="s">
        <v>335</v>
      </c>
      <c r="E27" t="s">
        <v>336</v>
      </c>
      <c r="F27" t="s">
        <v>277</v>
      </c>
      <c r="G27">
        <v>3</v>
      </c>
      <c r="H27" s="1">
        <v>1.5</v>
      </c>
      <c r="I27" t="s">
        <v>959</v>
      </c>
      <c r="J27">
        <v>1564495428.0999999</v>
      </c>
      <c r="K27">
        <f t="shared" si="0"/>
        <v>4.1134452462367379E-3</v>
      </c>
      <c r="L27">
        <f t="shared" si="1"/>
        <v>31.801792326431642</v>
      </c>
      <c r="M27">
        <f t="shared" si="2"/>
        <v>957.24596364709976</v>
      </c>
      <c r="N27">
        <f t="shared" si="3"/>
        <v>739.76209774147162</v>
      </c>
      <c r="O27">
        <f t="shared" si="4"/>
        <v>73.559607570469367</v>
      </c>
      <c r="P27">
        <f t="shared" si="5"/>
        <v>95.185516599560358</v>
      </c>
      <c r="Q27">
        <f t="shared" si="6"/>
        <v>0.27463554137100554</v>
      </c>
      <c r="R27">
        <f t="shared" si="7"/>
        <v>2.2518271213702175</v>
      </c>
      <c r="S27">
        <f t="shared" si="8"/>
        <v>0.25729204187025284</v>
      </c>
      <c r="T27">
        <f t="shared" si="9"/>
        <v>0.16227441539602719</v>
      </c>
      <c r="U27">
        <f t="shared" si="10"/>
        <v>273.60907103918549</v>
      </c>
      <c r="V27">
        <f t="shared" si="11"/>
        <v>28.78373175614778</v>
      </c>
      <c r="W27">
        <f t="shared" si="12"/>
        <v>28.91</v>
      </c>
      <c r="X27">
        <f t="shared" si="13"/>
        <v>4.0008753007801472</v>
      </c>
      <c r="Y27">
        <f t="shared" si="14"/>
        <v>64.554322627578216</v>
      </c>
      <c r="Z27">
        <f t="shared" si="15"/>
        <v>2.4628020090024996</v>
      </c>
      <c r="AA27">
        <f t="shared" si="16"/>
        <v>3.8150845811065288</v>
      </c>
      <c r="AB27">
        <f t="shared" si="17"/>
        <v>1.5380732917776476</v>
      </c>
      <c r="AC27">
        <f t="shared" si="18"/>
        <v>-181.40293535904013</v>
      </c>
      <c r="AD27">
        <f t="shared" si="19"/>
        <v>-99.390592434297631</v>
      </c>
      <c r="AE27">
        <f t="shared" si="20"/>
        <v>-9.6691211195416589</v>
      </c>
      <c r="AF27">
        <f t="shared" si="21"/>
        <v>-16.853577873693936</v>
      </c>
      <c r="AG27">
        <v>-4.12329541367603E-2</v>
      </c>
      <c r="AH27">
        <v>4.6287603223688099E-2</v>
      </c>
      <c r="AI27">
        <v>3.4584878509514598</v>
      </c>
      <c r="AJ27">
        <v>155</v>
      </c>
      <c r="AK27">
        <v>31</v>
      </c>
      <c r="AL27">
        <f t="shared" si="22"/>
        <v>1.0059531025928237</v>
      </c>
      <c r="AM27">
        <f t="shared" si="23"/>
        <v>0.59531025928236669</v>
      </c>
      <c r="AN27">
        <f t="shared" si="24"/>
        <v>52383.686815627123</v>
      </c>
      <c r="AO27">
        <v>0</v>
      </c>
      <c r="AP27">
        <v>0</v>
      </c>
      <c r="AQ27">
        <v>0</v>
      </c>
      <c r="AR27">
        <f t="shared" si="25"/>
        <v>0</v>
      </c>
      <c r="AS27" t="e">
        <f t="shared" si="26"/>
        <v>#DIV/0!</v>
      </c>
      <c r="AT27">
        <v>-1</v>
      </c>
      <c r="AU27" t="s">
        <v>337</v>
      </c>
      <c r="AV27">
        <v>857.09015384615395</v>
      </c>
      <c r="AW27">
        <v>1130.76</v>
      </c>
      <c r="AX27">
        <f t="shared" si="27"/>
        <v>0.24202292807832437</v>
      </c>
      <c r="AY27">
        <v>0.5</v>
      </c>
      <c r="AZ27">
        <f t="shared" si="28"/>
        <v>1429.2609001003768</v>
      </c>
      <c r="BA27">
        <f t="shared" si="29"/>
        <v>31.801792326431642</v>
      </c>
      <c r="BB27">
        <f t="shared" si="30"/>
        <v>172.95695401507732</v>
      </c>
      <c r="BC27">
        <f t="shared" si="31"/>
        <v>0.46513849092645659</v>
      </c>
      <c r="BD27">
        <f t="shared" si="32"/>
        <v>2.2950178182393411E-2</v>
      </c>
      <c r="BE27">
        <f t="shared" si="33"/>
        <v>-1</v>
      </c>
      <c r="BF27" t="s">
        <v>338</v>
      </c>
      <c r="BG27">
        <v>604.79999999999995</v>
      </c>
      <c r="BH27">
        <f t="shared" si="34"/>
        <v>525.96</v>
      </c>
      <c r="BI27">
        <f t="shared" si="35"/>
        <v>0.5203244470184919</v>
      </c>
      <c r="BJ27">
        <f t="shared" si="36"/>
        <v>1.8696428571428572</v>
      </c>
      <c r="BK27">
        <f t="shared" si="37"/>
        <v>0.24202292807832435</v>
      </c>
      <c r="BL27" t="e">
        <f t="shared" si="38"/>
        <v>#DIV/0!</v>
      </c>
      <c r="BM27">
        <v>449</v>
      </c>
      <c r="BN27">
        <v>300</v>
      </c>
      <c r="BO27">
        <v>300</v>
      </c>
      <c r="BP27">
        <v>300</v>
      </c>
      <c r="BQ27">
        <v>10145.5</v>
      </c>
      <c r="BR27">
        <v>1074.0999999999999</v>
      </c>
      <c r="BS27">
        <v>-7.0089899999999997E-3</v>
      </c>
      <c r="BT27">
        <v>2.2166700000000001</v>
      </c>
      <c r="BU27">
        <f t="shared" si="39"/>
        <v>1700.05</v>
      </c>
      <c r="BV27">
        <f t="shared" si="40"/>
        <v>1429.2609001003768</v>
      </c>
      <c r="BW27">
        <f t="shared" si="41"/>
        <v>0.84071697897142839</v>
      </c>
      <c r="BX27">
        <f t="shared" si="42"/>
        <v>0.19143395794285703</v>
      </c>
      <c r="BY27">
        <v>6</v>
      </c>
      <c r="BZ27">
        <v>0.5</v>
      </c>
      <c r="CA27" t="s">
        <v>278</v>
      </c>
      <c r="CB27">
        <v>1564495428.0999999</v>
      </c>
      <c r="CC27">
        <v>957.24599999999998</v>
      </c>
      <c r="CD27">
        <v>999.89700000000005</v>
      </c>
      <c r="CE27">
        <v>24.767499999999998</v>
      </c>
      <c r="CF27">
        <v>19.984000000000002</v>
      </c>
      <c r="CG27">
        <v>500.12200000000001</v>
      </c>
      <c r="CH27">
        <v>99.236800000000002</v>
      </c>
      <c r="CI27">
        <v>0.200043</v>
      </c>
      <c r="CJ27">
        <v>28.0913</v>
      </c>
      <c r="CK27">
        <v>28.91</v>
      </c>
      <c r="CL27">
        <v>999.9</v>
      </c>
      <c r="CM27">
        <v>10020</v>
      </c>
      <c r="CN27">
        <v>0</v>
      </c>
      <c r="CO27">
        <v>-0.23125200000000001</v>
      </c>
      <c r="CP27">
        <v>1700.05</v>
      </c>
      <c r="CQ27">
        <v>0.97603200000000001</v>
      </c>
      <c r="CR27">
        <v>2.3968E-2</v>
      </c>
      <c r="CS27">
        <v>0</v>
      </c>
      <c r="CT27">
        <v>857.08299999999997</v>
      </c>
      <c r="CU27">
        <v>4.99986</v>
      </c>
      <c r="CV27">
        <v>14969.4</v>
      </c>
      <c r="CW27">
        <v>13809.8</v>
      </c>
      <c r="CX27">
        <v>45.186999999999998</v>
      </c>
      <c r="CY27">
        <v>47</v>
      </c>
      <c r="CZ27">
        <v>46</v>
      </c>
      <c r="DA27">
        <v>46.061999999999998</v>
      </c>
      <c r="DB27">
        <v>47</v>
      </c>
      <c r="DC27">
        <v>1654.42</v>
      </c>
      <c r="DD27">
        <v>40.630000000000003</v>
      </c>
      <c r="DE27">
        <v>0</v>
      </c>
      <c r="DF27">
        <v>123.200000047684</v>
      </c>
      <c r="DG27">
        <v>857.09015384615395</v>
      </c>
      <c r="DH27">
        <v>-1.3161025650606499</v>
      </c>
      <c r="DI27">
        <v>-10.3658119634554</v>
      </c>
      <c r="DJ27">
        <v>14967.884615384601</v>
      </c>
      <c r="DK27">
        <v>15</v>
      </c>
      <c r="DL27">
        <v>1564495459.0999999</v>
      </c>
      <c r="DM27" t="s">
        <v>339</v>
      </c>
      <c r="DN27">
        <v>23</v>
      </c>
      <c r="DO27">
        <v>1.323</v>
      </c>
      <c r="DP27">
        <v>0.19400000000000001</v>
      </c>
      <c r="DQ27">
        <v>1000</v>
      </c>
      <c r="DR27">
        <v>20</v>
      </c>
      <c r="DS27">
        <v>0.03</v>
      </c>
      <c r="DT27">
        <v>0.02</v>
      </c>
      <c r="DU27">
        <v>32.388945750819097</v>
      </c>
      <c r="DV27">
        <v>-1.3512469991790299</v>
      </c>
      <c r="DW27">
        <v>0.27963857889174998</v>
      </c>
      <c r="DX27">
        <v>0</v>
      </c>
      <c r="DY27">
        <v>0.28412659038464699</v>
      </c>
      <c r="DZ27">
        <v>-3.01892112224624E-2</v>
      </c>
      <c r="EA27">
        <v>6.0355757549941996E-3</v>
      </c>
      <c r="EB27">
        <v>1</v>
      </c>
      <c r="EC27">
        <v>1</v>
      </c>
      <c r="ED27">
        <v>2</v>
      </c>
      <c r="EE27" t="s">
        <v>284</v>
      </c>
      <c r="EF27">
        <v>1.86737</v>
      </c>
      <c r="EG27">
        <v>1.8638699999999999</v>
      </c>
      <c r="EH27">
        <v>1.86954</v>
      </c>
      <c r="EI27">
        <v>1.86751</v>
      </c>
      <c r="EJ27">
        <v>1.87212</v>
      </c>
      <c r="EK27">
        <v>1.8646199999999999</v>
      </c>
      <c r="EL27">
        <v>1.86622</v>
      </c>
      <c r="EM27">
        <v>1.86615</v>
      </c>
      <c r="EN27" t="s">
        <v>280</v>
      </c>
      <c r="EO27" t="s">
        <v>19</v>
      </c>
      <c r="EP27" t="s">
        <v>19</v>
      </c>
      <c r="EQ27" t="s">
        <v>19</v>
      </c>
      <c r="ER27" t="s">
        <v>281</v>
      </c>
      <c r="ES27" t="s">
        <v>282</v>
      </c>
      <c r="ET27" t="s">
        <v>283</v>
      </c>
      <c r="EU27" t="s">
        <v>283</v>
      </c>
      <c r="EV27" t="s">
        <v>283</v>
      </c>
      <c r="EW27" t="s">
        <v>283</v>
      </c>
      <c r="EX27">
        <v>0</v>
      </c>
      <c r="EY27">
        <v>100</v>
      </c>
      <c r="EZ27">
        <v>100</v>
      </c>
      <c r="FA27">
        <v>1.323</v>
      </c>
      <c r="FB27">
        <v>0.19400000000000001</v>
      </c>
      <c r="FC27">
        <v>2</v>
      </c>
      <c r="FD27">
        <v>324.87099999999998</v>
      </c>
      <c r="FE27">
        <v>523.93799999999999</v>
      </c>
      <c r="FF27">
        <v>25.000900000000001</v>
      </c>
      <c r="FG27">
        <v>29.336600000000001</v>
      </c>
      <c r="FH27">
        <v>30.000299999999999</v>
      </c>
      <c r="FI27">
        <v>29.311599999999999</v>
      </c>
      <c r="FJ27">
        <v>29.299700000000001</v>
      </c>
      <c r="FK27">
        <v>45.988500000000002</v>
      </c>
      <c r="FL27">
        <v>32.005400000000002</v>
      </c>
      <c r="FM27">
        <v>28.560500000000001</v>
      </c>
      <c r="FN27">
        <v>25</v>
      </c>
      <c r="FO27">
        <v>1000</v>
      </c>
      <c r="FP27">
        <v>20.090399999999999</v>
      </c>
      <c r="FQ27">
        <v>101.40600000000001</v>
      </c>
      <c r="FR27">
        <v>101.887</v>
      </c>
    </row>
    <row r="28" spans="1:174" x14ac:dyDescent="0.2">
      <c r="A28">
        <v>23</v>
      </c>
      <c r="B28">
        <v>1564495989.2</v>
      </c>
      <c r="C28">
        <v>3172.4000000953702</v>
      </c>
      <c r="D28" t="s">
        <v>340</v>
      </c>
      <c r="E28" t="s">
        <v>341</v>
      </c>
      <c r="F28" t="s">
        <v>342</v>
      </c>
      <c r="G28">
        <v>4</v>
      </c>
      <c r="H28" s="1">
        <v>3</v>
      </c>
      <c r="I28" t="s">
        <v>959</v>
      </c>
      <c r="J28">
        <v>1564495989.2</v>
      </c>
      <c r="K28">
        <f t="shared" si="0"/>
        <v>9.04424423658492E-4</v>
      </c>
      <c r="L28">
        <f t="shared" si="1"/>
        <v>7.482439071103868</v>
      </c>
      <c r="M28">
        <f t="shared" si="2"/>
        <v>390.67199142625714</v>
      </c>
      <c r="N28">
        <f t="shared" si="3"/>
        <v>124.02809234984126</v>
      </c>
      <c r="O28">
        <f t="shared" si="4"/>
        <v>12.333272636952003</v>
      </c>
      <c r="P28">
        <f t="shared" si="5"/>
        <v>38.848168109288601</v>
      </c>
      <c r="Q28">
        <f t="shared" si="6"/>
        <v>4.675220042187004E-2</v>
      </c>
      <c r="R28">
        <f t="shared" si="7"/>
        <v>2.2507198349341753</v>
      </c>
      <c r="S28">
        <f t="shared" si="8"/>
        <v>4.6219314610659569E-2</v>
      </c>
      <c r="T28">
        <f t="shared" si="9"/>
        <v>2.8934443132358725E-2</v>
      </c>
      <c r="U28">
        <f t="shared" si="10"/>
        <v>273.57715124485543</v>
      </c>
      <c r="V28">
        <f t="shared" si="11"/>
        <v>30.133578212560508</v>
      </c>
      <c r="W28">
        <f t="shared" si="12"/>
        <v>30.616199999999999</v>
      </c>
      <c r="X28">
        <f t="shared" si="13"/>
        <v>4.4135901569833855</v>
      </c>
      <c r="Y28">
        <f t="shared" si="14"/>
        <v>65.365340387168985</v>
      </c>
      <c r="Z28">
        <f t="shared" si="15"/>
        <v>2.5357431497391998</v>
      </c>
      <c r="AA28">
        <f t="shared" si="16"/>
        <v>3.8793390116529682</v>
      </c>
      <c r="AB28">
        <f t="shared" si="17"/>
        <v>1.8778470072441857</v>
      </c>
      <c r="AC28">
        <f t="shared" si="18"/>
        <v>-39.885117083339495</v>
      </c>
      <c r="AD28">
        <f t="shared" si="19"/>
        <v>-271.54859364351961</v>
      </c>
      <c r="AE28">
        <f t="shared" si="20"/>
        <v>-26.693625446976892</v>
      </c>
      <c r="AF28">
        <f t="shared" si="21"/>
        <v>-64.55018492898057</v>
      </c>
      <c r="AG28">
        <v>-4.1203129121234E-2</v>
      </c>
      <c r="AH28">
        <v>4.6254122030944901E-2</v>
      </c>
      <c r="AI28">
        <v>3.4565077511129298</v>
      </c>
      <c r="AJ28">
        <v>158</v>
      </c>
      <c r="AK28">
        <v>32</v>
      </c>
      <c r="AL28">
        <f t="shared" si="22"/>
        <v>1.0060790783995273</v>
      </c>
      <c r="AM28">
        <f t="shared" si="23"/>
        <v>0.60790783995272601</v>
      </c>
      <c r="AN28">
        <f t="shared" si="24"/>
        <v>52297.563525249723</v>
      </c>
      <c r="AO28">
        <v>0</v>
      </c>
      <c r="AP28">
        <v>0</v>
      </c>
      <c r="AQ28">
        <v>0</v>
      </c>
      <c r="AR28">
        <f t="shared" si="25"/>
        <v>0</v>
      </c>
      <c r="AS28" t="e">
        <f t="shared" si="26"/>
        <v>#DIV/0!</v>
      </c>
      <c r="AT28">
        <v>-1</v>
      </c>
      <c r="AU28" t="s">
        <v>343</v>
      </c>
      <c r="AV28">
        <v>906.35511538461503</v>
      </c>
      <c r="AW28">
        <v>1173.77</v>
      </c>
      <c r="AX28">
        <f t="shared" si="27"/>
        <v>0.22782562564674935</v>
      </c>
      <c r="AY28">
        <v>0.5</v>
      </c>
      <c r="AZ28">
        <f t="shared" si="28"/>
        <v>1429.0929001003888</v>
      </c>
      <c r="BA28">
        <f t="shared" si="29"/>
        <v>7.482439071103868</v>
      </c>
      <c r="BB28">
        <f t="shared" si="30"/>
        <v>162.79199203634926</v>
      </c>
      <c r="BC28">
        <f t="shared" si="31"/>
        <v>0.42346456290414641</v>
      </c>
      <c r="BD28">
        <f t="shared" si="32"/>
        <v>5.9355406989342729E-3</v>
      </c>
      <c r="BE28">
        <f t="shared" si="33"/>
        <v>-1</v>
      </c>
      <c r="BF28" t="s">
        <v>344</v>
      </c>
      <c r="BG28">
        <v>676.72</v>
      </c>
      <c r="BH28">
        <f t="shared" si="34"/>
        <v>497.04999999999995</v>
      </c>
      <c r="BI28">
        <f t="shared" si="35"/>
        <v>0.53800399278822042</v>
      </c>
      <c r="BJ28">
        <f t="shared" si="36"/>
        <v>1.7344987587185245</v>
      </c>
      <c r="BK28">
        <f t="shared" si="37"/>
        <v>0.22782562564674932</v>
      </c>
      <c r="BL28" t="e">
        <f t="shared" si="38"/>
        <v>#DIV/0!</v>
      </c>
      <c r="BM28">
        <v>451</v>
      </c>
      <c r="BN28">
        <v>300</v>
      </c>
      <c r="BO28">
        <v>300</v>
      </c>
      <c r="BP28">
        <v>300</v>
      </c>
      <c r="BQ28">
        <v>10153.6</v>
      </c>
      <c r="BR28">
        <v>1114.47</v>
      </c>
      <c r="BS28">
        <v>-7.0143499999999999E-3</v>
      </c>
      <c r="BT28">
        <v>-1.49536</v>
      </c>
      <c r="BU28">
        <f t="shared" si="39"/>
        <v>1699.85</v>
      </c>
      <c r="BV28">
        <f t="shared" si="40"/>
        <v>1429.0929001003888</v>
      </c>
      <c r="BW28">
        <f t="shared" si="41"/>
        <v>0.84071706332934604</v>
      </c>
      <c r="BX28">
        <f t="shared" si="42"/>
        <v>0.19143412665869208</v>
      </c>
      <c r="BY28">
        <v>6</v>
      </c>
      <c r="BZ28">
        <v>0.5</v>
      </c>
      <c r="CA28" t="s">
        <v>278</v>
      </c>
      <c r="CB28">
        <v>1564495989.2</v>
      </c>
      <c r="CC28">
        <v>390.67200000000003</v>
      </c>
      <c r="CD28">
        <v>400.02</v>
      </c>
      <c r="CE28">
        <v>25.500399999999999</v>
      </c>
      <c r="CF28">
        <v>24.449400000000001</v>
      </c>
      <c r="CG28">
        <v>500.036</v>
      </c>
      <c r="CH28">
        <v>99.2393</v>
      </c>
      <c r="CI28">
        <v>0.200048</v>
      </c>
      <c r="CJ28">
        <v>28.378299999999999</v>
      </c>
      <c r="CK28">
        <v>30.616199999999999</v>
      </c>
      <c r="CL28">
        <v>999.9</v>
      </c>
      <c r="CM28">
        <v>10012.5</v>
      </c>
      <c r="CN28">
        <v>0</v>
      </c>
      <c r="CO28">
        <v>-0.34401100000000001</v>
      </c>
      <c r="CP28">
        <v>1699.85</v>
      </c>
      <c r="CQ28">
        <v>0.97602999999999995</v>
      </c>
      <c r="CR28">
        <v>2.39703E-2</v>
      </c>
      <c r="CS28">
        <v>0</v>
      </c>
      <c r="CT28">
        <v>904.83100000000002</v>
      </c>
      <c r="CU28">
        <v>4.99986</v>
      </c>
      <c r="CV28">
        <v>15789.1</v>
      </c>
      <c r="CW28">
        <v>13808.2</v>
      </c>
      <c r="CX28">
        <v>45.5</v>
      </c>
      <c r="CY28">
        <v>47.311999999999998</v>
      </c>
      <c r="CZ28">
        <v>46.311999999999998</v>
      </c>
      <c r="DA28">
        <v>46.375</v>
      </c>
      <c r="DB28">
        <v>47.25</v>
      </c>
      <c r="DC28">
        <v>1654.22</v>
      </c>
      <c r="DD28">
        <v>40.630000000000003</v>
      </c>
      <c r="DE28">
        <v>0</v>
      </c>
      <c r="DF28">
        <v>560.59999990463302</v>
      </c>
      <c r="DG28">
        <v>906.35511538461503</v>
      </c>
      <c r="DH28">
        <v>-13.4121367641792</v>
      </c>
      <c r="DI28">
        <v>-225.336752419672</v>
      </c>
      <c r="DJ28">
        <v>15818.2730769231</v>
      </c>
      <c r="DK28">
        <v>15</v>
      </c>
      <c r="DL28">
        <v>1564496012.2</v>
      </c>
      <c r="DM28" t="s">
        <v>345</v>
      </c>
      <c r="DN28">
        <v>24</v>
      </c>
      <c r="DO28">
        <v>0.55900000000000005</v>
      </c>
      <c r="DP28">
        <v>0.28699999999999998</v>
      </c>
      <c r="DQ28">
        <v>400</v>
      </c>
      <c r="DR28">
        <v>24</v>
      </c>
      <c r="DS28">
        <v>0.13</v>
      </c>
      <c r="DT28">
        <v>0.1</v>
      </c>
      <c r="DU28">
        <v>6.5365951557127699</v>
      </c>
      <c r="DV28">
        <v>1.1717575268312801</v>
      </c>
      <c r="DW28">
        <v>0.25311158836541398</v>
      </c>
      <c r="DX28">
        <v>0</v>
      </c>
      <c r="DY28">
        <v>4.0969193955451601E-2</v>
      </c>
      <c r="DZ28">
        <v>2.24645161754208E-3</v>
      </c>
      <c r="EA28">
        <v>5.0633315733999995E-4</v>
      </c>
      <c r="EB28">
        <v>1</v>
      </c>
      <c r="EC28">
        <v>1</v>
      </c>
      <c r="ED28">
        <v>2</v>
      </c>
      <c r="EE28" t="s">
        <v>284</v>
      </c>
      <c r="EF28">
        <v>1.86737</v>
      </c>
      <c r="EG28">
        <v>1.8638600000000001</v>
      </c>
      <c r="EH28">
        <v>1.86951</v>
      </c>
      <c r="EI28">
        <v>1.86751</v>
      </c>
      <c r="EJ28">
        <v>1.8721099999999999</v>
      </c>
      <c r="EK28">
        <v>1.8646199999999999</v>
      </c>
      <c r="EL28">
        <v>1.8661700000000001</v>
      </c>
      <c r="EM28">
        <v>1.86615</v>
      </c>
      <c r="EN28" t="s">
        <v>280</v>
      </c>
      <c r="EO28" t="s">
        <v>19</v>
      </c>
      <c r="EP28" t="s">
        <v>19</v>
      </c>
      <c r="EQ28" t="s">
        <v>19</v>
      </c>
      <c r="ER28" t="s">
        <v>281</v>
      </c>
      <c r="ES28" t="s">
        <v>282</v>
      </c>
      <c r="ET28" t="s">
        <v>283</v>
      </c>
      <c r="EU28" t="s">
        <v>283</v>
      </c>
      <c r="EV28" t="s">
        <v>283</v>
      </c>
      <c r="EW28" t="s">
        <v>283</v>
      </c>
      <c r="EX28">
        <v>0</v>
      </c>
      <c r="EY28">
        <v>100</v>
      </c>
      <c r="EZ28">
        <v>100</v>
      </c>
      <c r="FA28">
        <v>0.55900000000000005</v>
      </c>
      <c r="FB28">
        <v>0.28699999999999998</v>
      </c>
      <c r="FC28">
        <v>2</v>
      </c>
      <c r="FD28">
        <v>321.62799999999999</v>
      </c>
      <c r="FE28">
        <v>521.36500000000001</v>
      </c>
      <c r="FF28">
        <v>24.9999</v>
      </c>
      <c r="FG28">
        <v>29.735600000000002</v>
      </c>
      <c r="FH28">
        <v>30.000299999999999</v>
      </c>
      <c r="FI28">
        <v>29.706800000000001</v>
      </c>
      <c r="FJ28">
        <v>29.6953</v>
      </c>
      <c r="FK28">
        <v>22.1004</v>
      </c>
      <c r="FL28">
        <v>21.040500000000002</v>
      </c>
      <c r="FM28">
        <v>38.159300000000002</v>
      </c>
      <c r="FN28">
        <v>25</v>
      </c>
      <c r="FO28">
        <v>400</v>
      </c>
      <c r="FP28">
        <v>24.265999999999998</v>
      </c>
      <c r="FQ28">
        <v>101.336</v>
      </c>
      <c r="FR28">
        <v>101.82</v>
      </c>
    </row>
    <row r="29" spans="1:174" x14ac:dyDescent="0.2">
      <c r="A29">
        <v>24</v>
      </c>
      <c r="B29">
        <v>1564496103.7</v>
      </c>
      <c r="C29">
        <v>3286.9000000953702</v>
      </c>
      <c r="D29" t="s">
        <v>346</v>
      </c>
      <c r="E29" t="s">
        <v>347</v>
      </c>
      <c r="F29" t="s">
        <v>342</v>
      </c>
      <c r="G29">
        <v>4</v>
      </c>
      <c r="H29" s="1">
        <v>3</v>
      </c>
      <c r="I29" t="s">
        <v>959</v>
      </c>
      <c r="J29">
        <v>1564496103.7</v>
      </c>
      <c r="K29">
        <f t="shared" si="0"/>
        <v>1.189561303099913E-3</v>
      </c>
      <c r="L29">
        <f t="shared" si="1"/>
        <v>6.4682500209165328</v>
      </c>
      <c r="M29">
        <f t="shared" si="2"/>
        <v>291.84499249979285</v>
      </c>
      <c r="N29">
        <f t="shared" si="3"/>
        <v>116.48650969725068</v>
      </c>
      <c r="O29">
        <f t="shared" si="4"/>
        <v>11.582689435230412</v>
      </c>
      <c r="P29">
        <f t="shared" si="5"/>
        <v>29.019239396371344</v>
      </c>
      <c r="Q29">
        <f t="shared" si="6"/>
        <v>6.2038728674549681E-2</v>
      </c>
      <c r="R29">
        <f t="shared" si="7"/>
        <v>2.2414494797698259</v>
      </c>
      <c r="S29">
        <f t="shared" si="8"/>
        <v>6.1100352276845377E-2</v>
      </c>
      <c r="T29">
        <f t="shared" si="9"/>
        <v>3.8270847184498857E-2</v>
      </c>
      <c r="U29">
        <f t="shared" si="10"/>
        <v>273.6202429672125</v>
      </c>
      <c r="V29">
        <f t="shared" si="11"/>
        <v>30.059592401187366</v>
      </c>
      <c r="W29">
        <f t="shared" si="12"/>
        <v>30.550999999999998</v>
      </c>
      <c r="X29">
        <f t="shared" si="13"/>
        <v>4.3971627259854174</v>
      </c>
      <c r="Y29">
        <f t="shared" si="14"/>
        <v>65.131379755768194</v>
      </c>
      <c r="Z29">
        <f t="shared" si="15"/>
        <v>2.5287094107450998</v>
      </c>
      <c r="AA29">
        <f t="shared" si="16"/>
        <v>3.8824748074236077</v>
      </c>
      <c r="AB29">
        <f t="shared" si="17"/>
        <v>1.8684533152403175</v>
      </c>
      <c r="AC29">
        <f t="shared" si="18"/>
        <v>-52.459653466706165</v>
      </c>
      <c r="AD29">
        <f t="shared" si="19"/>
        <v>-260.87160337401377</v>
      </c>
      <c r="AE29">
        <f t="shared" si="20"/>
        <v>-25.743548034865888</v>
      </c>
      <c r="AF29">
        <f t="shared" si="21"/>
        <v>-65.454561908373307</v>
      </c>
      <c r="AG29">
        <v>-4.0953949125317399E-2</v>
      </c>
      <c r="AH29">
        <v>4.5974395656162001E-2</v>
      </c>
      <c r="AI29">
        <v>3.43994527434428</v>
      </c>
      <c r="AJ29">
        <v>158</v>
      </c>
      <c r="AK29">
        <v>32</v>
      </c>
      <c r="AL29">
        <f t="shared" si="22"/>
        <v>1.0061150799546033</v>
      </c>
      <c r="AM29">
        <f t="shared" si="23"/>
        <v>0.6115079954603253</v>
      </c>
      <c r="AN29">
        <f t="shared" si="24"/>
        <v>51991.530384868296</v>
      </c>
      <c r="AO29">
        <v>0</v>
      </c>
      <c r="AP29">
        <v>0</v>
      </c>
      <c r="AQ29">
        <v>0</v>
      </c>
      <c r="AR29">
        <f t="shared" si="25"/>
        <v>0</v>
      </c>
      <c r="AS29" t="e">
        <f t="shared" si="26"/>
        <v>#DIV/0!</v>
      </c>
      <c r="AT29">
        <v>-1</v>
      </c>
      <c r="AU29" t="s">
        <v>348</v>
      </c>
      <c r="AV29">
        <v>892.40449999999998</v>
      </c>
      <c r="AW29">
        <v>1147.8599999999999</v>
      </c>
      <c r="AX29">
        <f t="shared" si="27"/>
        <v>0.22254935270851839</v>
      </c>
      <c r="AY29">
        <v>0.5</v>
      </c>
      <c r="AZ29">
        <f t="shared" si="28"/>
        <v>1429.3197001003728</v>
      </c>
      <c r="BA29">
        <f t="shared" si="29"/>
        <v>6.4682500209165328</v>
      </c>
      <c r="BB29">
        <f t="shared" si="30"/>
        <v>159.04708703543579</v>
      </c>
      <c r="BC29">
        <f t="shared" si="31"/>
        <v>0.41607861585907685</v>
      </c>
      <c r="BD29">
        <f t="shared" si="32"/>
        <v>5.2250381915201205E-3</v>
      </c>
      <c r="BE29">
        <f t="shared" si="33"/>
        <v>-1</v>
      </c>
      <c r="BF29" t="s">
        <v>349</v>
      </c>
      <c r="BG29">
        <v>670.26</v>
      </c>
      <c r="BH29">
        <f t="shared" si="34"/>
        <v>477.59999999999991</v>
      </c>
      <c r="BI29">
        <f t="shared" si="35"/>
        <v>0.5348733249581239</v>
      </c>
      <c r="BJ29">
        <f t="shared" si="36"/>
        <v>1.7125593053441948</v>
      </c>
      <c r="BK29">
        <f t="shared" si="37"/>
        <v>0.22254935270851842</v>
      </c>
      <c r="BL29" t="e">
        <f t="shared" si="38"/>
        <v>#DIV/0!</v>
      </c>
      <c r="BM29">
        <v>453</v>
      </c>
      <c r="BN29">
        <v>300</v>
      </c>
      <c r="BO29">
        <v>300</v>
      </c>
      <c r="BP29">
        <v>300</v>
      </c>
      <c r="BQ29">
        <v>10153.1</v>
      </c>
      <c r="BR29">
        <v>1088.46</v>
      </c>
      <c r="BS29">
        <v>-7.0140200000000002E-3</v>
      </c>
      <c r="BT29">
        <v>-2.3253200000000001</v>
      </c>
      <c r="BU29">
        <f t="shared" si="39"/>
        <v>1700.12</v>
      </c>
      <c r="BV29">
        <f t="shared" si="40"/>
        <v>1429.3197001003728</v>
      </c>
      <c r="BW29">
        <f t="shared" si="41"/>
        <v>0.8407169494508463</v>
      </c>
      <c r="BX29">
        <f t="shared" si="42"/>
        <v>0.19143389890169271</v>
      </c>
      <c r="BY29">
        <v>6</v>
      </c>
      <c r="BZ29">
        <v>0.5</v>
      </c>
      <c r="CA29" t="s">
        <v>278</v>
      </c>
      <c r="CB29">
        <v>1564496103.7</v>
      </c>
      <c r="CC29">
        <v>291.84500000000003</v>
      </c>
      <c r="CD29">
        <v>299.97399999999999</v>
      </c>
      <c r="CE29">
        <v>25.431100000000001</v>
      </c>
      <c r="CF29">
        <v>24.048999999999999</v>
      </c>
      <c r="CG29">
        <v>500.14299999999997</v>
      </c>
      <c r="CH29">
        <v>99.233800000000002</v>
      </c>
      <c r="CI29">
        <v>0.19994100000000001</v>
      </c>
      <c r="CJ29">
        <v>28.392199999999999</v>
      </c>
      <c r="CK29">
        <v>30.550999999999998</v>
      </c>
      <c r="CL29">
        <v>999.9</v>
      </c>
      <c r="CM29">
        <v>9952.5</v>
      </c>
      <c r="CN29">
        <v>0</v>
      </c>
      <c r="CO29">
        <v>-0.30005399999999999</v>
      </c>
      <c r="CP29">
        <v>1700.12</v>
      </c>
      <c r="CQ29">
        <v>0.97603399999999996</v>
      </c>
      <c r="CR29">
        <v>2.3966000000000001E-2</v>
      </c>
      <c r="CS29">
        <v>0</v>
      </c>
      <c r="CT29">
        <v>891.62699999999995</v>
      </c>
      <c r="CU29">
        <v>4.99986</v>
      </c>
      <c r="CV29">
        <v>15574</v>
      </c>
      <c r="CW29">
        <v>13810.4</v>
      </c>
      <c r="CX29">
        <v>45.561999999999998</v>
      </c>
      <c r="CY29">
        <v>47.311999999999998</v>
      </c>
      <c r="CZ29">
        <v>46.311999999999998</v>
      </c>
      <c r="DA29">
        <v>46.311999999999998</v>
      </c>
      <c r="DB29">
        <v>47.311999999999998</v>
      </c>
      <c r="DC29">
        <v>1654.49</v>
      </c>
      <c r="DD29">
        <v>40.630000000000003</v>
      </c>
      <c r="DE29">
        <v>0</v>
      </c>
      <c r="DF29">
        <v>114.09999990463299</v>
      </c>
      <c r="DG29">
        <v>892.40449999999998</v>
      </c>
      <c r="DH29">
        <v>-6.8459829010591804</v>
      </c>
      <c r="DI29">
        <v>-101.500854731749</v>
      </c>
      <c r="DJ29">
        <v>15585.3884615385</v>
      </c>
      <c r="DK29">
        <v>15</v>
      </c>
      <c r="DL29">
        <v>1564496128.2</v>
      </c>
      <c r="DM29" t="s">
        <v>350</v>
      </c>
      <c r="DN29">
        <v>25</v>
      </c>
      <c r="DO29">
        <v>0.45800000000000002</v>
      </c>
      <c r="DP29">
        <v>0.27900000000000003</v>
      </c>
      <c r="DQ29">
        <v>300</v>
      </c>
      <c r="DR29">
        <v>24</v>
      </c>
      <c r="DS29">
        <v>0.18</v>
      </c>
      <c r="DT29">
        <v>0.06</v>
      </c>
      <c r="DU29">
        <v>6.03266468868215</v>
      </c>
      <c r="DV29">
        <v>1.0694127728060301</v>
      </c>
      <c r="DW29">
        <v>0.21276797772730499</v>
      </c>
      <c r="DX29">
        <v>0</v>
      </c>
      <c r="DY29">
        <v>5.9777563018290202E-2</v>
      </c>
      <c r="DZ29">
        <v>1.0172327449676199E-2</v>
      </c>
      <c r="EA29">
        <v>2.1615212229329499E-3</v>
      </c>
      <c r="EB29">
        <v>1</v>
      </c>
      <c r="EC29">
        <v>1</v>
      </c>
      <c r="ED29">
        <v>2</v>
      </c>
      <c r="EE29" t="s">
        <v>284</v>
      </c>
      <c r="EF29">
        <v>1.86737</v>
      </c>
      <c r="EG29">
        <v>1.8638600000000001</v>
      </c>
      <c r="EH29">
        <v>1.86954</v>
      </c>
      <c r="EI29">
        <v>1.86751</v>
      </c>
      <c r="EJ29">
        <v>1.8721099999999999</v>
      </c>
      <c r="EK29">
        <v>1.8646199999999999</v>
      </c>
      <c r="EL29">
        <v>1.8661799999999999</v>
      </c>
      <c r="EM29">
        <v>1.86615</v>
      </c>
      <c r="EN29" t="s">
        <v>280</v>
      </c>
      <c r="EO29" t="s">
        <v>19</v>
      </c>
      <c r="EP29" t="s">
        <v>19</v>
      </c>
      <c r="EQ29" t="s">
        <v>19</v>
      </c>
      <c r="ER29" t="s">
        <v>281</v>
      </c>
      <c r="ES29" t="s">
        <v>282</v>
      </c>
      <c r="ET29" t="s">
        <v>283</v>
      </c>
      <c r="EU29" t="s">
        <v>283</v>
      </c>
      <c r="EV29" t="s">
        <v>283</v>
      </c>
      <c r="EW29" t="s">
        <v>283</v>
      </c>
      <c r="EX29">
        <v>0</v>
      </c>
      <c r="EY29">
        <v>100</v>
      </c>
      <c r="EZ29">
        <v>100</v>
      </c>
      <c r="FA29">
        <v>0.45800000000000002</v>
      </c>
      <c r="FB29">
        <v>0.27900000000000003</v>
      </c>
      <c r="FC29">
        <v>2</v>
      </c>
      <c r="FD29">
        <v>322.05700000000002</v>
      </c>
      <c r="FE29">
        <v>520.27300000000002</v>
      </c>
      <c r="FF29">
        <v>25</v>
      </c>
      <c r="FG29">
        <v>29.7834</v>
      </c>
      <c r="FH29">
        <v>30.000299999999999</v>
      </c>
      <c r="FI29">
        <v>29.761700000000001</v>
      </c>
      <c r="FJ29">
        <v>29.7515</v>
      </c>
      <c r="FK29">
        <v>17.622299999999999</v>
      </c>
      <c r="FL29">
        <v>23.0306</v>
      </c>
      <c r="FM29">
        <v>38.621299999999998</v>
      </c>
      <c r="FN29">
        <v>25</v>
      </c>
      <c r="FO29">
        <v>300</v>
      </c>
      <c r="FP29">
        <v>23.930499999999999</v>
      </c>
      <c r="FQ29">
        <v>101.325</v>
      </c>
      <c r="FR29">
        <v>101.813</v>
      </c>
    </row>
    <row r="30" spans="1:174" x14ac:dyDescent="0.2">
      <c r="A30">
        <v>25</v>
      </c>
      <c r="B30">
        <v>1564496219.7</v>
      </c>
      <c r="C30">
        <v>3402.9000000953702</v>
      </c>
      <c r="D30" t="s">
        <v>351</v>
      </c>
      <c r="E30" t="s">
        <v>352</v>
      </c>
      <c r="F30" t="s">
        <v>342</v>
      </c>
      <c r="G30">
        <v>4</v>
      </c>
      <c r="H30" s="1">
        <v>3</v>
      </c>
      <c r="I30" t="s">
        <v>959</v>
      </c>
      <c r="J30">
        <v>1564496219.7</v>
      </c>
      <c r="K30">
        <f t="shared" si="0"/>
        <v>1.6592884599605365E-3</v>
      </c>
      <c r="L30">
        <f t="shared" si="1"/>
        <v>6.8206815401225311</v>
      </c>
      <c r="M30">
        <f t="shared" si="2"/>
        <v>241.39199222705301</v>
      </c>
      <c r="N30">
        <f t="shared" si="3"/>
        <v>110.59435648567172</v>
      </c>
      <c r="O30">
        <f t="shared" si="4"/>
        <v>10.996615621007468</v>
      </c>
      <c r="P30">
        <f t="shared" si="5"/>
        <v>24.002083260496509</v>
      </c>
      <c r="Q30">
        <f t="shared" si="6"/>
        <v>8.8631512825183514E-2</v>
      </c>
      <c r="R30">
        <f t="shared" si="7"/>
        <v>2.2549890589472055</v>
      </c>
      <c r="S30">
        <f t="shared" si="8"/>
        <v>8.6740702860835919E-2</v>
      </c>
      <c r="T30">
        <f t="shared" si="9"/>
        <v>5.4379461395062313E-2</v>
      </c>
      <c r="U30">
        <f t="shared" si="10"/>
        <v>273.61873656991577</v>
      </c>
      <c r="V30">
        <f t="shared" si="11"/>
        <v>29.904321804902388</v>
      </c>
      <c r="W30">
        <f t="shared" si="12"/>
        <v>30.432600000000001</v>
      </c>
      <c r="X30">
        <f t="shared" si="13"/>
        <v>4.3674674838250294</v>
      </c>
      <c r="Y30">
        <f t="shared" si="14"/>
        <v>65.165541062896295</v>
      </c>
      <c r="Z30">
        <f t="shared" si="15"/>
        <v>2.5313890119130003</v>
      </c>
      <c r="AA30">
        <f t="shared" si="16"/>
        <v>3.8845515139201581</v>
      </c>
      <c r="AB30">
        <f t="shared" si="17"/>
        <v>1.8360784719120291</v>
      </c>
      <c r="AC30">
        <f t="shared" si="18"/>
        <v>-73.174621084259655</v>
      </c>
      <c r="AD30">
        <f t="shared" si="19"/>
        <v>-246.93495456047773</v>
      </c>
      <c r="AE30">
        <f t="shared" si="20"/>
        <v>-24.208776420405798</v>
      </c>
      <c r="AF30">
        <f t="shared" si="21"/>
        <v>-70.69961549522742</v>
      </c>
      <c r="AG30">
        <v>-4.1318194897984203E-2</v>
      </c>
      <c r="AH30">
        <v>4.6383293445662797E-2</v>
      </c>
      <c r="AI30">
        <v>3.4641443146006599</v>
      </c>
      <c r="AJ30">
        <v>158</v>
      </c>
      <c r="AK30">
        <v>32</v>
      </c>
      <c r="AL30">
        <f t="shared" si="22"/>
        <v>1.006063238657239</v>
      </c>
      <c r="AM30">
        <f t="shared" si="23"/>
        <v>0.60632386572390118</v>
      </c>
      <c r="AN30">
        <f t="shared" si="24"/>
        <v>52433.361341652271</v>
      </c>
      <c r="AO30">
        <v>0</v>
      </c>
      <c r="AP30">
        <v>0</v>
      </c>
      <c r="AQ30">
        <v>0</v>
      </c>
      <c r="AR30">
        <f t="shared" si="25"/>
        <v>0</v>
      </c>
      <c r="AS30" t="e">
        <f t="shared" si="26"/>
        <v>#DIV/0!</v>
      </c>
      <c r="AT30">
        <v>-1</v>
      </c>
      <c r="AU30" t="s">
        <v>353</v>
      </c>
      <c r="AV30">
        <v>884.55676923076896</v>
      </c>
      <c r="AW30">
        <v>1133.6600000000001</v>
      </c>
      <c r="AX30">
        <f t="shared" si="27"/>
        <v>0.21973363333735962</v>
      </c>
      <c r="AY30">
        <v>0.5</v>
      </c>
      <c r="AZ30">
        <f t="shared" si="28"/>
        <v>1429.3038001004481</v>
      </c>
      <c r="BA30">
        <f t="shared" si="29"/>
        <v>6.8206815401225311</v>
      </c>
      <c r="BB30">
        <f t="shared" si="30"/>
        <v>157.0330585694833</v>
      </c>
      <c r="BC30">
        <f t="shared" si="31"/>
        <v>0.4136690012878641</v>
      </c>
      <c r="BD30">
        <f t="shared" si="32"/>
        <v>5.4716719703487189E-3</v>
      </c>
      <c r="BE30">
        <f t="shared" si="33"/>
        <v>-1</v>
      </c>
      <c r="BF30" t="s">
        <v>354</v>
      </c>
      <c r="BG30">
        <v>664.7</v>
      </c>
      <c r="BH30">
        <f t="shared" si="34"/>
        <v>468.96000000000004</v>
      </c>
      <c r="BI30">
        <f t="shared" si="35"/>
        <v>0.53118225599034263</v>
      </c>
      <c r="BJ30">
        <f t="shared" si="36"/>
        <v>1.7055212877990071</v>
      </c>
      <c r="BK30">
        <f t="shared" si="37"/>
        <v>0.21973363333735962</v>
      </c>
      <c r="BL30" t="e">
        <f t="shared" si="38"/>
        <v>#DIV/0!</v>
      </c>
      <c r="BM30">
        <v>455</v>
      </c>
      <c r="BN30">
        <v>300</v>
      </c>
      <c r="BO30">
        <v>300</v>
      </c>
      <c r="BP30">
        <v>300</v>
      </c>
      <c r="BQ30">
        <v>10152.799999999999</v>
      </c>
      <c r="BR30">
        <v>1078.06</v>
      </c>
      <c r="BS30">
        <v>-7.0137999999999997E-3</v>
      </c>
      <c r="BT30">
        <v>-1.47485</v>
      </c>
      <c r="BU30">
        <f t="shared" si="39"/>
        <v>1700.1</v>
      </c>
      <c r="BV30">
        <f t="shared" si="40"/>
        <v>1429.3038001004481</v>
      </c>
      <c r="BW30">
        <f t="shared" si="41"/>
        <v>0.8407174872657186</v>
      </c>
      <c r="BX30">
        <f t="shared" si="42"/>
        <v>0.19143497453143724</v>
      </c>
      <c r="BY30">
        <v>6</v>
      </c>
      <c r="BZ30">
        <v>0.5</v>
      </c>
      <c r="CA30" t="s">
        <v>278</v>
      </c>
      <c r="CB30">
        <v>1564496219.7</v>
      </c>
      <c r="CC30">
        <v>241.392</v>
      </c>
      <c r="CD30">
        <v>250.00700000000001</v>
      </c>
      <c r="CE30">
        <v>25.458500000000001</v>
      </c>
      <c r="CF30">
        <v>23.5303</v>
      </c>
      <c r="CG30">
        <v>500.06599999999997</v>
      </c>
      <c r="CH30">
        <v>99.231999999999999</v>
      </c>
      <c r="CI30">
        <v>0.19997799999999999</v>
      </c>
      <c r="CJ30">
        <v>28.401399999999999</v>
      </c>
      <c r="CK30">
        <v>30.432600000000001</v>
      </c>
      <c r="CL30">
        <v>999.9</v>
      </c>
      <c r="CM30">
        <v>10041.200000000001</v>
      </c>
      <c r="CN30">
        <v>0</v>
      </c>
      <c r="CO30">
        <v>-0.314388</v>
      </c>
      <c r="CP30">
        <v>1700.1</v>
      </c>
      <c r="CQ30">
        <v>0.97601499999999997</v>
      </c>
      <c r="CR30">
        <v>2.3985200000000002E-2</v>
      </c>
      <c r="CS30">
        <v>0</v>
      </c>
      <c r="CT30">
        <v>883.70299999999997</v>
      </c>
      <c r="CU30">
        <v>4.99986</v>
      </c>
      <c r="CV30">
        <v>15449</v>
      </c>
      <c r="CW30">
        <v>13810.2</v>
      </c>
      <c r="CX30">
        <v>45.561999999999998</v>
      </c>
      <c r="CY30">
        <v>47.375</v>
      </c>
      <c r="CZ30">
        <v>46.375</v>
      </c>
      <c r="DA30">
        <v>46.375</v>
      </c>
      <c r="DB30">
        <v>47.375</v>
      </c>
      <c r="DC30">
        <v>1654.44</v>
      </c>
      <c r="DD30">
        <v>40.659999999999997</v>
      </c>
      <c r="DE30">
        <v>0</v>
      </c>
      <c r="DF30">
        <v>115.299999952316</v>
      </c>
      <c r="DG30">
        <v>884.55676923076896</v>
      </c>
      <c r="DH30">
        <v>-6.07008547483996</v>
      </c>
      <c r="DI30">
        <v>-67.692307557297596</v>
      </c>
      <c r="DJ30">
        <v>15456.353846153799</v>
      </c>
      <c r="DK30">
        <v>15</v>
      </c>
      <c r="DL30">
        <v>1564496246.2</v>
      </c>
      <c r="DM30" t="s">
        <v>355</v>
      </c>
      <c r="DN30">
        <v>26</v>
      </c>
      <c r="DO30">
        <v>0.42699999999999999</v>
      </c>
      <c r="DP30">
        <v>0.26400000000000001</v>
      </c>
      <c r="DQ30">
        <v>250</v>
      </c>
      <c r="DR30">
        <v>23</v>
      </c>
      <c r="DS30">
        <v>0.13</v>
      </c>
      <c r="DT30">
        <v>0.05</v>
      </c>
      <c r="DU30">
        <v>6.4287538726851698</v>
      </c>
      <c r="DV30">
        <v>1.04132546150449</v>
      </c>
      <c r="DW30">
        <v>0.20719084227423601</v>
      </c>
      <c r="DX30">
        <v>0</v>
      </c>
      <c r="DY30">
        <v>8.36898619202667E-2</v>
      </c>
      <c r="DZ30">
        <v>1.42568997782861E-2</v>
      </c>
      <c r="EA30">
        <v>2.8966626677081699E-3</v>
      </c>
      <c r="EB30">
        <v>1</v>
      </c>
      <c r="EC30">
        <v>1</v>
      </c>
      <c r="ED30">
        <v>2</v>
      </c>
      <c r="EE30" t="s">
        <v>284</v>
      </c>
      <c r="EF30">
        <v>1.86737</v>
      </c>
      <c r="EG30">
        <v>1.8638600000000001</v>
      </c>
      <c r="EH30">
        <v>1.8695299999999999</v>
      </c>
      <c r="EI30">
        <v>1.86751</v>
      </c>
      <c r="EJ30">
        <v>1.8721099999999999</v>
      </c>
      <c r="EK30">
        <v>1.8646400000000001</v>
      </c>
      <c r="EL30">
        <v>1.8661799999999999</v>
      </c>
      <c r="EM30">
        <v>1.86615</v>
      </c>
      <c r="EN30" t="s">
        <v>280</v>
      </c>
      <c r="EO30" t="s">
        <v>19</v>
      </c>
      <c r="EP30" t="s">
        <v>19</v>
      </c>
      <c r="EQ30" t="s">
        <v>19</v>
      </c>
      <c r="ER30" t="s">
        <v>281</v>
      </c>
      <c r="ES30" t="s">
        <v>282</v>
      </c>
      <c r="ET30" t="s">
        <v>283</v>
      </c>
      <c r="EU30" t="s">
        <v>283</v>
      </c>
      <c r="EV30" t="s">
        <v>283</v>
      </c>
      <c r="EW30" t="s">
        <v>283</v>
      </c>
      <c r="EX30">
        <v>0</v>
      </c>
      <c r="EY30">
        <v>100</v>
      </c>
      <c r="EZ30">
        <v>100</v>
      </c>
      <c r="FA30">
        <v>0.42699999999999999</v>
      </c>
      <c r="FB30">
        <v>0.26400000000000001</v>
      </c>
      <c r="FC30">
        <v>2</v>
      </c>
      <c r="FD30">
        <v>322.05</v>
      </c>
      <c r="FE30">
        <v>518.77200000000005</v>
      </c>
      <c r="FF30">
        <v>24.9999</v>
      </c>
      <c r="FG30">
        <v>29.841899999999999</v>
      </c>
      <c r="FH30">
        <v>30.000299999999999</v>
      </c>
      <c r="FI30">
        <v>29.820699999999999</v>
      </c>
      <c r="FJ30">
        <v>29.8095</v>
      </c>
      <c r="FK30">
        <v>15.3194</v>
      </c>
      <c r="FL30">
        <v>25.8917</v>
      </c>
      <c r="FM30">
        <v>38.687100000000001</v>
      </c>
      <c r="FN30">
        <v>25</v>
      </c>
      <c r="FO30">
        <v>250</v>
      </c>
      <c r="FP30">
        <v>23.438800000000001</v>
      </c>
      <c r="FQ30">
        <v>101.313</v>
      </c>
      <c r="FR30">
        <v>101.804</v>
      </c>
    </row>
    <row r="31" spans="1:174" x14ac:dyDescent="0.2">
      <c r="A31">
        <v>26</v>
      </c>
      <c r="B31">
        <v>1564496337.7</v>
      </c>
      <c r="C31">
        <v>3520.9000000953702</v>
      </c>
      <c r="D31" t="s">
        <v>356</v>
      </c>
      <c r="E31" t="s">
        <v>357</v>
      </c>
      <c r="F31" t="s">
        <v>342</v>
      </c>
      <c r="G31">
        <v>4</v>
      </c>
      <c r="H31" s="1">
        <v>3</v>
      </c>
      <c r="I31" t="s">
        <v>959</v>
      </c>
      <c r="J31">
        <v>1564496337.7</v>
      </c>
      <c r="K31">
        <f t="shared" si="0"/>
        <v>2.1889810236060832E-3</v>
      </c>
      <c r="L31">
        <f t="shared" si="1"/>
        <v>5.2698468029876491</v>
      </c>
      <c r="M31">
        <f t="shared" si="2"/>
        <v>168.25799393541368</v>
      </c>
      <c r="N31">
        <f t="shared" si="3"/>
        <v>92.984775598143585</v>
      </c>
      <c r="O31">
        <f t="shared" si="4"/>
        <v>9.2456312433443397</v>
      </c>
      <c r="P31">
        <f t="shared" si="5"/>
        <v>16.730172823074074</v>
      </c>
      <c r="Q31">
        <f t="shared" si="6"/>
        <v>0.12111434984947701</v>
      </c>
      <c r="R31">
        <f t="shared" si="7"/>
        <v>2.2473533312751997</v>
      </c>
      <c r="S31">
        <f t="shared" si="8"/>
        <v>0.1176015947674813</v>
      </c>
      <c r="T31">
        <f t="shared" si="9"/>
        <v>7.3808117392111572E-2</v>
      </c>
      <c r="U31">
        <f t="shared" si="10"/>
        <v>273.62192854932215</v>
      </c>
      <c r="V31">
        <f t="shared" si="11"/>
        <v>29.734507238390233</v>
      </c>
      <c r="W31">
        <f t="shared" si="12"/>
        <v>30.236699999999999</v>
      </c>
      <c r="X31">
        <f t="shared" si="13"/>
        <v>4.3187185361252887</v>
      </c>
      <c r="Y31">
        <f t="shared" si="14"/>
        <v>65.168982666679852</v>
      </c>
      <c r="Z31">
        <f t="shared" si="15"/>
        <v>2.5316992756539003</v>
      </c>
      <c r="AA31">
        <f t="shared" si="16"/>
        <v>3.8848224601000698</v>
      </c>
      <c r="AB31">
        <f t="shared" si="17"/>
        <v>1.7870192604713884</v>
      </c>
      <c r="AC31">
        <f t="shared" si="18"/>
        <v>-96.53406314102827</v>
      </c>
      <c r="AD31">
        <f t="shared" si="19"/>
        <v>-222.21829559860899</v>
      </c>
      <c r="AE31">
        <f t="shared" si="20"/>
        <v>-21.838499064874945</v>
      </c>
      <c r="AF31">
        <f t="shared" si="21"/>
        <v>-66.968929255190062</v>
      </c>
      <c r="AG31">
        <v>-4.1112533036713202E-2</v>
      </c>
      <c r="AH31">
        <v>4.6152419989417499E-2</v>
      </c>
      <c r="AI31">
        <v>3.4504900006603698</v>
      </c>
      <c r="AJ31">
        <v>158</v>
      </c>
      <c r="AK31">
        <v>32</v>
      </c>
      <c r="AL31">
        <f t="shared" si="22"/>
        <v>1.0060925172838859</v>
      </c>
      <c r="AM31">
        <f t="shared" si="23"/>
        <v>0.60925172838859343</v>
      </c>
      <c r="AN31">
        <f t="shared" si="24"/>
        <v>52182.902509376494</v>
      </c>
      <c r="AO31">
        <v>0</v>
      </c>
      <c r="AP31">
        <v>0</v>
      </c>
      <c r="AQ31">
        <v>0</v>
      </c>
      <c r="AR31">
        <f t="shared" si="25"/>
        <v>0</v>
      </c>
      <c r="AS31" t="e">
        <f t="shared" si="26"/>
        <v>#DIV/0!</v>
      </c>
      <c r="AT31">
        <v>-1</v>
      </c>
      <c r="AU31" t="s">
        <v>358</v>
      </c>
      <c r="AV31">
        <v>882.42592307692303</v>
      </c>
      <c r="AW31">
        <v>1117.22</v>
      </c>
      <c r="AX31">
        <f t="shared" si="27"/>
        <v>0.21015921387289616</v>
      </c>
      <c r="AY31">
        <v>0.5</v>
      </c>
      <c r="AZ31">
        <f t="shared" si="28"/>
        <v>1429.3206001004467</v>
      </c>
      <c r="BA31">
        <f t="shared" si="29"/>
        <v>5.2698468029876491</v>
      </c>
      <c r="BB31">
        <f t="shared" si="30"/>
        <v>150.19244684472304</v>
      </c>
      <c r="BC31">
        <f t="shared" si="31"/>
        <v>0.40591826139882925</v>
      </c>
      <c r="BD31">
        <f t="shared" si="32"/>
        <v>4.3865923450253433E-3</v>
      </c>
      <c r="BE31">
        <f t="shared" si="33"/>
        <v>-1</v>
      </c>
      <c r="BF31" t="s">
        <v>359</v>
      </c>
      <c r="BG31">
        <v>663.72</v>
      </c>
      <c r="BH31">
        <f t="shared" si="34"/>
        <v>453.5</v>
      </c>
      <c r="BI31">
        <f t="shared" si="35"/>
        <v>0.51773776609278277</v>
      </c>
      <c r="BJ31">
        <f t="shared" si="36"/>
        <v>1.6832700536370759</v>
      </c>
      <c r="BK31">
        <f t="shared" si="37"/>
        <v>0.2101592138728961</v>
      </c>
      <c r="BL31" t="e">
        <f t="shared" si="38"/>
        <v>#DIV/0!</v>
      </c>
      <c r="BM31">
        <v>457</v>
      </c>
      <c r="BN31">
        <v>300</v>
      </c>
      <c r="BO31">
        <v>300</v>
      </c>
      <c r="BP31">
        <v>300</v>
      </c>
      <c r="BQ31">
        <v>10152.799999999999</v>
      </c>
      <c r="BR31">
        <v>1065.71</v>
      </c>
      <c r="BS31">
        <v>-7.0135900000000001E-3</v>
      </c>
      <c r="BT31">
        <v>-1.12256</v>
      </c>
      <c r="BU31">
        <f t="shared" si="39"/>
        <v>1700.12</v>
      </c>
      <c r="BV31">
        <f t="shared" si="40"/>
        <v>1429.3206001004467</v>
      </c>
      <c r="BW31">
        <f t="shared" si="41"/>
        <v>0.84071747882528691</v>
      </c>
      <c r="BX31">
        <f t="shared" si="42"/>
        <v>0.19143495765057408</v>
      </c>
      <c r="BY31">
        <v>6</v>
      </c>
      <c r="BZ31">
        <v>0.5</v>
      </c>
      <c r="CA31" t="s">
        <v>278</v>
      </c>
      <c r="CB31">
        <v>1564496337.7</v>
      </c>
      <c r="CC31">
        <v>168.25800000000001</v>
      </c>
      <c r="CD31">
        <v>174.98500000000001</v>
      </c>
      <c r="CE31">
        <v>25.4617</v>
      </c>
      <c r="CF31">
        <v>22.917899999999999</v>
      </c>
      <c r="CG31">
        <v>500.03699999999998</v>
      </c>
      <c r="CH31">
        <v>99.231700000000004</v>
      </c>
      <c r="CI31">
        <v>0.19996700000000001</v>
      </c>
      <c r="CJ31">
        <v>28.4026</v>
      </c>
      <c r="CK31">
        <v>30.236699999999999</v>
      </c>
      <c r="CL31">
        <v>999.9</v>
      </c>
      <c r="CM31">
        <v>9991.25</v>
      </c>
      <c r="CN31">
        <v>0</v>
      </c>
      <c r="CO31">
        <v>-0.26756400000000002</v>
      </c>
      <c r="CP31">
        <v>1700.12</v>
      </c>
      <c r="CQ31">
        <v>0.97601499999999997</v>
      </c>
      <c r="CR31">
        <v>2.3985200000000002E-2</v>
      </c>
      <c r="CS31">
        <v>0</v>
      </c>
      <c r="CT31">
        <v>881.86800000000005</v>
      </c>
      <c r="CU31">
        <v>4.99986</v>
      </c>
      <c r="CV31">
        <v>15416.4</v>
      </c>
      <c r="CW31">
        <v>13810.4</v>
      </c>
      <c r="CX31">
        <v>45.561999999999998</v>
      </c>
      <c r="CY31">
        <v>47.311999999999998</v>
      </c>
      <c r="CZ31">
        <v>46.375</v>
      </c>
      <c r="DA31">
        <v>46.436999999999998</v>
      </c>
      <c r="DB31">
        <v>47.375</v>
      </c>
      <c r="DC31">
        <v>1654.46</v>
      </c>
      <c r="DD31">
        <v>40.659999999999997</v>
      </c>
      <c r="DE31">
        <v>0</v>
      </c>
      <c r="DF31">
        <v>117.40000009536701</v>
      </c>
      <c r="DG31">
        <v>882.42592307692303</v>
      </c>
      <c r="DH31">
        <v>-3.7633504342774802</v>
      </c>
      <c r="DI31">
        <v>-45.545299131044104</v>
      </c>
      <c r="DJ31">
        <v>15421.3923076923</v>
      </c>
      <c r="DK31">
        <v>15</v>
      </c>
      <c r="DL31">
        <v>1564496366.2</v>
      </c>
      <c r="DM31" t="s">
        <v>360</v>
      </c>
      <c r="DN31">
        <v>27</v>
      </c>
      <c r="DO31">
        <v>0.35499999999999998</v>
      </c>
      <c r="DP31">
        <v>0.25</v>
      </c>
      <c r="DQ31">
        <v>175</v>
      </c>
      <c r="DR31">
        <v>23</v>
      </c>
      <c r="DS31">
        <v>0.11</v>
      </c>
      <c r="DT31">
        <v>0.04</v>
      </c>
      <c r="DU31">
        <v>5.0006191589939499</v>
      </c>
      <c r="DV31">
        <v>0.69108226715149701</v>
      </c>
      <c r="DW31">
        <v>0.13837355506312199</v>
      </c>
      <c r="DX31">
        <v>0</v>
      </c>
      <c r="DY31">
        <v>0.11569469864568099</v>
      </c>
      <c r="DZ31">
        <v>1.5740624825411699E-2</v>
      </c>
      <c r="EA31">
        <v>3.247406117357E-3</v>
      </c>
      <c r="EB31">
        <v>1</v>
      </c>
      <c r="EC31">
        <v>1</v>
      </c>
      <c r="ED31">
        <v>2</v>
      </c>
      <c r="EE31" t="s">
        <v>284</v>
      </c>
      <c r="EF31">
        <v>1.86737</v>
      </c>
      <c r="EG31">
        <v>1.8638600000000001</v>
      </c>
      <c r="EH31">
        <v>1.8695200000000001</v>
      </c>
      <c r="EI31">
        <v>1.86751</v>
      </c>
      <c r="EJ31">
        <v>1.87212</v>
      </c>
      <c r="EK31">
        <v>1.8646199999999999</v>
      </c>
      <c r="EL31">
        <v>1.86616</v>
      </c>
      <c r="EM31">
        <v>1.86615</v>
      </c>
      <c r="EN31" t="s">
        <v>280</v>
      </c>
      <c r="EO31" t="s">
        <v>19</v>
      </c>
      <c r="EP31" t="s">
        <v>19</v>
      </c>
      <c r="EQ31" t="s">
        <v>19</v>
      </c>
      <c r="ER31" t="s">
        <v>281</v>
      </c>
      <c r="ES31" t="s">
        <v>282</v>
      </c>
      <c r="ET31" t="s">
        <v>283</v>
      </c>
      <c r="EU31" t="s">
        <v>283</v>
      </c>
      <c r="EV31" t="s">
        <v>283</v>
      </c>
      <c r="EW31" t="s">
        <v>283</v>
      </c>
      <c r="EX31">
        <v>0</v>
      </c>
      <c r="EY31">
        <v>100</v>
      </c>
      <c r="EZ31">
        <v>100</v>
      </c>
      <c r="FA31">
        <v>0.35499999999999998</v>
      </c>
      <c r="FB31">
        <v>0.25</v>
      </c>
      <c r="FC31">
        <v>2</v>
      </c>
      <c r="FD31">
        <v>322.03300000000002</v>
      </c>
      <c r="FE31">
        <v>517.40800000000002</v>
      </c>
      <c r="FF31">
        <v>24.9999</v>
      </c>
      <c r="FG31">
        <v>29.9025</v>
      </c>
      <c r="FH31">
        <v>30.000299999999999</v>
      </c>
      <c r="FI31">
        <v>29.881799999999998</v>
      </c>
      <c r="FJ31">
        <v>29.869499999999999</v>
      </c>
      <c r="FK31">
        <v>11.7651</v>
      </c>
      <c r="FL31">
        <v>27.821300000000001</v>
      </c>
      <c r="FM31">
        <v>37.942999999999998</v>
      </c>
      <c r="FN31">
        <v>25</v>
      </c>
      <c r="FO31">
        <v>175</v>
      </c>
      <c r="FP31">
        <v>22.881900000000002</v>
      </c>
      <c r="FQ31">
        <v>101.303</v>
      </c>
      <c r="FR31">
        <v>101.79600000000001</v>
      </c>
    </row>
    <row r="32" spans="1:174" x14ac:dyDescent="0.2">
      <c r="A32">
        <v>27</v>
      </c>
      <c r="B32">
        <v>1564496457.7</v>
      </c>
      <c r="C32">
        <v>3640.9000000953702</v>
      </c>
      <c r="D32" t="s">
        <v>361</v>
      </c>
      <c r="E32" t="s">
        <v>362</v>
      </c>
      <c r="F32" t="s">
        <v>342</v>
      </c>
      <c r="G32">
        <v>4</v>
      </c>
      <c r="H32" s="1">
        <v>3</v>
      </c>
      <c r="I32" t="s">
        <v>959</v>
      </c>
      <c r="J32">
        <v>1564496457.7</v>
      </c>
      <c r="K32">
        <f t="shared" si="0"/>
        <v>2.6710859561275909E-3</v>
      </c>
      <c r="L32">
        <f t="shared" si="1"/>
        <v>2.3637575444400598</v>
      </c>
      <c r="M32">
        <f t="shared" si="2"/>
        <v>96.840497280760687</v>
      </c>
      <c r="N32">
        <f t="shared" si="3"/>
        <v>69.004864800925787</v>
      </c>
      <c r="O32">
        <f t="shared" si="4"/>
        <v>6.8611114761787935</v>
      </c>
      <c r="P32">
        <f t="shared" si="5"/>
        <v>9.6287913782417007</v>
      </c>
      <c r="Q32">
        <f t="shared" si="6"/>
        <v>0.1534137133456151</v>
      </c>
      <c r="R32">
        <f t="shared" si="7"/>
        <v>2.2476040056737765</v>
      </c>
      <c r="S32">
        <f t="shared" si="8"/>
        <v>0.1478246608472642</v>
      </c>
      <c r="T32">
        <f t="shared" si="9"/>
        <v>9.2875603063287626E-2</v>
      </c>
      <c r="U32">
        <f t="shared" si="10"/>
        <v>273.57075385610517</v>
      </c>
      <c r="V32">
        <f t="shared" si="11"/>
        <v>29.567503884448694</v>
      </c>
      <c r="W32">
        <f t="shared" si="12"/>
        <v>30.032499999999999</v>
      </c>
      <c r="X32">
        <f t="shared" si="13"/>
        <v>4.2684095391132564</v>
      </c>
      <c r="Y32">
        <f t="shared" si="14"/>
        <v>65.233715825987915</v>
      </c>
      <c r="Z32">
        <f t="shared" si="15"/>
        <v>2.5332420615864</v>
      </c>
      <c r="AA32">
        <f t="shared" si="16"/>
        <v>3.8833324600791834</v>
      </c>
      <c r="AB32">
        <f t="shared" si="17"/>
        <v>1.7351674775268564</v>
      </c>
      <c r="AC32">
        <f t="shared" si="18"/>
        <v>-117.79489066522676</v>
      </c>
      <c r="AD32">
        <f t="shared" si="19"/>
        <v>-198.29933163733199</v>
      </c>
      <c r="AE32">
        <f t="shared" si="20"/>
        <v>-19.465280188663336</v>
      </c>
      <c r="AF32">
        <f t="shared" si="21"/>
        <v>-61.988748635116906</v>
      </c>
      <c r="AG32">
        <v>-4.1119274725507297E-2</v>
      </c>
      <c r="AH32">
        <v>4.6159988125693198E-2</v>
      </c>
      <c r="AI32">
        <v>3.4509379670378801</v>
      </c>
      <c r="AJ32">
        <v>158</v>
      </c>
      <c r="AK32">
        <v>32</v>
      </c>
      <c r="AL32">
        <f t="shared" si="22"/>
        <v>1.0060914247636257</v>
      </c>
      <c r="AM32">
        <f t="shared" si="23"/>
        <v>0.60914247636256746</v>
      </c>
      <c r="AN32">
        <f t="shared" si="24"/>
        <v>52192.205036129344</v>
      </c>
      <c r="AO32">
        <v>0</v>
      </c>
      <c r="AP32">
        <v>0</v>
      </c>
      <c r="AQ32">
        <v>0</v>
      </c>
      <c r="AR32">
        <f t="shared" si="25"/>
        <v>0</v>
      </c>
      <c r="AS32" t="e">
        <f t="shared" si="26"/>
        <v>#DIV/0!</v>
      </c>
      <c r="AT32">
        <v>-1</v>
      </c>
      <c r="AU32" t="s">
        <v>363</v>
      </c>
      <c r="AV32">
        <v>885.17150000000004</v>
      </c>
      <c r="AW32">
        <v>1096.07</v>
      </c>
      <c r="AX32">
        <f t="shared" si="27"/>
        <v>0.19241334951234856</v>
      </c>
      <c r="AY32">
        <v>0.5</v>
      </c>
      <c r="AZ32">
        <f t="shared" si="28"/>
        <v>1429.0592929296306</v>
      </c>
      <c r="BA32">
        <f t="shared" si="29"/>
        <v>2.3637575444400598</v>
      </c>
      <c r="BB32">
        <f t="shared" si="30"/>
        <v>137.48504260216936</v>
      </c>
      <c r="BC32">
        <f t="shared" si="31"/>
        <v>0.39224684554818579</v>
      </c>
      <c r="BD32">
        <f t="shared" si="32"/>
        <v>2.3538264374910701E-3</v>
      </c>
      <c r="BE32">
        <f t="shared" si="33"/>
        <v>-1</v>
      </c>
      <c r="BF32" t="s">
        <v>364</v>
      </c>
      <c r="BG32">
        <v>666.14</v>
      </c>
      <c r="BH32">
        <f t="shared" si="34"/>
        <v>429.92999999999995</v>
      </c>
      <c r="BI32">
        <f t="shared" si="35"/>
        <v>0.49054148349731336</v>
      </c>
      <c r="BJ32">
        <f t="shared" si="36"/>
        <v>1.6454048698471793</v>
      </c>
      <c r="BK32">
        <f t="shared" si="37"/>
        <v>0.19241334951234859</v>
      </c>
      <c r="BL32" t="e">
        <f t="shared" si="38"/>
        <v>#DIV/0!</v>
      </c>
      <c r="BM32">
        <v>459</v>
      </c>
      <c r="BN32">
        <v>300</v>
      </c>
      <c r="BO32">
        <v>300</v>
      </c>
      <c r="BP32">
        <v>300</v>
      </c>
      <c r="BQ32">
        <v>10152.799999999999</v>
      </c>
      <c r="BR32">
        <v>1049.99</v>
      </c>
      <c r="BS32">
        <v>-7.0135800000000002E-3</v>
      </c>
      <c r="BT32">
        <v>-1.09277</v>
      </c>
      <c r="BU32">
        <f t="shared" si="39"/>
        <v>1699.81</v>
      </c>
      <c r="BV32">
        <f t="shared" si="40"/>
        <v>1429.0592929296306</v>
      </c>
      <c r="BW32">
        <f t="shared" si="41"/>
        <v>0.84071707598474577</v>
      </c>
      <c r="BX32">
        <f t="shared" si="42"/>
        <v>0.19143415196949165</v>
      </c>
      <c r="BY32">
        <v>6</v>
      </c>
      <c r="BZ32">
        <v>0.5</v>
      </c>
      <c r="CA32" t="s">
        <v>278</v>
      </c>
      <c r="CB32">
        <v>1564496457.7</v>
      </c>
      <c r="CC32">
        <v>96.840500000000006</v>
      </c>
      <c r="CD32">
        <v>99.969499999999996</v>
      </c>
      <c r="CE32">
        <v>25.477799999999998</v>
      </c>
      <c r="CF32">
        <v>22.374300000000002</v>
      </c>
      <c r="CG32">
        <v>500.11799999999999</v>
      </c>
      <c r="CH32">
        <v>99.229399999999998</v>
      </c>
      <c r="CI32">
        <v>0.199988</v>
      </c>
      <c r="CJ32">
        <v>28.396000000000001</v>
      </c>
      <c r="CK32">
        <v>30.032499999999999</v>
      </c>
      <c r="CL32">
        <v>999.9</v>
      </c>
      <c r="CM32">
        <v>9993.1200000000008</v>
      </c>
      <c r="CN32">
        <v>0</v>
      </c>
      <c r="CO32">
        <v>-0.34401100000000001</v>
      </c>
      <c r="CP32">
        <v>1699.81</v>
      </c>
      <c r="CQ32">
        <v>0.97602999999999995</v>
      </c>
      <c r="CR32">
        <v>2.39703E-2</v>
      </c>
      <c r="CS32">
        <v>0</v>
      </c>
      <c r="CT32">
        <v>884.92200000000003</v>
      </c>
      <c r="CU32">
        <v>4.99986</v>
      </c>
      <c r="CV32">
        <v>15465.8</v>
      </c>
      <c r="CW32">
        <v>13807.9</v>
      </c>
      <c r="CX32">
        <v>45.625</v>
      </c>
      <c r="CY32">
        <v>47.375</v>
      </c>
      <c r="CZ32">
        <v>46.436999999999998</v>
      </c>
      <c r="DA32">
        <v>46.436999999999998</v>
      </c>
      <c r="DB32">
        <v>47.375</v>
      </c>
      <c r="DC32">
        <v>1654.19</v>
      </c>
      <c r="DD32">
        <v>40.630000000000003</v>
      </c>
      <c r="DE32">
        <v>0</v>
      </c>
      <c r="DF32">
        <v>119.5</v>
      </c>
      <c r="DG32">
        <v>885.17150000000004</v>
      </c>
      <c r="DH32">
        <v>-0.67887180191029795</v>
      </c>
      <c r="DI32">
        <v>-13.2444444345535</v>
      </c>
      <c r="DJ32">
        <v>15468.669230769199</v>
      </c>
      <c r="DK32">
        <v>15</v>
      </c>
      <c r="DL32">
        <v>1564496487.7</v>
      </c>
      <c r="DM32" t="s">
        <v>365</v>
      </c>
      <c r="DN32">
        <v>28</v>
      </c>
      <c r="DO32">
        <v>0.36499999999999999</v>
      </c>
      <c r="DP32">
        <v>0.23799999999999999</v>
      </c>
      <c r="DQ32">
        <v>100</v>
      </c>
      <c r="DR32">
        <v>22</v>
      </c>
      <c r="DS32">
        <v>0.2</v>
      </c>
      <c r="DT32">
        <v>0.02</v>
      </c>
      <c r="DU32">
        <v>2.2903977033749698</v>
      </c>
      <c r="DV32">
        <v>0.28890630032124998</v>
      </c>
      <c r="DW32">
        <v>6.17225748378714E-2</v>
      </c>
      <c r="DX32">
        <v>1</v>
      </c>
      <c r="DY32">
        <v>0.14927721859479201</v>
      </c>
      <c r="DZ32">
        <v>1.3694910213674499E-2</v>
      </c>
      <c r="EA32">
        <v>2.9454399221392701E-3</v>
      </c>
      <c r="EB32">
        <v>1</v>
      </c>
      <c r="EC32">
        <v>2</v>
      </c>
      <c r="ED32">
        <v>2</v>
      </c>
      <c r="EE32" t="s">
        <v>279</v>
      </c>
      <c r="EF32">
        <v>1.86737</v>
      </c>
      <c r="EG32">
        <v>1.8638600000000001</v>
      </c>
      <c r="EH32">
        <v>1.86951</v>
      </c>
      <c r="EI32">
        <v>1.8674999999999999</v>
      </c>
      <c r="EJ32">
        <v>1.8721099999999999</v>
      </c>
      <c r="EK32">
        <v>1.8646199999999999</v>
      </c>
      <c r="EL32">
        <v>1.8661799999999999</v>
      </c>
      <c r="EM32">
        <v>1.86615</v>
      </c>
      <c r="EN32" t="s">
        <v>280</v>
      </c>
      <c r="EO32" t="s">
        <v>19</v>
      </c>
      <c r="EP32" t="s">
        <v>19</v>
      </c>
      <c r="EQ32" t="s">
        <v>19</v>
      </c>
      <c r="ER32" t="s">
        <v>281</v>
      </c>
      <c r="ES32" t="s">
        <v>282</v>
      </c>
      <c r="ET32" t="s">
        <v>283</v>
      </c>
      <c r="EU32" t="s">
        <v>283</v>
      </c>
      <c r="EV32" t="s">
        <v>283</v>
      </c>
      <c r="EW32" t="s">
        <v>283</v>
      </c>
      <c r="EX32">
        <v>0</v>
      </c>
      <c r="EY32">
        <v>100</v>
      </c>
      <c r="EZ32">
        <v>100</v>
      </c>
      <c r="FA32">
        <v>0.36499999999999999</v>
      </c>
      <c r="FB32">
        <v>0.23799999999999999</v>
      </c>
      <c r="FC32">
        <v>2</v>
      </c>
      <c r="FD32">
        <v>322.31200000000001</v>
      </c>
      <c r="FE32">
        <v>515.87599999999998</v>
      </c>
      <c r="FF32">
        <v>25.0001</v>
      </c>
      <c r="FG32">
        <v>29.9678</v>
      </c>
      <c r="FH32">
        <v>30.0002</v>
      </c>
      <c r="FI32">
        <v>29.946999999999999</v>
      </c>
      <c r="FJ32">
        <v>29.934100000000001</v>
      </c>
      <c r="FK32">
        <v>8.1233799999999992</v>
      </c>
      <c r="FL32">
        <v>30.2776</v>
      </c>
      <c r="FM32">
        <v>36.371899999999997</v>
      </c>
      <c r="FN32">
        <v>25</v>
      </c>
      <c r="FO32">
        <v>100</v>
      </c>
      <c r="FP32">
        <v>22.279800000000002</v>
      </c>
      <c r="FQ32">
        <v>101.288</v>
      </c>
      <c r="FR32">
        <v>101.783</v>
      </c>
    </row>
    <row r="33" spans="1:174" x14ac:dyDescent="0.2">
      <c r="A33">
        <v>28</v>
      </c>
      <c r="B33">
        <v>1564496571.2</v>
      </c>
      <c r="C33">
        <v>3754.4000000953702</v>
      </c>
      <c r="D33" t="s">
        <v>366</v>
      </c>
      <c r="E33" t="s">
        <v>367</v>
      </c>
      <c r="F33" t="s">
        <v>342</v>
      </c>
      <c r="G33">
        <v>4</v>
      </c>
      <c r="H33" s="1">
        <v>3</v>
      </c>
      <c r="I33" t="s">
        <v>959</v>
      </c>
      <c r="J33">
        <v>1564496571.2</v>
      </c>
      <c r="K33">
        <f t="shared" si="0"/>
        <v>3.1288488191616279E-3</v>
      </c>
      <c r="L33">
        <f t="shared" si="1"/>
        <v>-0.23390885039682524</v>
      </c>
      <c r="M33">
        <f t="shared" si="2"/>
        <v>50.09630026754153</v>
      </c>
      <c r="N33">
        <f t="shared" si="3"/>
        <v>50.780444652969535</v>
      </c>
      <c r="O33">
        <f t="shared" si="4"/>
        <v>5.049000691538577</v>
      </c>
      <c r="P33">
        <f t="shared" si="5"/>
        <v>4.9809775480087328</v>
      </c>
      <c r="Q33">
        <f t="shared" si="6"/>
        <v>0.18489098468040624</v>
      </c>
      <c r="R33">
        <f t="shared" si="7"/>
        <v>2.2520747556837208</v>
      </c>
      <c r="S33">
        <f t="shared" si="8"/>
        <v>0.17685310413173638</v>
      </c>
      <c r="T33">
        <f t="shared" si="9"/>
        <v>0.11122624098788091</v>
      </c>
      <c r="U33">
        <f t="shared" si="10"/>
        <v>273.58513119343343</v>
      </c>
      <c r="V33">
        <f t="shared" si="11"/>
        <v>29.408354061115432</v>
      </c>
      <c r="W33">
        <f t="shared" si="12"/>
        <v>29.881599999999999</v>
      </c>
      <c r="X33">
        <f t="shared" si="13"/>
        <v>4.231561031784655</v>
      </c>
      <c r="Y33">
        <f t="shared" si="14"/>
        <v>65.23153791758503</v>
      </c>
      <c r="Z33">
        <f t="shared" si="15"/>
        <v>2.532333056388</v>
      </c>
      <c r="AA33">
        <f t="shared" si="16"/>
        <v>3.8820686085730585</v>
      </c>
      <c r="AB33">
        <f t="shared" si="17"/>
        <v>1.699227975396655</v>
      </c>
      <c r="AC33">
        <f t="shared" si="18"/>
        <v>-137.9822329250278</v>
      </c>
      <c r="AD33">
        <f t="shared" si="19"/>
        <v>-181.05233942542094</v>
      </c>
      <c r="AE33">
        <f t="shared" si="20"/>
        <v>-17.723219521751343</v>
      </c>
      <c r="AF33">
        <f t="shared" si="21"/>
        <v>-63.172660678766647</v>
      </c>
      <c r="AG33">
        <v>-4.12396260424703E-2</v>
      </c>
      <c r="AH33">
        <v>4.6295093022338599E-2</v>
      </c>
      <c r="AI33">
        <v>3.4589307350786198</v>
      </c>
      <c r="AJ33">
        <v>157</v>
      </c>
      <c r="AK33">
        <v>31</v>
      </c>
      <c r="AL33">
        <f t="shared" si="22"/>
        <v>1.0060354868960979</v>
      </c>
      <c r="AM33">
        <f t="shared" si="23"/>
        <v>0.60354868960978969</v>
      </c>
      <c r="AN33">
        <f t="shared" si="24"/>
        <v>52339.628653589672</v>
      </c>
      <c r="AO33">
        <v>0</v>
      </c>
      <c r="AP33">
        <v>0</v>
      </c>
      <c r="AQ33">
        <v>0</v>
      </c>
      <c r="AR33">
        <f t="shared" si="25"/>
        <v>0</v>
      </c>
      <c r="AS33" t="e">
        <f t="shared" si="26"/>
        <v>#DIV/0!</v>
      </c>
      <c r="AT33">
        <v>-1</v>
      </c>
      <c r="AU33" t="s">
        <v>368</v>
      </c>
      <c r="AV33">
        <v>890.91053846153898</v>
      </c>
      <c r="AW33">
        <v>1076.28</v>
      </c>
      <c r="AX33">
        <f t="shared" si="27"/>
        <v>0.17223163260346841</v>
      </c>
      <c r="AY33">
        <v>0.5</v>
      </c>
      <c r="AZ33">
        <f t="shared" si="28"/>
        <v>1429.1349001003859</v>
      </c>
      <c r="BA33">
        <f t="shared" si="29"/>
        <v>-0.23390885039682524</v>
      </c>
      <c r="BB33">
        <f t="shared" si="30"/>
        <v>123.0711185274421</v>
      </c>
      <c r="BC33">
        <f t="shared" si="31"/>
        <v>0.37707659716802311</v>
      </c>
      <c r="BD33">
        <f t="shared" si="32"/>
        <v>5.3605236954843284E-4</v>
      </c>
      <c r="BE33">
        <f t="shared" si="33"/>
        <v>-1</v>
      </c>
      <c r="BF33" t="s">
        <v>369</v>
      </c>
      <c r="BG33">
        <v>670.44</v>
      </c>
      <c r="BH33">
        <f t="shared" si="34"/>
        <v>405.83999999999992</v>
      </c>
      <c r="BI33">
        <f t="shared" si="35"/>
        <v>0.45675503040227933</v>
      </c>
      <c r="BJ33">
        <f t="shared" si="36"/>
        <v>1.6053338106318238</v>
      </c>
      <c r="BK33">
        <f t="shared" si="37"/>
        <v>0.17223163260346844</v>
      </c>
      <c r="BL33" t="e">
        <f t="shared" si="38"/>
        <v>#DIV/0!</v>
      </c>
      <c r="BM33">
        <v>461</v>
      </c>
      <c r="BN33">
        <v>300</v>
      </c>
      <c r="BO33">
        <v>300</v>
      </c>
      <c r="BP33">
        <v>300</v>
      </c>
      <c r="BQ33">
        <v>10153.200000000001</v>
      </c>
      <c r="BR33">
        <v>1035.55</v>
      </c>
      <c r="BS33">
        <v>-7.0136399999999998E-3</v>
      </c>
      <c r="BT33">
        <v>-1.6407499999999999</v>
      </c>
      <c r="BU33">
        <f t="shared" si="39"/>
        <v>1699.9</v>
      </c>
      <c r="BV33">
        <f t="shared" si="40"/>
        <v>1429.1349001003859</v>
      </c>
      <c r="BW33">
        <f t="shared" si="41"/>
        <v>0.8407170422380057</v>
      </c>
      <c r="BX33">
        <f t="shared" si="42"/>
        <v>0.1914340844760114</v>
      </c>
      <c r="BY33">
        <v>6</v>
      </c>
      <c r="BZ33">
        <v>0.5</v>
      </c>
      <c r="CA33" t="s">
        <v>278</v>
      </c>
      <c r="CB33">
        <v>1564496571.2</v>
      </c>
      <c r="CC33">
        <v>50.096299999999999</v>
      </c>
      <c r="CD33">
        <v>50.005400000000002</v>
      </c>
      <c r="CE33">
        <v>25.469000000000001</v>
      </c>
      <c r="CF33">
        <v>21.833100000000002</v>
      </c>
      <c r="CG33">
        <v>500.07799999999997</v>
      </c>
      <c r="CH33">
        <v>99.228099999999998</v>
      </c>
      <c r="CI33">
        <v>0.19995199999999999</v>
      </c>
      <c r="CJ33">
        <v>28.3904</v>
      </c>
      <c r="CK33">
        <v>29.881599999999999</v>
      </c>
      <c r="CL33">
        <v>999.9</v>
      </c>
      <c r="CM33">
        <v>10022.5</v>
      </c>
      <c r="CN33">
        <v>0</v>
      </c>
      <c r="CO33">
        <v>-0.29432000000000003</v>
      </c>
      <c r="CP33">
        <v>1699.9</v>
      </c>
      <c r="CQ33">
        <v>0.97602999999999995</v>
      </c>
      <c r="CR33">
        <v>2.39703E-2</v>
      </c>
      <c r="CS33">
        <v>0</v>
      </c>
      <c r="CT33">
        <v>891.18200000000002</v>
      </c>
      <c r="CU33">
        <v>4.99986</v>
      </c>
      <c r="CV33">
        <v>15569.6</v>
      </c>
      <c r="CW33">
        <v>13808.6</v>
      </c>
      <c r="CX33">
        <v>45.625</v>
      </c>
      <c r="CY33">
        <v>47.375</v>
      </c>
      <c r="CZ33">
        <v>46.436999999999998</v>
      </c>
      <c r="DA33">
        <v>46.436999999999998</v>
      </c>
      <c r="DB33">
        <v>47.375</v>
      </c>
      <c r="DC33">
        <v>1654.27</v>
      </c>
      <c r="DD33">
        <v>40.630000000000003</v>
      </c>
      <c r="DE33">
        <v>0</v>
      </c>
      <c r="DF33">
        <v>112.89999985694899</v>
      </c>
      <c r="DG33">
        <v>890.91053846153898</v>
      </c>
      <c r="DH33">
        <v>2.5149401571438199</v>
      </c>
      <c r="DI33">
        <v>34.297435913054798</v>
      </c>
      <c r="DJ33">
        <v>15565.938461538501</v>
      </c>
      <c r="DK33">
        <v>15</v>
      </c>
      <c r="DL33">
        <v>1564496601.7</v>
      </c>
      <c r="DM33" t="s">
        <v>370</v>
      </c>
      <c r="DN33">
        <v>29</v>
      </c>
      <c r="DO33">
        <v>0.32200000000000001</v>
      </c>
      <c r="DP33">
        <v>0.22500000000000001</v>
      </c>
      <c r="DQ33">
        <v>50</v>
      </c>
      <c r="DR33">
        <v>22</v>
      </c>
      <c r="DS33">
        <v>0.24</v>
      </c>
      <c r="DT33">
        <v>0.02</v>
      </c>
      <c r="DU33">
        <v>-0.30779114849980999</v>
      </c>
      <c r="DV33">
        <v>0.26718314739705801</v>
      </c>
      <c r="DW33">
        <v>6.9492536324322896E-2</v>
      </c>
      <c r="DX33">
        <v>1</v>
      </c>
      <c r="DY33">
        <v>0.18049922118036599</v>
      </c>
      <c r="DZ33">
        <v>1.37791407422978E-2</v>
      </c>
      <c r="EA33">
        <v>2.78763936958533E-3</v>
      </c>
      <c r="EB33">
        <v>1</v>
      </c>
      <c r="EC33">
        <v>2</v>
      </c>
      <c r="ED33">
        <v>2</v>
      </c>
      <c r="EE33" t="s">
        <v>279</v>
      </c>
      <c r="EF33">
        <v>1.86737</v>
      </c>
      <c r="EG33">
        <v>1.86388</v>
      </c>
      <c r="EH33">
        <v>1.86951</v>
      </c>
      <c r="EI33">
        <v>1.8675200000000001</v>
      </c>
      <c r="EJ33">
        <v>1.8721300000000001</v>
      </c>
      <c r="EK33">
        <v>1.8646199999999999</v>
      </c>
      <c r="EL33">
        <v>1.8661700000000001</v>
      </c>
      <c r="EM33">
        <v>1.86615</v>
      </c>
      <c r="EN33" t="s">
        <v>280</v>
      </c>
      <c r="EO33" t="s">
        <v>19</v>
      </c>
      <c r="EP33" t="s">
        <v>19</v>
      </c>
      <c r="EQ33" t="s">
        <v>19</v>
      </c>
      <c r="ER33" t="s">
        <v>281</v>
      </c>
      <c r="ES33" t="s">
        <v>282</v>
      </c>
      <c r="ET33" t="s">
        <v>283</v>
      </c>
      <c r="EU33" t="s">
        <v>283</v>
      </c>
      <c r="EV33" t="s">
        <v>283</v>
      </c>
      <c r="EW33" t="s">
        <v>283</v>
      </c>
      <c r="EX33">
        <v>0</v>
      </c>
      <c r="EY33">
        <v>100</v>
      </c>
      <c r="EZ33">
        <v>100</v>
      </c>
      <c r="FA33">
        <v>0.32200000000000001</v>
      </c>
      <c r="FB33">
        <v>0.22500000000000001</v>
      </c>
      <c r="FC33">
        <v>2</v>
      </c>
      <c r="FD33">
        <v>322.673</v>
      </c>
      <c r="FE33">
        <v>514.73199999999997</v>
      </c>
      <c r="FF33">
        <v>24.999700000000001</v>
      </c>
      <c r="FG33">
        <v>30.026399999999999</v>
      </c>
      <c r="FH33">
        <v>30.0002</v>
      </c>
      <c r="FI33">
        <v>30.005600000000001</v>
      </c>
      <c r="FJ33">
        <v>29.992799999999999</v>
      </c>
      <c r="FK33">
        <v>5.6776799999999996</v>
      </c>
      <c r="FL33">
        <v>32.148000000000003</v>
      </c>
      <c r="FM33">
        <v>34.498199999999997</v>
      </c>
      <c r="FN33">
        <v>25</v>
      </c>
      <c r="FO33">
        <v>50</v>
      </c>
      <c r="FP33">
        <v>21.721399999999999</v>
      </c>
      <c r="FQ33">
        <v>101.277</v>
      </c>
      <c r="FR33">
        <v>101.77500000000001</v>
      </c>
    </row>
    <row r="34" spans="1:174" x14ac:dyDescent="0.2">
      <c r="A34">
        <v>29</v>
      </c>
      <c r="B34">
        <v>1564496689.2</v>
      </c>
      <c r="C34">
        <v>3872.4000000953702</v>
      </c>
      <c r="D34" t="s">
        <v>371</v>
      </c>
      <c r="E34" t="s">
        <v>372</v>
      </c>
      <c r="F34" t="s">
        <v>342</v>
      </c>
      <c r="G34">
        <v>4</v>
      </c>
      <c r="H34" s="1">
        <v>3</v>
      </c>
      <c r="I34" t="s">
        <v>959</v>
      </c>
      <c r="J34">
        <v>1564496689.2</v>
      </c>
      <c r="K34">
        <f t="shared" si="0"/>
        <v>3.5841117093943207E-3</v>
      </c>
      <c r="L34">
        <f t="shared" si="1"/>
        <v>20.716326754118811</v>
      </c>
      <c r="M34">
        <f t="shared" si="2"/>
        <v>373.73697627715609</v>
      </c>
      <c r="N34">
        <f t="shared" si="3"/>
        <v>209.49646585205775</v>
      </c>
      <c r="O34">
        <f t="shared" si="4"/>
        <v>20.830050080766018</v>
      </c>
      <c r="P34">
        <f t="shared" si="5"/>
        <v>37.160340157646409</v>
      </c>
      <c r="Q34">
        <f t="shared" si="6"/>
        <v>0.22190130031029254</v>
      </c>
      <c r="R34">
        <f t="shared" si="7"/>
        <v>2.2511278942417121</v>
      </c>
      <c r="S34">
        <f t="shared" si="8"/>
        <v>0.21042610341044879</v>
      </c>
      <c r="T34">
        <f t="shared" si="9"/>
        <v>0.13249784479125784</v>
      </c>
      <c r="U34">
        <f t="shared" si="10"/>
        <v>273.58193921400181</v>
      </c>
      <c r="V34">
        <f t="shared" si="11"/>
        <v>29.243357477826191</v>
      </c>
      <c r="W34">
        <f t="shared" si="12"/>
        <v>29.611999999999998</v>
      </c>
      <c r="X34">
        <f t="shared" si="13"/>
        <v>4.166416757269646</v>
      </c>
      <c r="Y34">
        <f t="shared" si="14"/>
        <v>65.224311646748021</v>
      </c>
      <c r="Z34">
        <f t="shared" si="15"/>
        <v>2.5299044597931997</v>
      </c>
      <c r="AA34">
        <f t="shared" si="16"/>
        <v>3.8787752540725151</v>
      </c>
      <c r="AB34">
        <f t="shared" si="17"/>
        <v>1.6365122974764463</v>
      </c>
      <c r="AC34">
        <f t="shared" si="18"/>
        <v>-158.05932638428953</v>
      </c>
      <c r="AD34">
        <f t="shared" si="19"/>
        <v>-150.02870205587442</v>
      </c>
      <c r="AE34">
        <f t="shared" si="20"/>
        <v>-14.671743365341033</v>
      </c>
      <c r="AF34">
        <f t="shared" si="21"/>
        <v>-49.177832591503204</v>
      </c>
      <c r="AG34">
        <v>-4.1214118747067201E-2</v>
      </c>
      <c r="AH34">
        <v>4.6266458848686902E-2</v>
      </c>
      <c r="AI34">
        <v>3.45723741604401</v>
      </c>
      <c r="AJ34">
        <v>157</v>
      </c>
      <c r="AK34">
        <v>31</v>
      </c>
      <c r="AL34">
        <f t="shared" si="22"/>
        <v>1.0060387925644982</v>
      </c>
      <c r="AM34">
        <f t="shared" si="23"/>
        <v>0.6038792564498241</v>
      </c>
      <c r="AN34">
        <f t="shared" si="24"/>
        <v>52311.149537143479</v>
      </c>
      <c r="AO34">
        <v>0</v>
      </c>
      <c r="AP34">
        <v>0</v>
      </c>
      <c r="AQ34">
        <v>0</v>
      </c>
      <c r="AR34">
        <f t="shared" si="25"/>
        <v>0</v>
      </c>
      <c r="AS34" t="e">
        <f t="shared" si="26"/>
        <v>#DIV/0!</v>
      </c>
      <c r="AT34">
        <v>-1</v>
      </c>
      <c r="AU34" t="s">
        <v>373</v>
      </c>
      <c r="AV34">
        <v>869.45600000000002</v>
      </c>
      <c r="AW34">
        <v>1176.6099999999999</v>
      </c>
      <c r="AX34">
        <f t="shared" si="27"/>
        <v>0.26104996557907878</v>
      </c>
      <c r="AY34">
        <v>0.5</v>
      </c>
      <c r="AZ34">
        <f t="shared" si="28"/>
        <v>1429.118100100387</v>
      </c>
      <c r="BA34">
        <f t="shared" si="29"/>
        <v>20.716326754118811</v>
      </c>
      <c r="BB34">
        <f t="shared" si="30"/>
        <v>186.53561541982225</v>
      </c>
      <c r="BC34">
        <f t="shared" si="31"/>
        <v>0.47829782170812751</v>
      </c>
      <c r="BD34">
        <f t="shared" si="32"/>
        <v>1.5195613821274372E-2</v>
      </c>
      <c r="BE34">
        <f t="shared" si="33"/>
        <v>-1</v>
      </c>
      <c r="BF34" t="s">
        <v>374</v>
      </c>
      <c r="BG34">
        <v>613.84</v>
      </c>
      <c r="BH34">
        <f t="shared" si="34"/>
        <v>562.76999999999987</v>
      </c>
      <c r="BI34">
        <f t="shared" si="35"/>
        <v>0.54578957655880722</v>
      </c>
      <c r="BJ34">
        <f t="shared" si="36"/>
        <v>1.9168024240844517</v>
      </c>
      <c r="BK34">
        <f t="shared" si="37"/>
        <v>0.26104996557907878</v>
      </c>
      <c r="BL34" t="e">
        <f t="shared" si="38"/>
        <v>#DIV/0!</v>
      </c>
      <c r="BM34">
        <v>463</v>
      </c>
      <c r="BN34">
        <v>300</v>
      </c>
      <c r="BO34">
        <v>300</v>
      </c>
      <c r="BP34">
        <v>300</v>
      </c>
      <c r="BQ34">
        <v>10153.6</v>
      </c>
      <c r="BR34">
        <v>1107.04</v>
      </c>
      <c r="BS34">
        <v>-7.0143699999999998E-3</v>
      </c>
      <c r="BT34">
        <v>-0.71777299999999999</v>
      </c>
      <c r="BU34">
        <f t="shared" si="39"/>
        <v>1699.88</v>
      </c>
      <c r="BV34">
        <f t="shared" si="40"/>
        <v>1429.118100100387</v>
      </c>
      <c r="BW34">
        <f t="shared" si="41"/>
        <v>0.84071705067439284</v>
      </c>
      <c r="BX34">
        <f t="shared" si="42"/>
        <v>0.19143410134878588</v>
      </c>
      <c r="BY34">
        <v>6</v>
      </c>
      <c r="BZ34">
        <v>0.5</v>
      </c>
      <c r="CA34" t="s">
        <v>278</v>
      </c>
      <c r="CB34">
        <v>1564496689.2</v>
      </c>
      <c r="CC34">
        <v>373.73700000000002</v>
      </c>
      <c r="CD34">
        <v>400.053</v>
      </c>
      <c r="CE34">
        <v>25.444299999999998</v>
      </c>
      <c r="CF34">
        <v>21.2789</v>
      </c>
      <c r="CG34">
        <v>500.03399999999999</v>
      </c>
      <c r="CH34">
        <v>99.229100000000003</v>
      </c>
      <c r="CI34">
        <v>0.20002400000000001</v>
      </c>
      <c r="CJ34">
        <v>28.375800000000002</v>
      </c>
      <c r="CK34">
        <v>29.611999999999998</v>
      </c>
      <c r="CL34">
        <v>999.9</v>
      </c>
      <c r="CM34">
        <v>10016.200000000001</v>
      </c>
      <c r="CN34">
        <v>0</v>
      </c>
      <c r="CO34">
        <v>-0.27711999999999998</v>
      </c>
      <c r="CP34">
        <v>1699.88</v>
      </c>
      <c r="CQ34">
        <v>0.97602999999999995</v>
      </c>
      <c r="CR34">
        <v>2.39703E-2</v>
      </c>
      <c r="CS34">
        <v>0</v>
      </c>
      <c r="CT34">
        <v>869.53</v>
      </c>
      <c r="CU34">
        <v>4.99986</v>
      </c>
      <c r="CV34">
        <v>15223.5</v>
      </c>
      <c r="CW34">
        <v>13808.5</v>
      </c>
      <c r="CX34">
        <v>45.561999999999998</v>
      </c>
      <c r="CY34">
        <v>47.436999999999998</v>
      </c>
      <c r="CZ34">
        <v>46.436999999999998</v>
      </c>
      <c r="DA34">
        <v>46.375</v>
      </c>
      <c r="DB34">
        <v>47.436999999999998</v>
      </c>
      <c r="DC34">
        <v>1654.25</v>
      </c>
      <c r="DD34">
        <v>40.630000000000003</v>
      </c>
      <c r="DE34">
        <v>0</v>
      </c>
      <c r="DF34">
        <v>117.40000009536701</v>
      </c>
      <c r="DG34">
        <v>869.45600000000002</v>
      </c>
      <c r="DH34">
        <v>2.5548717895938502</v>
      </c>
      <c r="DI34">
        <v>34.649572670205799</v>
      </c>
      <c r="DJ34">
        <v>15220.865384615399</v>
      </c>
      <c r="DK34">
        <v>15</v>
      </c>
      <c r="DL34">
        <v>1564496717.2</v>
      </c>
      <c r="DM34" t="s">
        <v>375</v>
      </c>
      <c r="DN34">
        <v>30</v>
      </c>
      <c r="DO34">
        <v>0.57499999999999996</v>
      </c>
      <c r="DP34">
        <v>0.21099999999999999</v>
      </c>
      <c r="DQ34">
        <v>400</v>
      </c>
      <c r="DR34">
        <v>21</v>
      </c>
      <c r="DS34">
        <v>0.05</v>
      </c>
      <c r="DT34">
        <v>0.02</v>
      </c>
      <c r="DU34">
        <v>20.826158892497698</v>
      </c>
      <c r="DV34">
        <v>-0.247148397512191</v>
      </c>
      <c r="DW34">
        <v>0.13642482099730699</v>
      </c>
      <c r="DX34">
        <v>1</v>
      </c>
      <c r="DY34">
        <v>0.216274520744064</v>
      </c>
      <c r="DZ34">
        <v>2.29543309676273E-2</v>
      </c>
      <c r="EA34">
        <v>4.6692120637892498E-3</v>
      </c>
      <c r="EB34">
        <v>1</v>
      </c>
      <c r="EC34">
        <v>2</v>
      </c>
      <c r="ED34">
        <v>2</v>
      </c>
      <c r="EE34" t="s">
        <v>279</v>
      </c>
      <c r="EF34">
        <v>1.8673599999999999</v>
      </c>
      <c r="EG34">
        <v>1.8638699999999999</v>
      </c>
      <c r="EH34">
        <v>1.8695200000000001</v>
      </c>
      <c r="EI34">
        <v>1.8675200000000001</v>
      </c>
      <c r="EJ34">
        <v>1.8721300000000001</v>
      </c>
      <c r="EK34">
        <v>1.8646199999999999</v>
      </c>
      <c r="EL34">
        <v>1.8661799999999999</v>
      </c>
      <c r="EM34">
        <v>1.86615</v>
      </c>
      <c r="EN34" t="s">
        <v>280</v>
      </c>
      <c r="EO34" t="s">
        <v>19</v>
      </c>
      <c r="EP34" t="s">
        <v>19</v>
      </c>
      <c r="EQ34" t="s">
        <v>19</v>
      </c>
      <c r="ER34" t="s">
        <v>281</v>
      </c>
      <c r="ES34" t="s">
        <v>282</v>
      </c>
      <c r="ET34" t="s">
        <v>283</v>
      </c>
      <c r="EU34" t="s">
        <v>283</v>
      </c>
      <c r="EV34" t="s">
        <v>283</v>
      </c>
      <c r="EW34" t="s">
        <v>283</v>
      </c>
      <c r="EX34">
        <v>0</v>
      </c>
      <c r="EY34">
        <v>100</v>
      </c>
      <c r="EZ34">
        <v>100</v>
      </c>
      <c r="FA34">
        <v>0.57499999999999996</v>
      </c>
      <c r="FB34">
        <v>0.21099999999999999</v>
      </c>
      <c r="FC34">
        <v>2</v>
      </c>
      <c r="FD34">
        <v>323.43200000000002</v>
      </c>
      <c r="FE34">
        <v>514.34299999999996</v>
      </c>
      <c r="FF34">
        <v>25</v>
      </c>
      <c r="FG34">
        <v>30.0776</v>
      </c>
      <c r="FH34">
        <v>30.000299999999999</v>
      </c>
      <c r="FI34">
        <v>30.060099999999998</v>
      </c>
      <c r="FJ34">
        <v>30.048100000000002</v>
      </c>
      <c r="FK34">
        <v>22.095099999999999</v>
      </c>
      <c r="FL34">
        <v>34.638800000000003</v>
      </c>
      <c r="FM34">
        <v>32.230499999999999</v>
      </c>
      <c r="FN34">
        <v>25</v>
      </c>
      <c r="FO34">
        <v>400</v>
      </c>
      <c r="FP34">
        <v>21.217400000000001</v>
      </c>
      <c r="FQ34">
        <v>101.26900000000001</v>
      </c>
      <c r="FR34">
        <v>101.77200000000001</v>
      </c>
    </row>
    <row r="35" spans="1:174" x14ac:dyDescent="0.2">
      <c r="A35">
        <v>30</v>
      </c>
      <c r="B35">
        <v>1564496801.2</v>
      </c>
      <c r="C35">
        <v>3984.4000000953702</v>
      </c>
      <c r="D35" t="s">
        <v>376</v>
      </c>
      <c r="E35" t="s">
        <v>377</v>
      </c>
      <c r="F35" t="s">
        <v>342</v>
      </c>
      <c r="G35">
        <v>4</v>
      </c>
      <c r="H35" s="1">
        <v>3</v>
      </c>
      <c r="I35" t="s">
        <v>959</v>
      </c>
      <c r="J35">
        <v>1564496801.2</v>
      </c>
      <c r="K35">
        <f t="shared" si="0"/>
        <v>4.0231002676785303E-3</v>
      </c>
      <c r="L35">
        <f t="shared" si="1"/>
        <v>26.158164412597394</v>
      </c>
      <c r="M35">
        <f t="shared" si="2"/>
        <v>466.57397002647713</v>
      </c>
      <c r="N35">
        <f t="shared" si="3"/>
        <v>285.49296453820295</v>
      </c>
      <c r="O35">
        <f t="shared" si="4"/>
        <v>28.387188980668075</v>
      </c>
      <c r="P35">
        <f t="shared" si="5"/>
        <v>46.392468837283161</v>
      </c>
      <c r="Q35">
        <f t="shared" si="6"/>
        <v>0.25776070198631318</v>
      </c>
      <c r="R35">
        <f t="shared" si="7"/>
        <v>2.2506103661159678</v>
      </c>
      <c r="S35">
        <f t="shared" si="8"/>
        <v>0.24241141267425487</v>
      </c>
      <c r="T35">
        <f t="shared" si="9"/>
        <v>0.15280997960478465</v>
      </c>
      <c r="U35">
        <f t="shared" si="10"/>
        <v>273.58991916258162</v>
      </c>
      <c r="V35">
        <f t="shared" si="11"/>
        <v>29.081393318676739</v>
      </c>
      <c r="W35">
        <f t="shared" si="12"/>
        <v>29.4282</v>
      </c>
      <c r="X35">
        <f t="shared" si="13"/>
        <v>4.1225073504037439</v>
      </c>
      <c r="Y35">
        <f t="shared" si="14"/>
        <v>65.225907449589982</v>
      </c>
      <c r="Z35">
        <f t="shared" si="15"/>
        <v>2.5274965147512001</v>
      </c>
      <c r="AA35">
        <f t="shared" si="16"/>
        <v>3.8749886564699505</v>
      </c>
      <c r="AB35">
        <f t="shared" si="17"/>
        <v>1.5950108356525439</v>
      </c>
      <c r="AC35">
        <f t="shared" si="18"/>
        <v>-177.41872180462317</v>
      </c>
      <c r="AD35">
        <f t="shared" si="19"/>
        <v>-129.73128155726053</v>
      </c>
      <c r="AE35">
        <f t="shared" si="20"/>
        <v>-12.677063974134038</v>
      </c>
      <c r="AF35">
        <f t="shared" si="21"/>
        <v>-46.23714817343614</v>
      </c>
      <c r="AG35">
        <v>-4.1200181274798499E-2</v>
      </c>
      <c r="AH35">
        <v>4.62508128150756E-2</v>
      </c>
      <c r="AI35">
        <v>3.45631201511826</v>
      </c>
      <c r="AJ35">
        <v>156</v>
      </c>
      <c r="AK35">
        <v>31</v>
      </c>
      <c r="AL35">
        <f t="shared" si="22"/>
        <v>1.0060017115264752</v>
      </c>
      <c r="AM35">
        <f t="shared" si="23"/>
        <v>0.60017115264752174</v>
      </c>
      <c r="AN35">
        <f t="shared" si="24"/>
        <v>52297.171000584975</v>
      </c>
      <c r="AO35">
        <v>0</v>
      </c>
      <c r="AP35">
        <v>0</v>
      </c>
      <c r="AQ35">
        <v>0</v>
      </c>
      <c r="AR35">
        <f t="shared" si="25"/>
        <v>0</v>
      </c>
      <c r="AS35" t="e">
        <f t="shared" si="26"/>
        <v>#DIV/0!</v>
      </c>
      <c r="AT35">
        <v>-1</v>
      </c>
      <c r="AU35" t="s">
        <v>378</v>
      </c>
      <c r="AV35">
        <v>881.68503846153806</v>
      </c>
      <c r="AW35">
        <v>1216.73</v>
      </c>
      <c r="AX35">
        <f t="shared" si="27"/>
        <v>0.27536508636958235</v>
      </c>
      <c r="AY35">
        <v>0.5</v>
      </c>
      <c r="AZ35">
        <f t="shared" si="28"/>
        <v>1429.1601001003839</v>
      </c>
      <c r="BA35">
        <f t="shared" si="29"/>
        <v>26.158164412597394</v>
      </c>
      <c r="BB35">
        <f t="shared" si="30"/>
        <v>196.77039720005158</v>
      </c>
      <c r="BC35">
        <f t="shared" si="31"/>
        <v>0.49564817173900538</v>
      </c>
      <c r="BD35">
        <f t="shared" si="32"/>
        <v>1.9002884568838585E-2</v>
      </c>
      <c r="BE35">
        <f t="shared" si="33"/>
        <v>-1</v>
      </c>
      <c r="BF35" t="s">
        <v>379</v>
      </c>
      <c r="BG35">
        <v>613.66</v>
      </c>
      <c r="BH35">
        <f t="shared" si="34"/>
        <v>603.07000000000005</v>
      </c>
      <c r="BI35">
        <f t="shared" si="35"/>
        <v>0.55556562511559504</v>
      </c>
      <c r="BJ35">
        <f t="shared" si="36"/>
        <v>1.9827428869406514</v>
      </c>
      <c r="BK35">
        <f t="shared" si="37"/>
        <v>0.27536508636958235</v>
      </c>
      <c r="BL35" t="e">
        <f t="shared" si="38"/>
        <v>#DIV/0!</v>
      </c>
      <c r="BM35">
        <v>465</v>
      </c>
      <c r="BN35">
        <v>300</v>
      </c>
      <c r="BO35">
        <v>300</v>
      </c>
      <c r="BP35">
        <v>300</v>
      </c>
      <c r="BQ35">
        <v>10154.200000000001</v>
      </c>
      <c r="BR35">
        <v>1143.94</v>
      </c>
      <c r="BS35">
        <v>-7.0149100000000001E-3</v>
      </c>
      <c r="BT35">
        <v>0.72277800000000003</v>
      </c>
      <c r="BU35">
        <f t="shared" si="39"/>
        <v>1699.93</v>
      </c>
      <c r="BV35">
        <f t="shared" si="40"/>
        <v>1429.1601001003839</v>
      </c>
      <c r="BW35">
        <f t="shared" si="41"/>
        <v>0.8407170295837969</v>
      </c>
      <c r="BX35">
        <f t="shared" si="42"/>
        <v>0.1914340591675941</v>
      </c>
      <c r="BY35">
        <v>6</v>
      </c>
      <c r="BZ35">
        <v>0.5</v>
      </c>
      <c r="CA35" t="s">
        <v>278</v>
      </c>
      <c r="CB35">
        <v>1564496801.2</v>
      </c>
      <c r="CC35">
        <v>466.57400000000001</v>
      </c>
      <c r="CD35">
        <v>500.024</v>
      </c>
      <c r="CE35">
        <v>25.4193</v>
      </c>
      <c r="CF35">
        <v>20.7438</v>
      </c>
      <c r="CG35">
        <v>500.07499999999999</v>
      </c>
      <c r="CH35">
        <v>99.232200000000006</v>
      </c>
      <c r="CI35">
        <v>0.199984</v>
      </c>
      <c r="CJ35">
        <v>28.359000000000002</v>
      </c>
      <c r="CK35">
        <v>29.4282</v>
      </c>
      <c r="CL35">
        <v>999.9</v>
      </c>
      <c r="CM35">
        <v>10012.5</v>
      </c>
      <c r="CN35">
        <v>0</v>
      </c>
      <c r="CO35">
        <v>-0.31534299999999998</v>
      </c>
      <c r="CP35">
        <v>1699.93</v>
      </c>
      <c r="CQ35">
        <v>0.97602999999999995</v>
      </c>
      <c r="CR35">
        <v>2.39703E-2</v>
      </c>
      <c r="CS35">
        <v>0</v>
      </c>
      <c r="CT35">
        <v>881.44799999999998</v>
      </c>
      <c r="CU35">
        <v>4.99986</v>
      </c>
      <c r="CV35">
        <v>15442.9</v>
      </c>
      <c r="CW35">
        <v>13808.8</v>
      </c>
      <c r="CX35">
        <v>45.686999999999998</v>
      </c>
      <c r="CY35">
        <v>47.436999999999998</v>
      </c>
      <c r="CZ35">
        <v>46.436999999999998</v>
      </c>
      <c r="DA35">
        <v>46.436999999999998</v>
      </c>
      <c r="DB35">
        <v>47.436999999999998</v>
      </c>
      <c r="DC35">
        <v>1654.3</v>
      </c>
      <c r="DD35">
        <v>40.630000000000003</v>
      </c>
      <c r="DE35">
        <v>0</v>
      </c>
      <c r="DF35">
        <v>111.700000047684</v>
      </c>
      <c r="DG35">
        <v>881.68503846153806</v>
      </c>
      <c r="DH35">
        <v>1.28953846274989</v>
      </c>
      <c r="DI35">
        <v>11.4837605846167</v>
      </c>
      <c r="DJ35">
        <v>15441.6730769231</v>
      </c>
      <c r="DK35">
        <v>15</v>
      </c>
      <c r="DL35">
        <v>1564496832.2</v>
      </c>
      <c r="DM35" t="s">
        <v>380</v>
      </c>
      <c r="DN35">
        <v>31</v>
      </c>
      <c r="DO35">
        <v>0.67900000000000005</v>
      </c>
      <c r="DP35">
        <v>0.19700000000000001</v>
      </c>
      <c r="DQ35">
        <v>500</v>
      </c>
      <c r="DR35">
        <v>21</v>
      </c>
      <c r="DS35">
        <v>0.05</v>
      </c>
      <c r="DT35">
        <v>0.02</v>
      </c>
      <c r="DU35">
        <v>26.241071495592099</v>
      </c>
      <c r="DV35">
        <v>-0.28149700237992598</v>
      </c>
      <c r="DW35">
        <v>8.9895302146085196E-2</v>
      </c>
      <c r="DX35">
        <v>1</v>
      </c>
      <c r="DY35">
        <v>0.25228498459056498</v>
      </c>
      <c r="DZ35">
        <v>1.9406175426983498E-2</v>
      </c>
      <c r="EA35">
        <v>3.9245112377881801E-3</v>
      </c>
      <c r="EB35">
        <v>1</v>
      </c>
      <c r="EC35">
        <v>2</v>
      </c>
      <c r="ED35">
        <v>2</v>
      </c>
      <c r="EE35" t="s">
        <v>279</v>
      </c>
      <c r="EF35">
        <v>1.86737</v>
      </c>
      <c r="EG35">
        <v>1.86389</v>
      </c>
      <c r="EH35">
        <v>1.8695299999999999</v>
      </c>
      <c r="EI35">
        <v>1.86751</v>
      </c>
      <c r="EJ35">
        <v>1.8721300000000001</v>
      </c>
      <c r="EK35">
        <v>1.8646199999999999</v>
      </c>
      <c r="EL35">
        <v>1.8661799999999999</v>
      </c>
      <c r="EM35">
        <v>1.86615</v>
      </c>
      <c r="EN35" t="s">
        <v>280</v>
      </c>
      <c r="EO35" t="s">
        <v>19</v>
      </c>
      <c r="EP35" t="s">
        <v>19</v>
      </c>
      <c r="EQ35" t="s">
        <v>19</v>
      </c>
      <c r="ER35" t="s">
        <v>281</v>
      </c>
      <c r="ES35" t="s">
        <v>282</v>
      </c>
      <c r="ET35" t="s">
        <v>283</v>
      </c>
      <c r="EU35" t="s">
        <v>283</v>
      </c>
      <c r="EV35" t="s">
        <v>283</v>
      </c>
      <c r="EW35" t="s">
        <v>283</v>
      </c>
      <c r="EX35">
        <v>0</v>
      </c>
      <c r="EY35">
        <v>100</v>
      </c>
      <c r="EZ35">
        <v>100</v>
      </c>
      <c r="FA35">
        <v>0.67900000000000005</v>
      </c>
      <c r="FB35">
        <v>0.19700000000000001</v>
      </c>
      <c r="FC35">
        <v>2</v>
      </c>
      <c r="FD35">
        <v>323.86900000000003</v>
      </c>
      <c r="FE35">
        <v>513.31600000000003</v>
      </c>
      <c r="FF35">
        <v>25.0002</v>
      </c>
      <c r="FG35">
        <v>30.123200000000001</v>
      </c>
      <c r="FH35">
        <v>30.000299999999999</v>
      </c>
      <c r="FI35">
        <v>30.110499999999998</v>
      </c>
      <c r="FJ35">
        <v>30.098400000000002</v>
      </c>
      <c r="FK35">
        <v>26.375499999999999</v>
      </c>
      <c r="FL35">
        <v>36.5916</v>
      </c>
      <c r="FM35">
        <v>29.5807</v>
      </c>
      <c r="FN35">
        <v>25</v>
      </c>
      <c r="FO35">
        <v>500</v>
      </c>
      <c r="FP35">
        <v>20.651800000000001</v>
      </c>
      <c r="FQ35">
        <v>101.262</v>
      </c>
      <c r="FR35">
        <v>101.76300000000001</v>
      </c>
    </row>
    <row r="36" spans="1:174" x14ac:dyDescent="0.2">
      <c r="A36">
        <v>31</v>
      </c>
      <c r="B36">
        <v>1564496923.7</v>
      </c>
      <c r="C36">
        <v>4106.9000000953702</v>
      </c>
      <c r="D36" t="s">
        <v>381</v>
      </c>
      <c r="E36" t="s">
        <v>382</v>
      </c>
      <c r="F36" t="s">
        <v>342</v>
      </c>
      <c r="G36">
        <v>4</v>
      </c>
      <c r="H36" s="1">
        <v>3</v>
      </c>
      <c r="I36" t="s">
        <v>959</v>
      </c>
      <c r="J36">
        <v>1564496923.7</v>
      </c>
      <c r="K36">
        <f t="shared" si="0"/>
        <v>4.2890992334834828E-3</v>
      </c>
      <c r="L36">
        <f t="shared" si="1"/>
        <v>29.534881520946257</v>
      </c>
      <c r="M36">
        <f t="shared" si="2"/>
        <v>561.86096576559464</v>
      </c>
      <c r="N36">
        <f t="shared" si="3"/>
        <v>368.65865968942484</v>
      </c>
      <c r="O36">
        <f t="shared" si="4"/>
        <v>36.656898074894748</v>
      </c>
      <c r="P36">
        <f t="shared" si="5"/>
        <v>55.867615239751657</v>
      </c>
      <c r="Q36">
        <f t="shared" si="6"/>
        <v>0.27636357286263236</v>
      </c>
      <c r="R36">
        <f t="shared" si="7"/>
        <v>2.2416319603314769</v>
      </c>
      <c r="S36">
        <f t="shared" si="8"/>
        <v>0.25873423728670036</v>
      </c>
      <c r="T36">
        <f t="shared" si="9"/>
        <v>0.16319902007099046</v>
      </c>
      <c r="U36">
        <f t="shared" si="10"/>
        <v>273.5963031214477</v>
      </c>
      <c r="V36">
        <f t="shared" si="11"/>
        <v>28.990944222852512</v>
      </c>
      <c r="W36">
        <f t="shared" si="12"/>
        <v>29.396699999999999</v>
      </c>
      <c r="X36">
        <f t="shared" si="13"/>
        <v>4.1150227070376912</v>
      </c>
      <c r="Y36">
        <f t="shared" si="14"/>
        <v>65.094225618092011</v>
      </c>
      <c r="Z36">
        <f t="shared" si="15"/>
        <v>2.5217046616536001</v>
      </c>
      <c r="AA36">
        <f t="shared" si="16"/>
        <v>3.873929888110887</v>
      </c>
      <c r="AB36">
        <f t="shared" si="17"/>
        <v>1.5933180453840912</v>
      </c>
      <c r="AC36">
        <f t="shared" si="18"/>
        <v>-189.1492761966216</v>
      </c>
      <c r="AD36">
        <f t="shared" si="19"/>
        <v>-125.97493880459523</v>
      </c>
      <c r="AE36">
        <f t="shared" si="20"/>
        <v>-12.357082630064797</v>
      </c>
      <c r="AF36">
        <f t="shared" si="21"/>
        <v>-53.884994509833902</v>
      </c>
      <c r="AG36">
        <v>-4.09588451493526E-2</v>
      </c>
      <c r="AH36">
        <v>4.5979891872056797E-2</v>
      </c>
      <c r="AI36">
        <v>3.4402710344758298</v>
      </c>
      <c r="AJ36">
        <v>156</v>
      </c>
      <c r="AK36">
        <v>31</v>
      </c>
      <c r="AL36">
        <f t="shared" si="22"/>
        <v>1.0060357471862322</v>
      </c>
      <c r="AM36">
        <f t="shared" si="23"/>
        <v>0.60357471862322321</v>
      </c>
      <c r="AN36">
        <f t="shared" si="24"/>
        <v>52004.025920451</v>
      </c>
      <c r="AO36">
        <v>0</v>
      </c>
      <c r="AP36">
        <v>0</v>
      </c>
      <c r="AQ36">
        <v>0</v>
      </c>
      <c r="AR36">
        <f t="shared" si="25"/>
        <v>0</v>
      </c>
      <c r="AS36" t="e">
        <f t="shared" si="26"/>
        <v>#DIV/0!</v>
      </c>
      <c r="AT36">
        <v>-1</v>
      </c>
      <c r="AU36" t="s">
        <v>383</v>
      </c>
      <c r="AV36">
        <v>886.49400000000003</v>
      </c>
      <c r="AW36">
        <v>1233</v>
      </c>
      <c r="AX36">
        <f t="shared" si="27"/>
        <v>0.2810267639902676</v>
      </c>
      <c r="AY36">
        <v>0.5</v>
      </c>
      <c r="AZ36">
        <f t="shared" si="28"/>
        <v>1429.1937001003819</v>
      </c>
      <c r="BA36">
        <f t="shared" si="29"/>
        <v>29.534881520946257</v>
      </c>
      <c r="BB36">
        <f t="shared" si="30"/>
        <v>200.82084032724364</v>
      </c>
      <c r="BC36">
        <f t="shared" si="31"/>
        <v>0.5045904298459043</v>
      </c>
      <c r="BD36">
        <f t="shared" si="32"/>
        <v>2.1365110634619777E-2</v>
      </c>
      <c r="BE36">
        <f t="shared" si="33"/>
        <v>-1</v>
      </c>
      <c r="BF36" t="s">
        <v>384</v>
      </c>
      <c r="BG36">
        <v>610.84</v>
      </c>
      <c r="BH36">
        <f t="shared" si="34"/>
        <v>622.16</v>
      </c>
      <c r="BI36">
        <f t="shared" si="35"/>
        <v>0.55694033689083189</v>
      </c>
      <c r="BJ36">
        <f t="shared" si="36"/>
        <v>2.0185318577696285</v>
      </c>
      <c r="BK36">
        <f t="shared" si="37"/>
        <v>0.2810267639902676</v>
      </c>
      <c r="BL36" t="e">
        <f t="shared" si="38"/>
        <v>#DIV/0!</v>
      </c>
      <c r="BM36">
        <v>467</v>
      </c>
      <c r="BN36">
        <v>300</v>
      </c>
      <c r="BO36">
        <v>300</v>
      </c>
      <c r="BP36">
        <v>300</v>
      </c>
      <c r="BQ36">
        <v>10154.5</v>
      </c>
      <c r="BR36">
        <v>1155.56</v>
      </c>
      <c r="BS36">
        <v>-7.01506E-3</v>
      </c>
      <c r="BT36">
        <v>1.70923</v>
      </c>
      <c r="BU36">
        <f t="shared" si="39"/>
        <v>1699.97</v>
      </c>
      <c r="BV36">
        <f t="shared" si="40"/>
        <v>1429.1937001003819</v>
      </c>
      <c r="BW36">
        <f t="shared" si="41"/>
        <v>0.84071701271221366</v>
      </c>
      <c r="BX36">
        <f t="shared" si="42"/>
        <v>0.19143402542442722</v>
      </c>
      <c r="BY36">
        <v>6</v>
      </c>
      <c r="BZ36">
        <v>0.5</v>
      </c>
      <c r="CA36" t="s">
        <v>278</v>
      </c>
      <c r="CB36">
        <v>1564496923.7</v>
      </c>
      <c r="CC36">
        <v>561.86099999999999</v>
      </c>
      <c r="CD36">
        <v>599.98199999999997</v>
      </c>
      <c r="CE36">
        <v>25.360800000000001</v>
      </c>
      <c r="CF36">
        <v>20.375299999999999</v>
      </c>
      <c r="CG36">
        <v>500.00099999999998</v>
      </c>
      <c r="CH36">
        <v>99.233199999999997</v>
      </c>
      <c r="CI36">
        <v>0.19996700000000001</v>
      </c>
      <c r="CJ36">
        <v>28.354299999999999</v>
      </c>
      <c r="CK36">
        <v>29.396699999999999</v>
      </c>
      <c r="CL36">
        <v>999.9</v>
      </c>
      <c r="CM36">
        <v>9953.75</v>
      </c>
      <c r="CN36">
        <v>0</v>
      </c>
      <c r="CO36">
        <v>-0.30578699999999998</v>
      </c>
      <c r="CP36">
        <v>1699.97</v>
      </c>
      <c r="CQ36">
        <v>0.97602999999999995</v>
      </c>
      <c r="CR36">
        <v>2.39703E-2</v>
      </c>
      <c r="CS36">
        <v>0</v>
      </c>
      <c r="CT36">
        <v>885.96</v>
      </c>
      <c r="CU36">
        <v>4.99986</v>
      </c>
      <c r="CV36">
        <v>15518.6</v>
      </c>
      <c r="CW36">
        <v>13809.2</v>
      </c>
      <c r="CX36">
        <v>45.686999999999998</v>
      </c>
      <c r="CY36">
        <v>47.436999999999998</v>
      </c>
      <c r="CZ36">
        <v>46.5</v>
      </c>
      <c r="DA36">
        <v>46.436999999999998</v>
      </c>
      <c r="DB36">
        <v>47.436999999999998</v>
      </c>
      <c r="DC36">
        <v>1654.34</v>
      </c>
      <c r="DD36">
        <v>40.630000000000003</v>
      </c>
      <c r="DE36">
        <v>0</v>
      </c>
      <c r="DF36">
        <v>122</v>
      </c>
      <c r="DG36">
        <v>886.49400000000003</v>
      </c>
      <c r="DH36">
        <v>-5.0150427365848698</v>
      </c>
      <c r="DI36">
        <v>-75.863247873927094</v>
      </c>
      <c r="DJ36">
        <v>15527.9</v>
      </c>
      <c r="DK36">
        <v>15</v>
      </c>
      <c r="DL36">
        <v>1564496951.2</v>
      </c>
      <c r="DM36" t="s">
        <v>385</v>
      </c>
      <c r="DN36">
        <v>32</v>
      </c>
      <c r="DO36">
        <v>0.78400000000000003</v>
      </c>
      <c r="DP36">
        <v>0.192</v>
      </c>
      <c r="DQ36">
        <v>600</v>
      </c>
      <c r="DR36">
        <v>20</v>
      </c>
      <c r="DS36">
        <v>0.04</v>
      </c>
      <c r="DT36">
        <v>0.02</v>
      </c>
      <c r="DU36">
        <v>29.832400210297401</v>
      </c>
      <c r="DV36">
        <v>-0.518535323231477</v>
      </c>
      <c r="DW36">
        <v>0.113150079890549</v>
      </c>
      <c r="DX36">
        <v>0</v>
      </c>
      <c r="DY36">
        <v>0.27587845100694097</v>
      </c>
      <c r="DZ36">
        <v>1.4037743857935601E-3</v>
      </c>
      <c r="EA36">
        <v>9.9758372109430993E-4</v>
      </c>
      <c r="EB36">
        <v>1</v>
      </c>
      <c r="EC36">
        <v>1</v>
      </c>
      <c r="ED36">
        <v>2</v>
      </c>
      <c r="EE36" t="s">
        <v>284</v>
      </c>
      <c r="EF36">
        <v>1.86737</v>
      </c>
      <c r="EG36">
        <v>1.8638699999999999</v>
      </c>
      <c r="EH36">
        <v>1.86951</v>
      </c>
      <c r="EI36">
        <v>1.8675200000000001</v>
      </c>
      <c r="EJ36">
        <v>1.8721099999999999</v>
      </c>
      <c r="EK36">
        <v>1.8646199999999999</v>
      </c>
      <c r="EL36">
        <v>1.86616</v>
      </c>
      <c r="EM36">
        <v>1.86615</v>
      </c>
      <c r="EN36" t="s">
        <v>280</v>
      </c>
      <c r="EO36" t="s">
        <v>19</v>
      </c>
      <c r="EP36" t="s">
        <v>19</v>
      </c>
      <c r="EQ36" t="s">
        <v>19</v>
      </c>
      <c r="ER36" t="s">
        <v>281</v>
      </c>
      <c r="ES36" t="s">
        <v>282</v>
      </c>
      <c r="ET36" t="s">
        <v>283</v>
      </c>
      <c r="EU36" t="s">
        <v>283</v>
      </c>
      <c r="EV36" t="s">
        <v>283</v>
      </c>
      <c r="EW36" t="s">
        <v>283</v>
      </c>
      <c r="EX36">
        <v>0</v>
      </c>
      <c r="EY36">
        <v>100</v>
      </c>
      <c r="EZ36">
        <v>100</v>
      </c>
      <c r="FA36">
        <v>0.78400000000000003</v>
      </c>
      <c r="FB36">
        <v>0.192</v>
      </c>
      <c r="FC36">
        <v>2</v>
      </c>
      <c r="FD36">
        <v>323.90199999999999</v>
      </c>
      <c r="FE36">
        <v>512.59</v>
      </c>
      <c r="FF36">
        <v>25.0001</v>
      </c>
      <c r="FG36">
        <v>30.180199999999999</v>
      </c>
      <c r="FH36">
        <v>30.0002</v>
      </c>
      <c r="FI36">
        <v>30.167899999999999</v>
      </c>
      <c r="FJ36">
        <v>30.1568</v>
      </c>
      <c r="FK36">
        <v>30.525099999999998</v>
      </c>
      <c r="FL36">
        <v>36.825200000000002</v>
      </c>
      <c r="FM36">
        <v>26.591200000000001</v>
      </c>
      <c r="FN36">
        <v>25</v>
      </c>
      <c r="FO36">
        <v>600</v>
      </c>
      <c r="FP36">
        <v>20.415299999999998</v>
      </c>
      <c r="FQ36">
        <v>101.249</v>
      </c>
      <c r="FR36">
        <v>101.756</v>
      </c>
    </row>
    <row r="37" spans="1:174" x14ac:dyDescent="0.2">
      <c r="A37">
        <v>32</v>
      </c>
      <c r="B37">
        <v>1564497042.7</v>
      </c>
      <c r="C37">
        <v>4225.9000000953702</v>
      </c>
      <c r="D37" t="s">
        <v>386</v>
      </c>
      <c r="E37" t="s">
        <v>387</v>
      </c>
      <c r="F37" t="s">
        <v>342</v>
      </c>
      <c r="G37">
        <v>4</v>
      </c>
      <c r="H37" s="1">
        <v>3</v>
      </c>
      <c r="I37" t="s">
        <v>959</v>
      </c>
      <c r="J37">
        <v>1564497042.7</v>
      </c>
      <c r="K37">
        <f t="shared" si="0"/>
        <v>4.120309011484859E-3</v>
      </c>
      <c r="L37">
        <f t="shared" si="1"/>
        <v>31.604393184292768</v>
      </c>
      <c r="M37">
        <f t="shared" si="2"/>
        <v>758.53896387575639</v>
      </c>
      <c r="N37">
        <f t="shared" si="3"/>
        <v>534.96394896476613</v>
      </c>
      <c r="O37">
        <f t="shared" si="4"/>
        <v>53.19446498842855</v>
      </c>
      <c r="P37">
        <f t="shared" si="5"/>
        <v>75.425782306136909</v>
      </c>
      <c r="Q37">
        <f t="shared" si="6"/>
        <v>0.25858136207269528</v>
      </c>
      <c r="R37">
        <f t="shared" si="7"/>
        <v>2.2525722048573935</v>
      </c>
      <c r="S37">
        <f t="shared" si="8"/>
        <v>0.24314991036320652</v>
      </c>
      <c r="T37">
        <f t="shared" si="9"/>
        <v>0.15327834844164218</v>
      </c>
      <c r="U37">
        <f t="shared" si="10"/>
        <v>273.58991916258162</v>
      </c>
      <c r="V37">
        <f t="shared" si="11"/>
        <v>29.046545451682576</v>
      </c>
      <c r="W37">
        <f t="shared" si="12"/>
        <v>29.496099999999998</v>
      </c>
      <c r="X37">
        <f t="shared" si="13"/>
        <v>4.1386812888149009</v>
      </c>
      <c r="Y37">
        <f t="shared" si="14"/>
        <v>64.78289114801413</v>
      </c>
      <c r="Z37">
        <f t="shared" si="15"/>
        <v>2.5100231968189002</v>
      </c>
      <c r="AA37">
        <f t="shared" si="16"/>
        <v>3.8745155585663342</v>
      </c>
      <c r="AB37">
        <f t="shared" si="17"/>
        <v>1.6286580919960008</v>
      </c>
      <c r="AC37">
        <f t="shared" si="18"/>
        <v>-181.70562740648228</v>
      </c>
      <c r="AD37">
        <f t="shared" si="19"/>
        <v>-138.34521434926313</v>
      </c>
      <c r="AE37">
        <f t="shared" si="20"/>
        <v>-13.511447277707601</v>
      </c>
      <c r="AF37">
        <f t="shared" si="21"/>
        <v>-59.972369870871375</v>
      </c>
      <c r="AG37">
        <v>-4.1253030613602297E-2</v>
      </c>
      <c r="AH37">
        <v>4.63101408277393E-2</v>
      </c>
      <c r="AI37">
        <v>3.4598204619806401</v>
      </c>
      <c r="AJ37">
        <v>156</v>
      </c>
      <c r="AK37">
        <v>31</v>
      </c>
      <c r="AL37">
        <f t="shared" si="22"/>
        <v>1.0059942455113633</v>
      </c>
      <c r="AM37">
        <f t="shared" si="23"/>
        <v>0.59942455113632942</v>
      </c>
      <c r="AN37">
        <f t="shared" si="24"/>
        <v>52361.920112305197</v>
      </c>
      <c r="AO37">
        <v>0</v>
      </c>
      <c r="AP37">
        <v>0</v>
      </c>
      <c r="AQ37">
        <v>0</v>
      </c>
      <c r="AR37">
        <f t="shared" si="25"/>
        <v>0</v>
      </c>
      <c r="AS37" t="e">
        <f t="shared" si="26"/>
        <v>#DIV/0!</v>
      </c>
      <c r="AT37">
        <v>-1</v>
      </c>
      <c r="AU37" t="s">
        <v>388</v>
      </c>
      <c r="AV37">
        <v>881.152923076923</v>
      </c>
      <c r="AW37">
        <v>1202.72</v>
      </c>
      <c r="AX37">
        <f t="shared" si="27"/>
        <v>0.26736653329376503</v>
      </c>
      <c r="AY37">
        <v>0.5</v>
      </c>
      <c r="AZ37">
        <f t="shared" si="28"/>
        <v>1429.1601001003839</v>
      </c>
      <c r="BA37">
        <f t="shared" si="29"/>
        <v>31.604393184292768</v>
      </c>
      <c r="BB37">
        <f t="shared" si="30"/>
        <v>191.05479074280493</v>
      </c>
      <c r="BC37">
        <f t="shared" si="31"/>
        <v>0.49975056538512708</v>
      </c>
      <c r="BD37">
        <f t="shared" si="32"/>
        <v>2.2813674396593243E-2</v>
      </c>
      <c r="BE37">
        <f t="shared" si="33"/>
        <v>-1</v>
      </c>
      <c r="BF37" t="s">
        <v>389</v>
      </c>
      <c r="BG37">
        <v>601.66</v>
      </c>
      <c r="BH37">
        <f t="shared" si="34"/>
        <v>601.06000000000006</v>
      </c>
      <c r="BI37">
        <f t="shared" si="35"/>
        <v>0.5349999616062906</v>
      </c>
      <c r="BJ37">
        <f t="shared" si="36"/>
        <v>1.9990027590333412</v>
      </c>
      <c r="BK37">
        <f t="shared" si="37"/>
        <v>0.26736653329376497</v>
      </c>
      <c r="BL37" t="e">
        <f t="shared" si="38"/>
        <v>#DIV/0!</v>
      </c>
      <c r="BM37">
        <v>469</v>
      </c>
      <c r="BN37">
        <v>300</v>
      </c>
      <c r="BO37">
        <v>300</v>
      </c>
      <c r="BP37">
        <v>300</v>
      </c>
      <c r="BQ37">
        <v>10154.200000000001</v>
      </c>
      <c r="BR37">
        <v>1133.2</v>
      </c>
      <c r="BS37">
        <v>-7.0148500000000004E-3</v>
      </c>
      <c r="BT37">
        <v>0.91210899999999995</v>
      </c>
      <c r="BU37">
        <f t="shared" si="39"/>
        <v>1699.93</v>
      </c>
      <c r="BV37">
        <f t="shared" si="40"/>
        <v>1429.1601001003839</v>
      </c>
      <c r="BW37">
        <f t="shared" si="41"/>
        <v>0.8407170295837969</v>
      </c>
      <c r="BX37">
        <f t="shared" si="42"/>
        <v>0.1914340591675941</v>
      </c>
      <c r="BY37">
        <v>6</v>
      </c>
      <c r="BZ37">
        <v>0.5</v>
      </c>
      <c r="CA37" t="s">
        <v>278</v>
      </c>
      <c r="CB37">
        <v>1564497042.7</v>
      </c>
      <c r="CC37">
        <v>758.53899999999999</v>
      </c>
      <c r="CD37">
        <v>799.98099999999999</v>
      </c>
      <c r="CE37">
        <v>25.242699999999999</v>
      </c>
      <c r="CF37">
        <v>20.453499999999998</v>
      </c>
      <c r="CG37">
        <v>500.09399999999999</v>
      </c>
      <c r="CH37">
        <v>99.235600000000005</v>
      </c>
      <c r="CI37">
        <v>0.20000699999999999</v>
      </c>
      <c r="CJ37">
        <v>28.3569</v>
      </c>
      <c r="CK37">
        <v>29.496099999999998</v>
      </c>
      <c r="CL37">
        <v>999.9</v>
      </c>
      <c r="CM37">
        <v>10025</v>
      </c>
      <c r="CN37">
        <v>0</v>
      </c>
      <c r="CO37">
        <v>-0.34401100000000001</v>
      </c>
      <c r="CP37">
        <v>1699.93</v>
      </c>
      <c r="CQ37">
        <v>0.97602999999999995</v>
      </c>
      <c r="CR37">
        <v>2.39703E-2</v>
      </c>
      <c r="CS37">
        <v>0</v>
      </c>
      <c r="CT37">
        <v>879.94799999999998</v>
      </c>
      <c r="CU37">
        <v>4.99986</v>
      </c>
      <c r="CV37">
        <v>15425.4</v>
      </c>
      <c r="CW37">
        <v>13808.8</v>
      </c>
      <c r="CX37">
        <v>45.75</v>
      </c>
      <c r="CY37">
        <v>47.5</v>
      </c>
      <c r="CZ37">
        <v>46.561999999999998</v>
      </c>
      <c r="DA37">
        <v>46.561999999999998</v>
      </c>
      <c r="DB37">
        <v>47.5</v>
      </c>
      <c r="DC37">
        <v>1654.3</v>
      </c>
      <c r="DD37">
        <v>40.630000000000003</v>
      </c>
      <c r="DE37">
        <v>0</v>
      </c>
      <c r="DF37">
        <v>118.799999952316</v>
      </c>
      <c r="DG37">
        <v>881.152923076923</v>
      </c>
      <c r="DH37">
        <v>-7.8623589607189999</v>
      </c>
      <c r="DI37">
        <v>-140.19829038419499</v>
      </c>
      <c r="DJ37">
        <v>15443.2846153846</v>
      </c>
      <c r="DK37">
        <v>15</v>
      </c>
      <c r="DL37">
        <v>1564497072.2</v>
      </c>
      <c r="DM37" t="s">
        <v>390</v>
      </c>
      <c r="DN37">
        <v>33</v>
      </c>
      <c r="DO37">
        <v>1.0549999999999999</v>
      </c>
      <c r="DP37">
        <v>0.19400000000000001</v>
      </c>
      <c r="DQ37">
        <v>800</v>
      </c>
      <c r="DR37">
        <v>20</v>
      </c>
      <c r="DS37">
        <v>0.02</v>
      </c>
      <c r="DT37">
        <v>0.02</v>
      </c>
      <c r="DU37">
        <v>32.140326325216499</v>
      </c>
      <c r="DV37">
        <v>-0.95263429107909303</v>
      </c>
      <c r="DW37">
        <v>0.19176789228128199</v>
      </c>
      <c r="DX37">
        <v>0</v>
      </c>
      <c r="DY37">
        <v>0.265532250485704</v>
      </c>
      <c r="DZ37">
        <v>-1.48733650524524E-2</v>
      </c>
      <c r="EA37">
        <v>3.1049172607483101E-3</v>
      </c>
      <c r="EB37">
        <v>1</v>
      </c>
      <c r="EC37">
        <v>1</v>
      </c>
      <c r="ED37">
        <v>2</v>
      </c>
      <c r="EE37" t="s">
        <v>284</v>
      </c>
      <c r="EF37">
        <v>1.86737</v>
      </c>
      <c r="EG37">
        <v>1.8638699999999999</v>
      </c>
      <c r="EH37">
        <v>1.86951</v>
      </c>
      <c r="EI37">
        <v>1.86751</v>
      </c>
      <c r="EJ37">
        <v>1.8721000000000001</v>
      </c>
      <c r="EK37">
        <v>1.8646199999999999</v>
      </c>
      <c r="EL37">
        <v>1.86615</v>
      </c>
      <c r="EM37">
        <v>1.86615</v>
      </c>
      <c r="EN37" t="s">
        <v>280</v>
      </c>
      <c r="EO37" t="s">
        <v>19</v>
      </c>
      <c r="EP37" t="s">
        <v>19</v>
      </c>
      <c r="EQ37" t="s">
        <v>19</v>
      </c>
      <c r="ER37" t="s">
        <v>281</v>
      </c>
      <c r="ES37" t="s">
        <v>282</v>
      </c>
      <c r="ET37" t="s">
        <v>283</v>
      </c>
      <c r="EU37" t="s">
        <v>283</v>
      </c>
      <c r="EV37" t="s">
        <v>283</v>
      </c>
      <c r="EW37" t="s">
        <v>283</v>
      </c>
      <c r="EX37">
        <v>0</v>
      </c>
      <c r="EY37">
        <v>100</v>
      </c>
      <c r="EZ37">
        <v>100</v>
      </c>
      <c r="FA37">
        <v>1.0549999999999999</v>
      </c>
      <c r="FB37">
        <v>0.19400000000000001</v>
      </c>
      <c r="FC37">
        <v>2</v>
      </c>
      <c r="FD37">
        <v>324.22300000000001</v>
      </c>
      <c r="FE37">
        <v>512.27599999999995</v>
      </c>
      <c r="FF37">
        <v>25.000299999999999</v>
      </c>
      <c r="FG37">
        <v>30.227</v>
      </c>
      <c r="FH37">
        <v>30.0001</v>
      </c>
      <c r="FI37">
        <v>30.217500000000001</v>
      </c>
      <c r="FJ37">
        <v>30.207799999999999</v>
      </c>
      <c r="FK37">
        <v>38.496699999999997</v>
      </c>
      <c r="FL37">
        <v>35.628500000000003</v>
      </c>
      <c r="FM37">
        <v>23.942900000000002</v>
      </c>
      <c r="FN37">
        <v>25</v>
      </c>
      <c r="FO37">
        <v>800</v>
      </c>
      <c r="FP37">
        <v>20.5275</v>
      </c>
      <c r="FQ37">
        <v>101.242</v>
      </c>
      <c r="FR37">
        <v>101.749</v>
      </c>
    </row>
    <row r="38" spans="1:174" x14ac:dyDescent="0.2">
      <c r="A38">
        <v>33</v>
      </c>
      <c r="B38">
        <v>1564497163.7</v>
      </c>
      <c r="C38">
        <v>4346.9000000953702</v>
      </c>
      <c r="D38" t="s">
        <v>391</v>
      </c>
      <c r="E38" t="s">
        <v>392</v>
      </c>
      <c r="F38" t="s">
        <v>342</v>
      </c>
      <c r="G38">
        <v>4</v>
      </c>
      <c r="H38" s="1">
        <v>3</v>
      </c>
      <c r="I38" t="s">
        <v>959</v>
      </c>
      <c r="J38">
        <v>1564497163.7</v>
      </c>
      <c r="K38">
        <f t="shared" ref="K38:K69" si="43">CG38*AL38*(CE38-CF38)/(100*BY38*(1000-AL38*CE38))</f>
        <v>3.4607932499824351E-3</v>
      </c>
      <c r="L38">
        <f t="shared" ref="L38:L69" si="44">CG38*AL38*(CD38-CC38*(1000-AL38*CF38)/(1000-AL38*CE38))/(100*BY38)</f>
        <v>31.495742401874207</v>
      </c>
      <c r="M38">
        <f t="shared" ref="M38:M69" si="45">CC38 - IF(AL38&gt;1, L38*BY38*100/(AN38*CM38), 0)</f>
        <v>958.43296377697618</v>
      </c>
      <c r="N38">
        <f t="shared" ref="N38:N69" si="46">((T38-K38/2)*M38-L38)/(T38+K38/2)</f>
        <v>676.0888851272465</v>
      </c>
      <c r="O38">
        <f t="shared" ref="O38:O69" si="47">N38*(CH38+CI38)/1000</f>
        <v>67.229587774212789</v>
      </c>
      <c r="P38">
        <f t="shared" ref="P38:P69" si="48">(CC38 - IF(AL38&gt;1, L38*BY38*100/(AN38*CM38), 0))*(CH38+CI38)/1000</f>
        <v>95.305594399493543</v>
      </c>
      <c r="Q38">
        <f t="shared" ref="Q38:Q69" si="49">2/((1/S38-1/R38)+SIGN(S38)*SQRT((1/S38-1/R38)*(1/S38-1/R38) + 4*BZ38/((BZ38+1)*(BZ38+1))*(2*1/S38*1/R38-1/R38*1/R38)))</f>
        <v>0.20283071604711606</v>
      </c>
      <c r="R38">
        <f t="shared" ref="R38:R69" si="50">AI38+AH38*BY38+AG38*BY38*BY38</f>
        <v>2.2478482962909534</v>
      </c>
      <c r="S38">
        <f t="shared" ref="S38:S69" si="51">K38*(1000-(1000*0.61365*EXP(17.502*W38/(240.97+W38))/(CH38+CI38)+CE38)/2)/(1000*0.61365*EXP(17.502*W38/(240.97+W38))/(CH38+CI38)-CE38)</f>
        <v>0.19318382827285582</v>
      </c>
      <c r="T38">
        <f t="shared" ref="T38:T69" si="52">1/((BZ38+1)/(Q38/1.6)+1/(R38/1.37)) + BZ38/((BZ38+1)/(Q38/1.6) + BZ38/(R38/1.37))</f>
        <v>0.12156838442244892</v>
      </c>
      <c r="U38">
        <f t="shared" ref="U38:U69" si="53">(BV38*BX38)</f>
        <v>273.58193921400181</v>
      </c>
      <c r="V38">
        <f t="shared" ref="V38:V69" si="54">(CJ38+(U38+2*0.95*0.0000000567*(((CJ38+$B$7)+273)^4-(CJ38+273)^4)-44100*K38)/(1.84*29.3*R38+8*0.95*0.0000000567*(CJ38+273)^3))</f>
        <v>29.294499104682075</v>
      </c>
      <c r="W38">
        <f t="shared" ref="W38:W69" si="55">($C$7*CK38+$D$7*CL38+$E$7*V38)</f>
        <v>29.867599999999999</v>
      </c>
      <c r="X38">
        <f t="shared" ref="X38:X69" si="56">0.61365*EXP(17.502*W38/(240.97+W38))</f>
        <v>4.2281564468648707</v>
      </c>
      <c r="Y38">
        <f t="shared" ref="Y38:Y69" si="57">(Z38/AA38*100)</f>
        <v>64.601820923938362</v>
      </c>
      <c r="Z38">
        <f t="shared" ref="Z38:Z69" si="58">CE38*(CH38+CI38)/1000</f>
        <v>2.5070853450293997</v>
      </c>
      <c r="AA38">
        <f t="shared" ref="AA38:AA69" si="59">0.61365*EXP(17.502*CJ38/(240.97+CJ38))</f>
        <v>3.8808276750917301</v>
      </c>
      <c r="AB38">
        <f t="shared" ref="AB38:AB69" si="60">(X38-CE38*(CH38+CI38)/1000)</f>
        <v>1.721071101835471</v>
      </c>
      <c r="AC38">
        <f t="shared" ref="AC38:AC69" si="61">(-K38*44100)</f>
        <v>-152.62098232422539</v>
      </c>
      <c r="AD38">
        <f t="shared" ref="AD38:AD69" si="62">2*29.3*R38*0.92*(CJ38-W38)</f>
        <v>-179.68247827030825</v>
      </c>
      <c r="AE38">
        <f t="shared" ref="AE38:AE69" si="63">2*0.95*0.0000000567*(((CJ38+$B$7)+273)^4-(W38+273)^4)</f>
        <v>-17.620488093727822</v>
      </c>
      <c r="AF38">
        <f t="shared" ref="AF38:AF69" si="64">U38+AE38+AC38+AD38</f>
        <v>-76.342009474259669</v>
      </c>
      <c r="AG38">
        <v>-4.1125845379764901E-2</v>
      </c>
      <c r="AH38">
        <v>4.6167364260718297E-2</v>
      </c>
      <c r="AI38">
        <v>3.4513745443981798</v>
      </c>
      <c r="AJ38">
        <v>156</v>
      </c>
      <c r="AK38">
        <v>31</v>
      </c>
      <c r="AL38">
        <f t="shared" ref="AL38:AL69" si="65">IF(AJ38*$H$13&gt;=AN38,1,(AN38/(AN38-AJ38*$H$13)))</f>
        <v>1.0060126805529412</v>
      </c>
      <c r="AM38">
        <f t="shared" ref="AM38:AM69" si="66">(AL38-1)*100</f>
        <v>0.60126805529412408</v>
      </c>
      <c r="AN38">
        <f t="shared" ref="AN38:AN69" si="67">MAX(0,($B$13+$C$13*CM38)/(1+$D$13*CM38)*CH38/(CJ38+273)*$E$13)</f>
        <v>52202.333646177132</v>
      </c>
      <c r="AO38">
        <v>0</v>
      </c>
      <c r="AP38">
        <v>0</v>
      </c>
      <c r="AQ38">
        <v>0</v>
      </c>
      <c r="AR38">
        <f t="shared" ref="AR38:AR69" si="68">AQ38-AP38</f>
        <v>0</v>
      </c>
      <c r="AS38" t="e">
        <f t="shared" ref="AS38:AS69" si="69">AR38/AQ38</f>
        <v>#DIV/0!</v>
      </c>
      <c r="AT38">
        <v>-1</v>
      </c>
      <c r="AU38" t="s">
        <v>393</v>
      </c>
      <c r="AV38">
        <v>871.57834615384604</v>
      </c>
      <c r="AW38">
        <v>1174.42</v>
      </c>
      <c r="AX38">
        <f t="shared" ref="AX38:AX69" si="70">1-AV38/AW38</f>
        <v>0.25786486422757959</v>
      </c>
      <c r="AY38">
        <v>0.5</v>
      </c>
      <c r="AZ38">
        <f t="shared" ref="AZ38:AZ69" si="71">BV38</f>
        <v>1429.118100100387</v>
      </c>
      <c r="BA38">
        <f t="shared" ref="BA38:BA69" si="72">L38</f>
        <v>31.495742401874207</v>
      </c>
      <c r="BB38">
        <f t="shared" ref="BB38:BB69" si="73">AX38*AY38*AZ38</f>
        <v>184.25967242378138</v>
      </c>
      <c r="BC38">
        <f t="shared" ref="BC38:BC69" si="74">BH38/AW38</f>
        <v>0.49411624461436288</v>
      </c>
      <c r="BD38">
        <f t="shared" ref="BD38:BD69" si="75">(BA38-AT38)/AZ38</f>
        <v>2.2738318407409142E-2</v>
      </c>
      <c r="BE38">
        <f t="shared" ref="BE38:BE69" si="76">(AQ38-AW38)/AW38</f>
        <v>-1</v>
      </c>
      <c r="BF38" t="s">
        <v>394</v>
      </c>
      <c r="BG38">
        <v>594.12</v>
      </c>
      <c r="BH38">
        <f t="shared" ref="BH38:BH69" si="77">AW38-BG38</f>
        <v>580.30000000000007</v>
      </c>
      <c r="BI38">
        <f t="shared" ref="BI38:BI69" si="78">(AW38-AV38)/(AW38-BG38)</f>
        <v>0.52187084929545746</v>
      </c>
      <c r="BJ38">
        <f t="shared" ref="BJ38:BJ69" si="79">(AQ38-AW38)/(AQ38-BG38)</f>
        <v>1.976738705985323</v>
      </c>
      <c r="BK38">
        <f t="shared" ref="BK38:BK69" si="80">(AW38-AV38)/(AW38-AP38)</f>
        <v>0.25786486422757959</v>
      </c>
      <c r="BL38" t="e">
        <f t="shared" ref="BL38:BL69" si="81">(AQ38-AW38)/(AQ38-AP38)</f>
        <v>#DIV/0!</v>
      </c>
      <c r="BM38">
        <v>471</v>
      </c>
      <c r="BN38">
        <v>300</v>
      </c>
      <c r="BO38">
        <v>300</v>
      </c>
      <c r="BP38">
        <v>300</v>
      </c>
      <c r="BQ38">
        <v>10153.799999999999</v>
      </c>
      <c r="BR38">
        <v>1107.19</v>
      </c>
      <c r="BS38">
        <v>-7.01449E-3</v>
      </c>
      <c r="BT38">
        <v>0.368896</v>
      </c>
      <c r="BU38">
        <f t="shared" ref="BU38:BU69" si="82">$B$11*CN38+$C$11*CO38+$F$11*CP38</f>
        <v>1699.88</v>
      </c>
      <c r="BV38">
        <f t="shared" ref="BV38:BV69" si="83">BU38*BW38</f>
        <v>1429.118100100387</v>
      </c>
      <c r="BW38">
        <f t="shared" ref="BW38:BW69" si="84">($B$11*$D$9+$C$11*$D$9+$F$11*((DC38+CU38)/MAX(DC38+CU38+DD38, 0.1)*$I$9+DD38/MAX(DC38+CU38+DD38, 0.1)*$J$9))/($B$11+$C$11+$F$11)</f>
        <v>0.84071705067439284</v>
      </c>
      <c r="BX38">
        <f t="shared" ref="BX38:BX69" si="85">($B$11*$K$9+$C$11*$K$9+$F$11*((DC38+CU38)/MAX(DC38+CU38+DD38, 0.1)*$P$9+DD38/MAX(DC38+CU38+DD38, 0.1)*$Q$9))/($B$11+$C$11+$F$11)</f>
        <v>0.19143410134878588</v>
      </c>
      <c r="BY38">
        <v>6</v>
      </c>
      <c r="BZ38">
        <v>0.5</v>
      </c>
      <c r="CA38" t="s">
        <v>278</v>
      </c>
      <c r="CB38">
        <v>1564497163.7</v>
      </c>
      <c r="CC38">
        <v>958.43299999999999</v>
      </c>
      <c r="CD38">
        <v>999.98</v>
      </c>
      <c r="CE38">
        <v>25.212299999999999</v>
      </c>
      <c r="CF38">
        <v>21.1891</v>
      </c>
      <c r="CG38">
        <v>500.02800000000002</v>
      </c>
      <c r="CH38">
        <v>99.239000000000004</v>
      </c>
      <c r="CI38">
        <v>0.19997799999999999</v>
      </c>
      <c r="CJ38">
        <v>28.384899999999998</v>
      </c>
      <c r="CK38">
        <v>29.867599999999999</v>
      </c>
      <c r="CL38">
        <v>999.9</v>
      </c>
      <c r="CM38">
        <v>9993.75</v>
      </c>
      <c r="CN38">
        <v>0</v>
      </c>
      <c r="CO38">
        <v>-0.34401100000000001</v>
      </c>
      <c r="CP38">
        <v>1699.88</v>
      </c>
      <c r="CQ38">
        <v>0.97602999999999995</v>
      </c>
      <c r="CR38">
        <v>2.39703E-2</v>
      </c>
      <c r="CS38">
        <v>0</v>
      </c>
      <c r="CT38">
        <v>870.85799999999995</v>
      </c>
      <c r="CU38">
        <v>4.99986</v>
      </c>
      <c r="CV38">
        <v>15260.7</v>
      </c>
      <c r="CW38">
        <v>13808.4</v>
      </c>
      <c r="CX38">
        <v>45.75</v>
      </c>
      <c r="CY38">
        <v>47.561999999999998</v>
      </c>
      <c r="CZ38">
        <v>46.561999999999998</v>
      </c>
      <c r="DA38">
        <v>46.561999999999998</v>
      </c>
      <c r="DB38">
        <v>47.5</v>
      </c>
      <c r="DC38">
        <v>1654.25</v>
      </c>
      <c r="DD38">
        <v>40.630000000000003</v>
      </c>
      <c r="DE38">
        <v>0</v>
      </c>
      <c r="DF38">
        <v>120.700000047684</v>
      </c>
      <c r="DG38">
        <v>871.57834615384604</v>
      </c>
      <c r="DH38">
        <v>-7.2682051030875199</v>
      </c>
      <c r="DI38">
        <v>-130.15042738754499</v>
      </c>
      <c r="DJ38">
        <v>15278.0653846154</v>
      </c>
      <c r="DK38">
        <v>15</v>
      </c>
      <c r="DL38">
        <v>1564497199.3</v>
      </c>
      <c r="DM38" t="s">
        <v>395</v>
      </c>
      <c r="DN38">
        <v>34</v>
      </c>
      <c r="DO38">
        <v>1.196</v>
      </c>
      <c r="DP38">
        <v>0.214</v>
      </c>
      <c r="DQ38">
        <v>1000</v>
      </c>
      <c r="DR38">
        <v>21</v>
      </c>
      <c r="DS38">
        <v>0.06</v>
      </c>
      <c r="DT38">
        <v>0.02</v>
      </c>
      <c r="DU38">
        <v>31.9298886991897</v>
      </c>
      <c r="DV38">
        <v>-0.92513023929412697</v>
      </c>
      <c r="DW38">
        <v>0.189476122939886</v>
      </c>
      <c r="DX38">
        <v>0</v>
      </c>
      <c r="DY38">
        <v>0.21091860497377099</v>
      </c>
      <c r="DZ38">
        <v>-2.8635012328056202E-2</v>
      </c>
      <c r="EA38">
        <v>5.7756397674248302E-3</v>
      </c>
      <c r="EB38">
        <v>1</v>
      </c>
      <c r="EC38">
        <v>1</v>
      </c>
      <c r="ED38">
        <v>2</v>
      </c>
      <c r="EE38" t="s">
        <v>284</v>
      </c>
      <c r="EF38">
        <v>1.86737</v>
      </c>
      <c r="EG38">
        <v>1.8638600000000001</v>
      </c>
      <c r="EH38">
        <v>1.86951</v>
      </c>
      <c r="EI38">
        <v>1.86751</v>
      </c>
      <c r="EJ38">
        <v>1.8721099999999999</v>
      </c>
      <c r="EK38">
        <v>1.8646199999999999</v>
      </c>
      <c r="EL38">
        <v>1.86615</v>
      </c>
      <c r="EM38">
        <v>1.8661399999999999</v>
      </c>
      <c r="EN38" t="s">
        <v>280</v>
      </c>
      <c r="EO38" t="s">
        <v>19</v>
      </c>
      <c r="EP38" t="s">
        <v>19</v>
      </c>
      <c r="EQ38" t="s">
        <v>19</v>
      </c>
      <c r="ER38" t="s">
        <v>281</v>
      </c>
      <c r="ES38" t="s">
        <v>282</v>
      </c>
      <c r="ET38" t="s">
        <v>283</v>
      </c>
      <c r="EU38" t="s">
        <v>283</v>
      </c>
      <c r="EV38" t="s">
        <v>283</v>
      </c>
      <c r="EW38" t="s">
        <v>283</v>
      </c>
      <c r="EX38">
        <v>0</v>
      </c>
      <c r="EY38">
        <v>100</v>
      </c>
      <c r="EZ38">
        <v>100</v>
      </c>
      <c r="FA38">
        <v>1.196</v>
      </c>
      <c r="FB38">
        <v>0.214</v>
      </c>
      <c r="FC38">
        <v>2</v>
      </c>
      <c r="FD38">
        <v>324.00599999999997</v>
      </c>
      <c r="FE38">
        <v>512.48400000000004</v>
      </c>
      <c r="FF38">
        <v>25.000399999999999</v>
      </c>
      <c r="FG38">
        <v>30.264299999999999</v>
      </c>
      <c r="FH38">
        <v>30.0002</v>
      </c>
      <c r="FI38">
        <v>30.260899999999999</v>
      </c>
      <c r="FJ38">
        <v>30.2531</v>
      </c>
      <c r="FK38">
        <v>46.123399999999997</v>
      </c>
      <c r="FL38">
        <v>31.931100000000001</v>
      </c>
      <c r="FM38">
        <v>21.675000000000001</v>
      </c>
      <c r="FN38">
        <v>25</v>
      </c>
      <c r="FO38">
        <v>1000</v>
      </c>
      <c r="FP38">
        <v>21.320699999999999</v>
      </c>
      <c r="FQ38">
        <v>101.238</v>
      </c>
      <c r="FR38">
        <v>101.741</v>
      </c>
    </row>
    <row r="39" spans="1:174" x14ac:dyDescent="0.2">
      <c r="A39">
        <v>34</v>
      </c>
      <c r="B39">
        <v>1564498245.9000001</v>
      </c>
      <c r="C39">
        <v>5429.1000001430502</v>
      </c>
      <c r="D39" t="s">
        <v>396</v>
      </c>
      <c r="E39" t="s">
        <v>397</v>
      </c>
      <c r="F39" t="s">
        <v>398</v>
      </c>
      <c r="G39">
        <v>3</v>
      </c>
      <c r="H39" s="1">
        <v>6</v>
      </c>
      <c r="I39" t="s">
        <v>959</v>
      </c>
      <c r="J39">
        <v>1564498245.9000001</v>
      </c>
      <c r="K39">
        <f t="shared" si="43"/>
        <v>5.4350857762993227E-3</v>
      </c>
      <c r="L39">
        <f t="shared" si="44"/>
        <v>24.094643390248418</v>
      </c>
      <c r="M39">
        <f t="shared" si="45"/>
        <v>368.82297225956717</v>
      </c>
      <c r="N39">
        <f t="shared" si="46"/>
        <v>244.83369941552894</v>
      </c>
      <c r="O39">
        <f t="shared" si="47"/>
        <v>24.344521567776255</v>
      </c>
      <c r="P39">
        <f t="shared" si="48"/>
        <v>36.673132923689671</v>
      </c>
      <c r="Q39">
        <f t="shared" si="49"/>
        <v>0.35746185237692302</v>
      </c>
      <c r="R39">
        <f t="shared" si="50"/>
        <v>2.2467979651130419</v>
      </c>
      <c r="S39">
        <f t="shared" si="51"/>
        <v>0.3286086180161194</v>
      </c>
      <c r="T39">
        <f t="shared" si="52"/>
        <v>0.20777831116511303</v>
      </c>
      <c r="U39">
        <f t="shared" si="53"/>
        <v>273.60428307003286</v>
      </c>
      <c r="V39">
        <f t="shared" si="54"/>
        <v>28.571272343751403</v>
      </c>
      <c r="W39">
        <f t="shared" si="55"/>
        <v>29.3491</v>
      </c>
      <c r="X39">
        <f t="shared" si="56"/>
        <v>4.1037350556386416</v>
      </c>
      <c r="Y39">
        <f t="shared" si="57"/>
        <v>65.036352213807774</v>
      </c>
      <c r="Z39">
        <f t="shared" si="58"/>
        <v>2.5138721924226997</v>
      </c>
      <c r="AA39">
        <f t="shared" si="59"/>
        <v>3.865333935332528</v>
      </c>
      <c r="AB39">
        <f t="shared" si="60"/>
        <v>1.5898628632159419</v>
      </c>
      <c r="AC39">
        <f t="shared" si="61"/>
        <v>-239.68728273480014</v>
      </c>
      <c r="AD39">
        <f t="shared" si="62"/>
        <v>-125.12664116771523</v>
      </c>
      <c r="AE39">
        <f t="shared" si="63"/>
        <v>-12.240430115606584</v>
      </c>
      <c r="AF39">
        <f t="shared" si="64"/>
        <v>-103.45007094808906</v>
      </c>
      <c r="AG39">
        <v>-4.1097599318513103E-2</v>
      </c>
      <c r="AH39">
        <v>4.6135655582472297E-2</v>
      </c>
      <c r="AI39">
        <v>3.4494976070846799</v>
      </c>
      <c r="AJ39">
        <v>151</v>
      </c>
      <c r="AK39">
        <v>30</v>
      </c>
      <c r="AL39">
        <f t="shared" si="65"/>
        <v>1.0058213817231558</v>
      </c>
      <c r="AM39">
        <f t="shared" si="66"/>
        <v>0.58213817231558274</v>
      </c>
      <c r="AN39">
        <f t="shared" si="67"/>
        <v>52179.718102341394</v>
      </c>
      <c r="AO39">
        <v>0</v>
      </c>
      <c r="AP39">
        <v>0</v>
      </c>
      <c r="AQ39">
        <v>0</v>
      </c>
      <c r="AR39">
        <f t="shared" si="68"/>
        <v>0</v>
      </c>
      <c r="AS39" t="e">
        <f t="shared" si="69"/>
        <v>#DIV/0!</v>
      </c>
      <c r="AT39">
        <v>-1</v>
      </c>
      <c r="AU39" t="s">
        <v>399</v>
      </c>
      <c r="AV39">
        <v>1003.11615384615</v>
      </c>
      <c r="AW39">
        <v>1383.39</v>
      </c>
      <c r="AX39">
        <f t="shared" si="70"/>
        <v>0.27488549588608424</v>
      </c>
      <c r="AY39">
        <v>0.5</v>
      </c>
      <c r="AZ39">
        <f t="shared" si="71"/>
        <v>1429.2357001003786</v>
      </c>
      <c r="BA39">
        <f t="shared" si="72"/>
        <v>24.094643390248418</v>
      </c>
      <c r="BB39">
        <f t="shared" si="73"/>
        <v>196.43808208009366</v>
      </c>
      <c r="BC39">
        <f t="shared" si="74"/>
        <v>0.52520981068245398</v>
      </c>
      <c r="BD39">
        <f t="shared" si="75"/>
        <v>1.755808603751359E-2</v>
      </c>
      <c r="BE39">
        <f t="shared" si="76"/>
        <v>-1</v>
      </c>
      <c r="BF39" t="s">
        <v>400</v>
      </c>
      <c r="BG39">
        <v>656.82</v>
      </c>
      <c r="BH39">
        <f t="shared" si="77"/>
        <v>726.57</v>
      </c>
      <c r="BI39">
        <f t="shared" si="78"/>
        <v>0.52338225656695159</v>
      </c>
      <c r="BJ39">
        <f t="shared" si="79"/>
        <v>2.1061934776651139</v>
      </c>
      <c r="BK39">
        <f t="shared" si="80"/>
        <v>0.27488549588608419</v>
      </c>
      <c r="BL39" t="e">
        <f t="shared" si="81"/>
        <v>#DIV/0!</v>
      </c>
      <c r="BM39">
        <v>473</v>
      </c>
      <c r="BN39">
        <v>300</v>
      </c>
      <c r="BO39">
        <v>300</v>
      </c>
      <c r="BP39">
        <v>300</v>
      </c>
      <c r="BQ39">
        <v>10164.299999999999</v>
      </c>
      <c r="BR39">
        <v>1299.28</v>
      </c>
      <c r="BS39">
        <v>-7.0218299999999997E-3</v>
      </c>
      <c r="BT39">
        <v>1.2605</v>
      </c>
      <c r="BU39">
        <f t="shared" si="82"/>
        <v>1700.02</v>
      </c>
      <c r="BV39">
        <f t="shared" si="83"/>
        <v>1429.2357001003786</v>
      </c>
      <c r="BW39">
        <f t="shared" si="84"/>
        <v>0.84071699162385072</v>
      </c>
      <c r="BX39">
        <f t="shared" si="85"/>
        <v>0.19143398324770156</v>
      </c>
      <c r="BY39">
        <v>6</v>
      </c>
      <c r="BZ39">
        <v>0.5</v>
      </c>
      <c r="CA39" t="s">
        <v>278</v>
      </c>
      <c r="CB39">
        <v>1564498245.9000001</v>
      </c>
      <c r="CC39">
        <v>368.82299999999998</v>
      </c>
      <c r="CD39">
        <v>399.96899999999999</v>
      </c>
      <c r="CE39">
        <v>25.2821</v>
      </c>
      <c r="CF39">
        <v>18.963799999999999</v>
      </c>
      <c r="CG39">
        <v>500.09199999999998</v>
      </c>
      <c r="CH39">
        <v>99.232900000000001</v>
      </c>
      <c r="CI39">
        <v>0.199987</v>
      </c>
      <c r="CJ39">
        <v>28.316099999999999</v>
      </c>
      <c r="CK39">
        <v>29.3491</v>
      </c>
      <c r="CL39">
        <v>999.9</v>
      </c>
      <c r="CM39">
        <v>9987.5</v>
      </c>
      <c r="CN39">
        <v>0</v>
      </c>
      <c r="CO39">
        <v>-0.30578699999999998</v>
      </c>
      <c r="CP39">
        <v>1700.02</v>
      </c>
      <c r="CQ39">
        <v>0.97602699999999998</v>
      </c>
      <c r="CR39">
        <v>2.39726E-2</v>
      </c>
      <c r="CS39">
        <v>0</v>
      </c>
      <c r="CT39">
        <v>1002.5</v>
      </c>
      <c r="CU39">
        <v>4.99986</v>
      </c>
      <c r="CV39">
        <v>17483.7</v>
      </c>
      <c r="CW39">
        <v>13809.6</v>
      </c>
      <c r="CX39">
        <v>45.875</v>
      </c>
      <c r="CY39">
        <v>47.811999999999998</v>
      </c>
      <c r="CZ39">
        <v>46.75</v>
      </c>
      <c r="DA39">
        <v>46.811999999999998</v>
      </c>
      <c r="DB39">
        <v>47.686999999999998</v>
      </c>
      <c r="DC39">
        <v>1654.39</v>
      </c>
      <c r="DD39">
        <v>40.630000000000003</v>
      </c>
      <c r="DE39">
        <v>0</v>
      </c>
      <c r="DF39">
        <v>1081.39999985695</v>
      </c>
      <c r="DG39">
        <v>1003.11615384615</v>
      </c>
      <c r="DH39">
        <v>-6.8615384556033501</v>
      </c>
      <c r="DI39">
        <v>-115.24786329215701</v>
      </c>
      <c r="DJ39">
        <v>17497.4230769231</v>
      </c>
      <c r="DK39">
        <v>15</v>
      </c>
      <c r="DL39">
        <v>1564498282.4000001</v>
      </c>
      <c r="DM39" t="s">
        <v>401</v>
      </c>
      <c r="DN39">
        <v>35</v>
      </c>
      <c r="DO39">
        <v>0.52600000000000002</v>
      </c>
      <c r="DP39">
        <v>0.16300000000000001</v>
      </c>
      <c r="DQ39">
        <v>400</v>
      </c>
      <c r="DR39">
        <v>19</v>
      </c>
      <c r="DS39">
        <v>0.06</v>
      </c>
      <c r="DT39">
        <v>0.01</v>
      </c>
      <c r="DU39">
        <v>23.456677684421201</v>
      </c>
      <c r="DV39">
        <v>0.22329405682988401</v>
      </c>
      <c r="DW39">
        <v>4.8497778868203098E-2</v>
      </c>
      <c r="DX39">
        <v>1</v>
      </c>
      <c r="DY39">
        <v>0.36059667763256997</v>
      </c>
      <c r="DZ39">
        <v>3.2322384844974401E-3</v>
      </c>
      <c r="EA39">
        <v>7.0104014339483897E-4</v>
      </c>
      <c r="EB39">
        <v>1</v>
      </c>
      <c r="EC39">
        <v>2</v>
      </c>
      <c r="ED39">
        <v>2</v>
      </c>
      <c r="EE39" t="s">
        <v>279</v>
      </c>
      <c r="EF39">
        <v>1.86737</v>
      </c>
      <c r="EG39">
        <v>1.8638699999999999</v>
      </c>
      <c r="EH39">
        <v>1.86951</v>
      </c>
      <c r="EI39">
        <v>1.8674999999999999</v>
      </c>
      <c r="EJ39">
        <v>1.8721300000000001</v>
      </c>
      <c r="EK39">
        <v>1.8646199999999999</v>
      </c>
      <c r="EL39">
        <v>1.86615</v>
      </c>
      <c r="EM39">
        <v>1.86612</v>
      </c>
      <c r="EN39" t="s">
        <v>280</v>
      </c>
      <c r="EO39" t="s">
        <v>19</v>
      </c>
      <c r="EP39" t="s">
        <v>19</v>
      </c>
      <c r="EQ39" t="s">
        <v>19</v>
      </c>
      <c r="ER39" t="s">
        <v>281</v>
      </c>
      <c r="ES39" t="s">
        <v>282</v>
      </c>
      <c r="ET39" t="s">
        <v>283</v>
      </c>
      <c r="EU39" t="s">
        <v>283</v>
      </c>
      <c r="EV39" t="s">
        <v>283</v>
      </c>
      <c r="EW39" t="s">
        <v>283</v>
      </c>
      <c r="EX39">
        <v>0</v>
      </c>
      <c r="EY39">
        <v>100</v>
      </c>
      <c r="EZ39">
        <v>100</v>
      </c>
      <c r="FA39">
        <v>0.52600000000000002</v>
      </c>
      <c r="FB39">
        <v>0.16300000000000001</v>
      </c>
      <c r="FC39">
        <v>2</v>
      </c>
      <c r="FD39">
        <v>329.10300000000001</v>
      </c>
      <c r="FE39">
        <v>503.916</v>
      </c>
      <c r="FF39">
        <v>25</v>
      </c>
      <c r="FG39">
        <v>30.6692</v>
      </c>
      <c r="FH39">
        <v>30.0002</v>
      </c>
      <c r="FI39">
        <v>30.670500000000001</v>
      </c>
      <c r="FJ39">
        <v>30.663900000000002</v>
      </c>
      <c r="FK39">
        <v>22.1294</v>
      </c>
      <c r="FL39">
        <v>39.1036</v>
      </c>
      <c r="FM39">
        <v>0</v>
      </c>
      <c r="FN39">
        <v>25</v>
      </c>
      <c r="FO39">
        <v>400</v>
      </c>
      <c r="FP39">
        <v>18.916399999999999</v>
      </c>
      <c r="FQ39">
        <v>101.15600000000001</v>
      </c>
      <c r="FR39">
        <v>101.681</v>
      </c>
    </row>
    <row r="40" spans="1:174" x14ac:dyDescent="0.2">
      <c r="A40">
        <v>35</v>
      </c>
      <c r="B40">
        <v>1564498373.9000001</v>
      </c>
      <c r="C40">
        <v>5557.1000001430502</v>
      </c>
      <c r="D40" t="s">
        <v>402</v>
      </c>
      <c r="E40" t="s">
        <v>403</v>
      </c>
      <c r="F40" t="s">
        <v>398</v>
      </c>
      <c r="G40">
        <v>3</v>
      </c>
      <c r="H40" s="1">
        <v>6</v>
      </c>
      <c r="I40" t="s">
        <v>959</v>
      </c>
      <c r="J40">
        <v>1564498373.9000001</v>
      </c>
      <c r="K40">
        <f t="shared" si="43"/>
        <v>5.5540749376373575E-3</v>
      </c>
      <c r="L40">
        <f t="shared" si="44"/>
        <v>18.617997134331763</v>
      </c>
      <c r="M40">
        <f t="shared" si="45"/>
        <v>275.94997872686992</v>
      </c>
      <c r="N40">
        <f t="shared" si="46"/>
        <v>183.18739910934082</v>
      </c>
      <c r="O40">
        <f t="shared" si="47"/>
        <v>18.21548505111431</v>
      </c>
      <c r="P40">
        <f t="shared" si="48"/>
        <v>27.439456735527742</v>
      </c>
      <c r="Q40">
        <f t="shared" si="49"/>
        <v>0.3697543201315861</v>
      </c>
      <c r="R40">
        <f t="shared" si="50"/>
        <v>2.2527677726336792</v>
      </c>
      <c r="S40">
        <f t="shared" si="51"/>
        <v>0.33904832716825078</v>
      </c>
      <c r="T40">
        <f t="shared" si="52"/>
        <v>0.21445111722786708</v>
      </c>
      <c r="U40">
        <f t="shared" si="53"/>
        <v>273.6409908335641</v>
      </c>
      <c r="V40">
        <f t="shared" si="54"/>
        <v>28.539346713225246</v>
      </c>
      <c r="W40">
        <f t="shared" si="55"/>
        <v>29.291499999999999</v>
      </c>
      <c r="X40">
        <f t="shared" si="56"/>
        <v>4.0901121518201036</v>
      </c>
      <c r="Y40">
        <f t="shared" si="57"/>
        <v>65.04408606163959</v>
      </c>
      <c r="Z40">
        <f t="shared" si="58"/>
        <v>2.5153119016251004</v>
      </c>
      <c r="AA40">
        <f t="shared" si="59"/>
        <v>3.8670877768064011</v>
      </c>
      <c r="AB40">
        <f t="shared" si="60"/>
        <v>1.5748002501950031</v>
      </c>
      <c r="AC40">
        <f t="shared" si="61"/>
        <v>-244.93470474980748</v>
      </c>
      <c r="AD40">
        <f t="shared" si="62"/>
        <v>-117.51619675470049</v>
      </c>
      <c r="AE40">
        <f t="shared" si="63"/>
        <v>-11.46263791374068</v>
      </c>
      <c r="AF40">
        <f t="shared" si="64"/>
        <v>-100.27254858468457</v>
      </c>
      <c r="AG40">
        <v>-4.1258301238420197E-2</v>
      </c>
      <c r="AH40">
        <v>4.6316057565829398E-2</v>
      </c>
      <c r="AI40">
        <v>3.4601702718218301</v>
      </c>
      <c r="AJ40">
        <v>150</v>
      </c>
      <c r="AK40">
        <v>30</v>
      </c>
      <c r="AL40">
        <f t="shared" si="65"/>
        <v>1.0057610229511922</v>
      </c>
      <c r="AM40">
        <f t="shared" si="66"/>
        <v>0.57610229511921851</v>
      </c>
      <c r="AN40">
        <f t="shared" si="67"/>
        <v>52374.085200080073</v>
      </c>
      <c r="AO40">
        <v>0</v>
      </c>
      <c r="AP40">
        <v>0</v>
      </c>
      <c r="AQ40">
        <v>0</v>
      </c>
      <c r="AR40">
        <f t="shared" si="68"/>
        <v>0</v>
      </c>
      <c r="AS40" t="e">
        <f t="shared" si="69"/>
        <v>#DIV/0!</v>
      </c>
      <c r="AT40">
        <v>-1</v>
      </c>
      <c r="AU40" t="s">
        <v>404</v>
      </c>
      <c r="AV40">
        <v>963.19346153846197</v>
      </c>
      <c r="AW40">
        <v>1302.3</v>
      </c>
      <c r="AX40">
        <f t="shared" si="70"/>
        <v>0.26039049256049907</v>
      </c>
      <c r="AY40">
        <v>0.5</v>
      </c>
      <c r="AZ40">
        <f t="shared" si="71"/>
        <v>1429.4289001003651</v>
      </c>
      <c r="BA40">
        <f t="shared" si="72"/>
        <v>18.617997134331763</v>
      </c>
      <c r="BB40">
        <f t="shared" si="73"/>
        <v>186.10484768867323</v>
      </c>
      <c r="BC40">
        <f t="shared" si="74"/>
        <v>0.49083928434308527</v>
      </c>
      <c r="BD40">
        <f t="shared" si="75"/>
        <v>1.372436022033297E-2</v>
      </c>
      <c r="BE40">
        <f t="shared" si="76"/>
        <v>-1</v>
      </c>
      <c r="BF40" t="s">
        <v>405</v>
      </c>
      <c r="BG40">
        <v>663.08</v>
      </c>
      <c r="BH40">
        <f t="shared" si="77"/>
        <v>639.21999999999991</v>
      </c>
      <c r="BI40">
        <f t="shared" si="78"/>
        <v>0.53050051384740471</v>
      </c>
      <c r="BJ40">
        <f t="shared" si="79"/>
        <v>1.9640164082765275</v>
      </c>
      <c r="BK40">
        <f t="shared" si="80"/>
        <v>0.26039049256049912</v>
      </c>
      <c r="BL40" t="e">
        <f t="shared" si="81"/>
        <v>#DIV/0!</v>
      </c>
      <c r="BM40">
        <v>475</v>
      </c>
      <c r="BN40">
        <v>300</v>
      </c>
      <c r="BO40">
        <v>300</v>
      </c>
      <c r="BP40">
        <v>300</v>
      </c>
      <c r="BQ40">
        <v>10163.6</v>
      </c>
      <c r="BR40">
        <v>1227.6600000000001</v>
      </c>
      <c r="BS40">
        <v>-7.02121E-3</v>
      </c>
      <c r="BT40">
        <v>0.84887699999999999</v>
      </c>
      <c r="BU40">
        <f t="shared" si="82"/>
        <v>1700.25</v>
      </c>
      <c r="BV40">
        <f t="shared" si="83"/>
        <v>1429.4289001003651</v>
      </c>
      <c r="BW40">
        <f t="shared" si="84"/>
        <v>0.84071689463335697</v>
      </c>
      <c r="BX40">
        <f t="shared" si="85"/>
        <v>0.19143378926671401</v>
      </c>
      <c r="BY40">
        <v>6</v>
      </c>
      <c r="BZ40">
        <v>0.5</v>
      </c>
      <c r="CA40" t="s">
        <v>278</v>
      </c>
      <c r="CB40">
        <v>1564498373.9000001</v>
      </c>
      <c r="CC40">
        <v>275.95</v>
      </c>
      <c r="CD40">
        <v>299.99900000000002</v>
      </c>
      <c r="CE40">
        <v>25.2957</v>
      </c>
      <c r="CF40">
        <v>18.8386</v>
      </c>
      <c r="CG40">
        <v>500.07900000000001</v>
      </c>
      <c r="CH40">
        <v>99.236400000000003</v>
      </c>
      <c r="CI40">
        <v>0.19994300000000001</v>
      </c>
      <c r="CJ40">
        <v>28.323899999999998</v>
      </c>
      <c r="CK40">
        <v>29.291499999999999</v>
      </c>
      <c r="CL40">
        <v>999.9</v>
      </c>
      <c r="CM40">
        <v>10026.200000000001</v>
      </c>
      <c r="CN40">
        <v>0</v>
      </c>
      <c r="CO40">
        <v>-0.25991900000000001</v>
      </c>
      <c r="CP40">
        <v>1700.25</v>
      </c>
      <c r="CQ40">
        <v>0.97603200000000001</v>
      </c>
      <c r="CR40">
        <v>2.3968300000000001E-2</v>
      </c>
      <c r="CS40">
        <v>0</v>
      </c>
      <c r="CT40">
        <v>962.529</v>
      </c>
      <c r="CU40">
        <v>4.99986</v>
      </c>
      <c r="CV40">
        <v>16789.2</v>
      </c>
      <c r="CW40">
        <v>13811.5</v>
      </c>
      <c r="CX40">
        <v>45.936999999999998</v>
      </c>
      <c r="CY40">
        <v>47.811999999999998</v>
      </c>
      <c r="CZ40">
        <v>46.75</v>
      </c>
      <c r="DA40">
        <v>46.811999999999998</v>
      </c>
      <c r="DB40">
        <v>47.686999999999998</v>
      </c>
      <c r="DC40">
        <v>1654.62</v>
      </c>
      <c r="DD40">
        <v>40.630000000000003</v>
      </c>
      <c r="DE40">
        <v>0</v>
      </c>
      <c r="DF40">
        <v>127.799999952316</v>
      </c>
      <c r="DG40">
        <v>963.19346153846197</v>
      </c>
      <c r="DH40">
        <v>-6.6614700870200103</v>
      </c>
      <c r="DI40">
        <v>-131.924786392361</v>
      </c>
      <c r="DJ40">
        <v>16802.184615384602</v>
      </c>
      <c r="DK40">
        <v>15</v>
      </c>
      <c r="DL40">
        <v>1564498409.4000001</v>
      </c>
      <c r="DM40" t="s">
        <v>406</v>
      </c>
      <c r="DN40">
        <v>36</v>
      </c>
      <c r="DO40">
        <v>0.39300000000000002</v>
      </c>
      <c r="DP40">
        <v>0.16</v>
      </c>
      <c r="DQ40">
        <v>300</v>
      </c>
      <c r="DR40">
        <v>19</v>
      </c>
      <c r="DS40">
        <v>0.04</v>
      </c>
      <c r="DT40">
        <v>0.02</v>
      </c>
      <c r="DU40">
        <v>18.395833140641098</v>
      </c>
      <c r="DV40">
        <v>0.32380924351760199</v>
      </c>
      <c r="DW40">
        <v>6.6635492836800703E-2</v>
      </c>
      <c r="DX40">
        <v>0</v>
      </c>
      <c r="DY40">
        <v>0.36770478137503099</v>
      </c>
      <c r="DZ40">
        <v>4.14502638887E-3</v>
      </c>
      <c r="EA40">
        <v>1.2287492259473E-3</v>
      </c>
      <c r="EB40">
        <v>1</v>
      </c>
      <c r="EC40">
        <v>1</v>
      </c>
      <c r="ED40">
        <v>2</v>
      </c>
      <c r="EE40" t="s">
        <v>284</v>
      </c>
      <c r="EF40">
        <v>1.86737</v>
      </c>
      <c r="EG40">
        <v>1.86389</v>
      </c>
      <c r="EH40">
        <v>1.8695200000000001</v>
      </c>
      <c r="EI40">
        <v>1.8675200000000001</v>
      </c>
      <c r="EJ40">
        <v>1.8721099999999999</v>
      </c>
      <c r="EK40">
        <v>1.8646199999999999</v>
      </c>
      <c r="EL40">
        <v>1.86615</v>
      </c>
      <c r="EM40">
        <v>1.8661300000000001</v>
      </c>
      <c r="EN40" t="s">
        <v>280</v>
      </c>
      <c r="EO40" t="s">
        <v>19</v>
      </c>
      <c r="EP40" t="s">
        <v>19</v>
      </c>
      <c r="EQ40" t="s">
        <v>19</v>
      </c>
      <c r="ER40" t="s">
        <v>281</v>
      </c>
      <c r="ES40" t="s">
        <v>282</v>
      </c>
      <c r="ET40" t="s">
        <v>283</v>
      </c>
      <c r="EU40" t="s">
        <v>283</v>
      </c>
      <c r="EV40" t="s">
        <v>283</v>
      </c>
      <c r="EW40" t="s">
        <v>283</v>
      </c>
      <c r="EX40">
        <v>0</v>
      </c>
      <c r="EY40">
        <v>100</v>
      </c>
      <c r="EZ40">
        <v>100</v>
      </c>
      <c r="FA40">
        <v>0.39300000000000002</v>
      </c>
      <c r="FB40">
        <v>0.16</v>
      </c>
      <c r="FC40">
        <v>2</v>
      </c>
      <c r="FD40">
        <v>329.77300000000002</v>
      </c>
      <c r="FE40">
        <v>502.99099999999999</v>
      </c>
      <c r="FF40">
        <v>25.000499999999999</v>
      </c>
      <c r="FG40">
        <v>30.717199999999998</v>
      </c>
      <c r="FH40">
        <v>30.000399999999999</v>
      </c>
      <c r="FI40">
        <v>30.718499999999999</v>
      </c>
      <c r="FJ40">
        <v>30.7103</v>
      </c>
      <c r="FK40">
        <v>17.651299999999999</v>
      </c>
      <c r="FL40">
        <v>40.2331</v>
      </c>
      <c r="FM40">
        <v>0</v>
      </c>
      <c r="FN40">
        <v>25</v>
      </c>
      <c r="FO40">
        <v>300</v>
      </c>
      <c r="FP40">
        <v>18.8794</v>
      </c>
      <c r="FQ40">
        <v>101.145</v>
      </c>
      <c r="FR40">
        <v>101.672</v>
      </c>
    </row>
    <row r="41" spans="1:174" x14ac:dyDescent="0.2">
      <c r="A41">
        <v>36</v>
      </c>
      <c r="B41">
        <v>1564498498.9000001</v>
      </c>
      <c r="C41">
        <v>5682.1000001430502</v>
      </c>
      <c r="D41" t="s">
        <v>407</v>
      </c>
      <c r="E41" t="s">
        <v>408</v>
      </c>
      <c r="F41" t="s">
        <v>398</v>
      </c>
      <c r="G41">
        <v>3</v>
      </c>
      <c r="H41" s="1">
        <v>6</v>
      </c>
      <c r="I41" t="s">
        <v>959</v>
      </c>
      <c r="J41">
        <v>1564498498.9000001</v>
      </c>
      <c r="K41">
        <f t="shared" si="43"/>
        <v>5.8447839266080612E-3</v>
      </c>
      <c r="L41">
        <f t="shared" si="44"/>
        <v>15.642576406615735</v>
      </c>
      <c r="M41">
        <f t="shared" si="45"/>
        <v>229.70198203599384</v>
      </c>
      <c r="N41">
        <f t="shared" si="46"/>
        <v>156.75334841832779</v>
      </c>
      <c r="O41">
        <f t="shared" si="47"/>
        <v>15.587982157386486</v>
      </c>
      <c r="P41">
        <f t="shared" si="48"/>
        <v>22.842194017686044</v>
      </c>
      <c r="Q41">
        <f t="shared" si="49"/>
        <v>0.39869041204592837</v>
      </c>
      <c r="R41">
        <f t="shared" si="50"/>
        <v>2.2488628597227311</v>
      </c>
      <c r="S41">
        <f t="shared" si="51"/>
        <v>0.36318127635439712</v>
      </c>
      <c r="T41">
        <f t="shared" si="52"/>
        <v>0.22991452377868479</v>
      </c>
      <c r="U41">
        <f t="shared" si="53"/>
        <v>273.58832317286539</v>
      </c>
      <c r="V41">
        <f t="shared" si="54"/>
        <v>28.441920794983275</v>
      </c>
      <c r="W41">
        <f t="shared" si="55"/>
        <v>29.1934</v>
      </c>
      <c r="X41">
        <f t="shared" si="56"/>
        <v>4.0670013870043036</v>
      </c>
      <c r="Y41">
        <f t="shared" si="57"/>
        <v>65.159805047982132</v>
      </c>
      <c r="Z41">
        <f t="shared" si="58"/>
        <v>2.5196403183488001</v>
      </c>
      <c r="AA41">
        <f t="shared" si="59"/>
        <v>3.8668628865500696</v>
      </c>
      <c r="AB41">
        <f t="shared" si="60"/>
        <v>1.5473610686555035</v>
      </c>
      <c r="AC41">
        <f t="shared" si="61"/>
        <v>-257.75497116341552</v>
      </c>
      <c r="AD41">
        <f t="shared" si="62"/>
        <v>-105.54002455648019</v>
      </c>
      <c r="AE41">
        <f t="shared" si="63"/>
        <v>-10.307262954393295</v>
      </c>
      <c r="AF41">
        <f t="shared" si="64"/>
        <v>-100.01393550142363</v>
      </c>
      <c r="AG41">
        <v>-4.1153140858896098E-2</v>
      </c>
      <c r="AH41">
        <v>4.6198005827258401E-2</v>
      </c>
      <c r="AI41">
        <v>3.4531878956794402</v>
      </c>
      <c r="AJ41">
        <v>150</v>
      </c>
      <c r="AK41">
        <v>30</v>
      </c>
      <c r="AL41">
        <f t="shared" si="65"/>
        <v>1.0057751840652345</v>
      </c>
      <c r="AM41">
        <f t="shared" si="66"/>
        <v>0.57751840652344733</v>
      </c>
      <c r="AN41">
        <f t="shared" si="67"/>
        <v>52246.396272622609</v>
      </c>
      <c r="AO41">
        <v>0</v>
      </c>
      <c r="AP41">
        <v>0</v>
      </c>
      <c r="AQ41">
        <v>0</v>
      </c>
      <c r="AR41">
        <f t="shared" si="68"/>
        <v>0</v>
      </c>
      <c r="AS41" t="e">
        <f t="shared" si="69"/>
        <v>#DIV/0!</v>
      </c>
      <c r="AT41">
        <v>-1</v>
      </c>
      <c r="AU41" t="s">
        <v>409</v>
      </c>
      <c r="AV41">
        <v>943.98984615384597</v>
      </c>
      <c r="AW41">
        <v>1261.24</v>
      </c>
      <c r="AX41">
        <f t="shared" si="70"/>
        <v>0.25153829076635215</v>
      </c>
      <c r="AY41">
        <v>0.5</v>
      </c>
      <c r="AZ41">
        <f t="shared" si="71"/>
        <v>1429.1517001003845</v>
      </c>
      <c r="BA41">
        <f t="shared" si="72"/>
        <v>15.642576406615735</v>
      </c>
      <c r="BB41">
        <f t="shared" si="73"/>
        <v>179.74318794453851</v>
      </c>
      <c r="BC41">
        <f t="shared" si="74"/>
        <v>0.47453299927055914</v>
      </c>
      <c r="BD41">
        <f t="shared" si="75"/>
        <v>1.1645073371459973E-2</v>
      </c>
      <c r="BE41">
        <f t="shared" si="76"/>
        <v>-1</v>
      </c>
      <c r="BF41" t="s">
        <v>410</v>
      </c>
      <c r="BG41">
        <v>662.74</v>
      </c>
      <c r="BH41">
        <f t="shared" si="77"/>
        <v>598.5</v>
      </c>
      <c r="BI41">
        <f t="shared" si="78"/>
        <v>0.53007544502281378</v>
      </c>
      <c r="BJ41">
        <f t="shared" si="79"/>
        <v>1.9030690768627214</v>
      </c>
      <c r="BK41">
        <f t="shared" si="80"/>
        <v>0.2515382907663522</v>
      </c>
      <c r="BL41" t="e">
        <f t="shared" si="81"/>
        <v>#DIV/0!</v>
      </c>
      <c r="BM41">
        <v>477</v>
      </c>
      <c r="BN41">
        <v>300</v>
      </c>
      <c r="BO41">
        <v>300</v>
      </c>
      <c r="BP41">
        <v>300</v>
      </c>
      <c r="BQ41">
        <v>10163.200000000001</v>
      </c>
      <c r="BR41">
        <v>1188.68</v>
      </c>
      <c r="BS41">
        <v>-7.0209299999999999E-3</v>
      </c>
      <c r="BT41">
        <v>0.305786</v>
      </c>
      <c r="BU41">
        <f t="shared" si="82"/>
        <v>1699.92</v>
      </c>
      <c r="BV41">
        <f t="shared" si="83"/>
        <v>1429.1517001003845</v>
      </c>
      <c r="BW41">
        <f t="shared" si="84"/>
        <v>0.84071703380181684</v>
      </c>
      <c r="BX41">
        <f t="shared" si="85"/>
        <v>0.19143406760363396</v>
      </c>
      <c r="BY41">
        <v>6</v>
      </c>
      <c r="BZ41">
        <v>0.5</v>
      </c>
      <c r="CA41" t="s">
        <v>278</v>
      </c>
      <c r="CB41">
        <v>1564498498.9000001</v>
      </c>
      <c r="CC41">
        <v>229.702</v>
      </c>
      <c r="CD41">
        <v>249.97800000000001</v>
      </c>
      <c r="CE41">
        <v>25.337599999999998</v>
      </c>
      <c r="CF41">
        <v>18.5413</v>
      </c>
      <c r="CG41">
        <v>499.96</v>
      </c>
      <c r="CH41">
        <v>99.242800000000003</v>
      </c>
      <c r="CI41">
        <v>0.199938</v>
      </c>
      <c r="CJ41">
        <v>28.322900000000001</v>
      </c>
      <c r="CK41">
        <v>29.1934</v>
      </c>
      <c r="CL41">
        <v>999.9</v>
      </c>
      <c r="CM41">
        <v>10000</v>
      </c>
      <c r="CN41">
        <v>0</v>
      </c>
      <c r="CO41">
        <v>-0.34401100000000001</v>
      </c>
      <c r="CP41">
        <v>1699.92</v>
      </c>
      <c r="CQ41">
        <v>0.97602699999999998</v>
      </c>
      <c r="CR41">
        <v>2.39726E-2</v>
      </c>
      <c r="CS41">
        <v>0</v>
      </c>
      <c r="CT41">
        <v>943.49199999999996</v>
      </c>
      <c r="CU41">
        <v>4.99986</v>
      </c>
      <c r="CV41">
        <v>16460.2</v>
      </c>
      <c r="CW41">
        <v>13808.8</v>
      </c>
      <c r="CX41">
        <v>45.936999999999998</v>
      </c>
      <c r="CY41">
        <v>47.811999999999998</v>
      </c>
      <c r="CZ41">
        <v>46.811999999999998</v>
      </c>
      <c r="DA41">
        <v>46.811999999999998</v>
      </c>
      <c r="DB41">
        <v>47.686999999999998</v>
      </c>
      <c r="DC41">
        <v>1654.29</v>
      </c>
      <c r="DD41">
        <v>40.630000000000003</v>
      </c>
      <c r="DE41">
        <v>0</v>
      </c>
      <c r="DF41">
        <v>124.700000047684</v>
      </c>
      <c r="DG41">
        <v>943.98984615384597</v>
      </c>
      <c r="DH41">
        <v>-4.6075897480414003</v>
      </c>
      <c r="DI41">
        <v>-109.68888878705999</v>
      </c>
      <c r="DJ41">
        <v>16473.969230769198</v>
      </c>
      <c r="DK41">
        <v>15</v>
      </c>
      <c r="DL41">
        <v>1564498533</v>
      </c>
      <c r="DM41" t="s">
        <v>411</v>
      </c>
      <c r="DN41">
        <v>37</v>
      </c>
      <c r="DO41">
        <v>0.36899999999999999</v>
      </c>
      <c r="DP41">
        <v>0.154</v>
      </c>
      <c r="DQ41">
        <v>250</v>
      </c>
      <c r="DR41">
        <v>19</v>
      </c>
      <c r="DS41">
        <v>0.05</v>
      </c>
      <c r="DT41">
        <v>0.02</v>
      </c>
      <c r="DU41">
        <v>15.550797068141501</v>
      </c>
      <c r="DV41">
        <v>0.288722514407106</v>
      </c>
      <c r="DW41">
        <v>6.0828717931217503E-2</v>
      </c>
      <c r="DX41">
        <v>1</v>
      </c>
      <c r="DY41">
        <v>0.39467837519423399</v>
      </c>
      <c r="DZ41">
        <v>1.59843361231942E-2</v>
      </c>
      <c r="EA41">
        <v>3.4742724687943701E-3</v>
      </c>
      <c r="EB41">
        <v>1</v>
      </c>
      <c r="EC41">
        <v>2</v>
      </c>
      <c r="ED41">
        <v>2</v>
      </c>
      <c r="EE41" t="s">
        <v>279</v>
      </c>
      <c r="EF41">
        <v>1.86737</v>
      </c>
      <c r="EG41">
        <v>1.8638699999999999</v>
      </c>
      <c r="EH41">
        <v>1.8695200000000001</v>
      </c>
      <c r="EI41">
        <v>1.86751</v>
      </c>
      <c r="EJ41">
        <v>1.8721099999999999</v>
      </c>
      <c r="EK41">
        <v>1.8646199999999999</v>
      </c>
      <c r="EL41">
        <v>1.86615</v>
      </c>
      <c r="EM41">
        <v>1.8661399999999999</v>
      </c>
      <c r="EN41" t="s">
        <v>280</v>
      </c>
      <c r="EO41" t="s">
        <v>19</v>
      </c>
      <c r="EP41" t="s">
        <v>19</v>
      </c>
      <c r="EQ41" t="s">
        <v>19</v>
      </c>
      <c r="ER41" t="s">
        <v>281</v>
      </c>
      <c r="ES41" t="s">
        <v>282</v>
      </c>
      <c r="ET41" t="s">
        <v>283</v>
      </c>
      <c r="EU41" t="s">
        <v>283</v>
      </c>
      <c r="EV41" t="s">
        <v>283</v>
      </c>
      <c r="EW41" t="s">
        <v>283</v>
      </c>
      <c r="EX41">
        <v>0</v>
      </c>
      <c r="EY41">
        <v>100</v>
      </c>
      <c r="EZ41">
        <v>100</v>
      </c>
      <c r="FA41">
        <v>0.36899999999999999</v>
      </c>
      <c r="FB41">
        <v>0.154</v>
      </c>
      <c r="FC41">
        <v>2</v>
      </c>
      <c r="FD41">
        <v>329.98099999999999</v>
      </c>
      <c r="FE41">
        <v>502.16800000000001</v>
      </c>
      <c r="FF41">
        <v>24.999700000000001</v>
      </c>
      <c r="FG41">
        <v>30.761600000000001</v>
      </c>
      <c r="FH41">
        <v>30.0002</v>
      </c>
      <c r="FI41">
        <v>30.7624</v>
      </c>
      <c r="FJ41">
        <v>30.755199999999999</v>
      </c>
      <c r="FK41">
        <v>15.3477</v>
      </c>
      <c r="FL41">
        <v>41.778399999999998</v>
      </c>
      <c r="FM41">
        <v>0</v>
      </c>
      <c r="FN41">
        <v>25</v>
      </c>
      <c r="FO41">
        <v>250</v>
      </c>
      <c r="FP41">
        <v>18.485800000000001</v>
      </c>
      <c r="FQ41">
        <v>101.137</v>
      </c>
      <c r="FR41">
        <v>101.66500000000001</v>
      </c>
    </row>
    <row r="42" spans="1:174" x14ac:dyDescent="0.2">
      <c r="A42">
        <v>37</v>
      </c>
      <c r="B42">
        <v>1564498618.4000001</v>
      </c>
      <c r="C42">
        <v>5801.6000001430502</v>
      </c>
      <c r="D42" t="s">
        <v>412</v>
      </c>
      <c r="E42" t="s">
        <v>413</v>
      </c>
      <c r="F42" t="s">
        <v>398</v>
      </c>
      <c r="G42">
        <v>3</v>
      </c>
      <c r="H42" s="1">
        <v>6</v>
      </c>
      <c r="I42" t="s">
        <v>959</v>
      </c>
      <c r="J42">
        <v>1564498618.4000001</v>
      </c>
      <c r="K42">
        <f t="shared" si="43"/>
        <v>6.1074348165180451E-3</v>
      </c>
      <c r="L42">
        <f t="shared" si="44"/>
        <v>10.333342157678979</v>
      </c>
      <c r="M42">
        <f t="shared" si="45"/>
        <v>161.48298815779791</v>
      </c>
      <c r="N42">
        <f t="shared" si="46"/>
        <v>115.69481522771613</v>
      </c>
      <c r="O42">
        <f t="shared" si="47"/>
        <v>11.505076533030648</v>
      </c>
      <c r="P42">
        <f t="shared" si="48"/>
        <v>16.058404465932107</v>
      </c>
      <c r="Q42">
        <f t="shared" si="49"/>
        <v>0.42556565001102126</v>
      </c>
      <c r="R42">
        <f t="shared" si="50"/>
        <v>2.2504911369706111</v>
      </c>
      <c r="S42">
        <f t="shared" si="51"/>
        <v>0.38539216502707224</v>
      </c>
      <c r="T42">
        <f t="shared" si="52"/>
        <v>0.24416271988252825</v>
      </c>
      <c r="U42">
        <f t="shared" si="53"/>
        <v>273.58991916258162</v>
      </c>
      <c r="V42">
        <f t="shared" si="54"/>
        <v>28.355041929063532</v>
      </c>
      <c r="W42">
        <f t="shared" si="55"/>
        <v>29.098299999999998</v>
      </c>
      <c r="X42">
        <f t="shared" si="56"/>
        <v>4.0447061422416244</v>
      </c>
      <c r="Y42">
        <f t="shared" si="57"/>
        <v>65.189516806107378</v>
      </c>
      <c r="Z42">
        <f t="shared" si="58"/>
        <v>2.5208185516759998</v>
      </c>
      <c r="AA42">
        <f t="shared" si="59"/>
        <v>3.8669078636886494</v>
      </c>
      <c r="AB42">
        <f t="shared" si="60"/>
        <v>1.5238875905656246</v>
      </c>
      <c r="AC42">
        <f t="shared" si="61"/>
        <v>-269.33787540844577</v>
      </c>
      <c r="AD42">
        <f t="shared" si="62"/>
        <v>-94.053836282313725</v>
      </c>
      <c r="AE42">
        <f t="shared" si="63"/>
        <v>-9.1745182591953025</v>
      </c>
      <c r="AF42">
        <f t="shared" si="64"/>
        <v>-98.976310787373151</v>
      </c>
      <c r="AG42">
        <v>-4.1196970743632197E-2</v>
      </c>
      <c r="AH42">
        <v>4.62472087125834E-2</v>
      </c>
      <c r="AI42">
        <v>3.4560988314658698</v>
      </c>
      <c r="AJ42">
        <v>150</v>
      </c>
      <c r="AK42">
        <v>30</v>
      </c>
      <c r="AL42">
        <f t="shared" si="65"/>
        <v>1.0057692602328618</v>
      </c>
      <c r="AM42">
        <f t="shared" si="66"/>
        <v>0.57692602328618392</v>
      </c>
      <c r="AN42">
        <f t="shared" si="67"/>
        <v>52299.734435827806</v>
      </c>
      <c r="AO42">
        <v>0</v>
      </c>
      <c r="AP42">
        <v>0</v>
      </c>
      <c r="AQ42">
        <v>0</v>
      </c>
      <c r="AR42">
        <f t="shared" si="68"/>
        <v>0</v>
      </c>
      <c r="AS42" t="e">
        <f t="shared" si="69"/>
        <v>#DIV/0!</v>
      </c>
      <c r="AT42">
        <v>-1</v>
      </c>
      <c r="AU42" t="s">
        <v>414</v>
      </c>
      <c r="AV42">
        <v>934.53469230769201</v>
      </c>
      <c r="AW42">
        <v>1206.74</v>
      </c>
      <c r="AX42">
        <f t="shared" si="70"/>
        <v>0.22557080041459465</v>
      </c>
      <c r="AY42">
        <v>0.5</v>
      </c>
      <c r="AZ42">
        <f t="shared" si="71"/>
        <v>1429.1601001003839</v>
      </c>
      <c r="BA42">
        <f t="shared" si="72"/>
        <v>10.333342157678979</v>
      </c>
      <c r="BB42">
        <f t="shared" si="73"/>
        <v>161.18839385012291</v>
      </c>
      <c r="BC42">
        <f t="shared" si="74"/>
        <v>0.44264713194225763</v>
      </c>
      <c r="BD42">
        <f t="shared" si="75"/>
        <v>7.9300717651457856E-3</v>
      </c>
      <c r="BE42">
        <f t="shared" si="76"/>
        <v>-1</v>
      </c>
      <c r="BF42" t="s">
        <v>415</v>
      </c>
      <c r="BG42">
        <v>672.58</v>
      </c>
      <c r="BH42">
        <f t="shared" si="77"/>
        <v>534.16</v>
      </c>
      <c r="BI42">
        <f t="shared" si="78"/>
        <v>0.50959507954977534</v>
      </c>
      <c r="BJ42">
        <f t="shared" si="79"/>
        <v>1.7941954860388354</v>
      </c>
      <c r="BK42">
        <f t="shared" si="80"/>
        <v>0.22557080041459468</v>
      </c>
      <c r="BL42" t="e">
        <f t="shared" si="81"/>
        <v>#DIV/0!</v>
      </c>
      <c r="BM42">
        <v>479</v>
      </c>
      <c r="BN42">
        <v>300</v>
      </c>
      <c r="BO42">
        <v>300</v>
      </c>
      <c r="BP42">
        <v>300</v>
      </c>
      <c r="BQ42">
        <v>10163</v>
      </c>
      <c r="BR42">
        <v>1147.6600000000001</v>
      </c>
      <c r="BS42">
        <v>-7.0204799999999999E-3</v>
      </c>
      <c r="BT42">
        <v>0.33679199999999998</v>
      </c>
      <c r="BU42">
        <f t="shared" si="82"/>
        <v>1699.93</v>
      </c>
      <c r="BV42">
        <f t="shared" si="83"/>
        <v>1429.1601001003839</v>
      </c>
      <c r="BW42">
        <f t="shared" si="84"/>
        <v>0.8407170295837969</v>
      </c>
      <c r="BX42">
        <f t="shared" si="85"/>
        <v>0.1914340591675941</v>
      </c>
      <c r="BY42">
        <v>6</v>
      </c>
      <c r="BZ42">
        <v>0.5</v>
      </c>
      <c r="CA42" t="s">
        <v>278</v>
      </c>
      <c r="CB42">
        <v>1564498618.4000001</v>
      </c>
      <c r="CC42">
        <v>161.483</v>
      </c>
      <c r="CD42">
        <v>174.995</v>
      </c>
      <c r="CE42">
        <v>25.349299999999999</v>
      </c>
      <c r="CF42">
        <v>18.2484</v>
      </c>
      <c r="CG42">
        <v>500.01400000000001</v>
      </c>
      <c r="CH42">
        <v>99.243300000000005</v>
      </c>
      <c r="CI42">
        <v>0.20002</v>
      </c>
      <c r="CJ42">
        <v>28.3231</v>
      </c>
      <c r="CK42">
        <v>29.098299999999998</v>
      </c>
      <c r="CL42">
        <v>999.9</v>
      </c>
      <c r="CM42">
        <v>10010.6</v>
      </c>
      <c r="CN42">
        <v>0</v>
      </c>
      <c r="CO42">
        <v>-0.30100900000000003</v>
      </c>
      <c r="CP42">
        <v>1699.93</v>
      </c>
      <c r="CQ42">
        <v>0.97602699999999998</v>
      </c>
      <c r="CR42">
        <v>2.39726E-2</v>
      </c>
      <c r="CS42">
        <v>0</v>
      </c>
      <c r="CT42">
        <v>934.24800000000005</v>
      </c>
      <c r="CU42">
        <v>4.99986</v>
      </c>
      <c r="CV42">
        <v>16299</v>
      </c>
      <c r="CW42">
        <v>13808.9</v>
      </c>
      <c r="CX42">
        <v>46</v>
      </c>
      <c r="CY42">
        <v>47.875</v>
      </c>
      <c r="CZ42">
        <v>46.811999999999998</v>
      </c>
      <c r="DA42">
        <v>46.875</v>
      </c>
      <c r="DB42">
        <v>47.811999999999998</v>
      </c>
      <c r="DC42">
        <v>1654.3</v>
      </c>
      <c r="DD42">
        <v>40.630000000000003</v>
      </c>
      <c r="DE42">
        <v>0</v>
      </c>
      <c r="DF42">
        <v>118.799999952316</v>
      </c>
      <c r="DG42">
        <v>934.53469230769201</v>
      </c>
      <c r="DH42">
        <v>-6.80724789855753</v>
      </c>
      <c r="DI42">
        <v>-120.70085480412</v>
      </c>
      <c r="DJ42">
        <v>16314.85</v>
      </c>
      <c r="DK42">
        <v>15</v>
      </c>
      <c r="DL42">
        <v>1564498653.9000001</v>
      </c>
      <c r="DM42" t="s">
        <v>416</v>
      </c>
      <c r="DN42">
        <v>38</v>
      </c>
      <c r="DO42">
        <v>0.36</v>
      </c>
      <c r="DP42">
        <v>0.14899999999999999</v>
      </c>
      <c r="DQ42">
        <v>175</v>
      </c>
      <c r="DR42">
        <v>18</v>
      </c>
      <c r="DS42">
        <v>0.14000000000000001</v>
      </c>
      <c r="DT42">
        <v>0.01</v>
      </c>
      <c r="DU42">
        <v>10.2553927958971</v>
      </c>
      <c r="DV42">
        <v>0.28785398955140101</v>
      </c>
      <c r="DW42">
        <v>6.2424242760406298E-2</v>
      </c>
      <c r="DX42">
        <v>1</v>
      </c>
      <c r="DY42">
        <v>0.42288903232968</v>
      </c>
      <c r="DZ42">
        <v>9.5379013858366002E-3</v>
      </c>
      <c r="EA42">
        <v>2.0619278635969599E-3</v>
      </c>
      <c r="EB42">
        <v>1</v>
      </c>
      <c r="EC42">
        <v>2</v>
      </c>
      <c r="ED42">
        <v>2</v>
      </c>
      <c r="EE42" t="s">
        <v>279</v>
      </c>
      <c r="EF42">
        <v>1.86737</v>
      </c>
      <c r="EG42">
        <v>1.86389</v>
      </c>
      <c r="EH42">
        <v>1.8695200000000001</v>
      </c>
      <c r="EI42">
        <v>1.8674999999999999</v>
      </c>
      <c r="EJ42">
        <v>1.8721099999999999</v>
      </c>
      <c r="EK42">
        <v>1.8646199999999999</v>
      </c>
      <c r="EL42">
        <v>1.86615</v>
      </c>
      <c r="EM42">
        <v>1.86612</v>
      </c>
      <c r="EN42" t="s">
        <v>280</v>
      </c>
      <c r="EO42" t="s">
        <v>19</v>
      </c>
      <c r="EP42" t="s">
        <v>19</v>
      </c>
      <c r="EQ42" t="s">
        <v>19</v>
      </c>
      <c r="ER42" t="s">
        <v>281</v>
      </c>
      <c r="ES42" t="s">
        <v>282</v>
      </c>
      <c r="ET42" t="s">
        <v>283</v>
      </c>
      <c r="EU42" t="s">
        <v>283</v>
      </c>
      <c r="EV42" t="s">
        <v>283</v>
      </c>
      <c r="EW42" t="s">
        <v>283</v>
      </c>
      <c r="EX42">
        <v>0</v>
      </c>
      <c r="EY42">
        <v>100</v>
      </c>
      <c r="EZ42">
        <v>100</v>
      </c>
      <c r="FA42">
        <v>0.36</v>
      </c>
      <c r="FB42">
        <v>0.14899999999999999</v>
      </c>
      <c r="FC42">
        <v>2</v>
      </c>
      <c r="FD42">
        <v>330.339</v>
      </c>
      <c r="FE42">
        <v>501.29899999999998</v>
      </c>
      <c r="FF42">
        <v>24.9998</v>
      </c>
      <c r="FG42">
        <v>30.797499999999999</v>
      </c>
      <c r="FH42">
        <v>30.0002</v>
      </c>
      <c r="FI42">
        <v>30.802499999999998</v>
      </c>
      <c r="FJ42">
        <v>30.794699999999999</v>
      </c>
      <c r="FK42">
        <v>11.794600000000001</v>
      </c>
      <c r="FL42">
        <v>43.241399999999999</v>
      </c>
      <c r="FM42">
        <v>0</v>
      </c>
      <c r="FN42">
        <v>25</v>
      </c>
      <c r="FO42">
        <v>175</v>
      </c>
      <c r="FP42">
        <v>18.138999999999999</v>
      </c>
      <c r="FQ42">
        <v>101.13</v>
      </c>
      <c r="FR42">
        <v>101.661</v>
      </c>
    </row>
    <row r="43" spans="1:174" x14ac:dyDescent="0.2">
      <c r="A43">
        <v>38</v>
      </c>
      <c r="B43">
        <v>1564498736.4000001</v>
      </c>
      <c r="C43">
        <v>5919.6000001430502</v>
      </c>
      <c r="D43" t="s">
        <v>417</v>
      </c>
      <c r="E43" t="s">
        <v>418</v>
      </c>
      <c r="F43" t="s">
        <v>398</v>
      </c>
      <c r="G43">
        <v>3</v>
      </c>
      <c r="H43" s="1">
        <v>6</v>
      </c>
      <c r="I43" t="s">
        <v>959</v>
      </c>
      <c r="J43">
        <v>1564498736.4000001</v>
      </c>
      <c r="K43">
        <f t="shared" si="43"/>
        <v>6.4338257874815034E-3</v>
      </c>
      <c r="L43">
        <f t="shared" si="44"/>
        <v>4.4122107661655683</v>
      </c>
      <c r="M43">
        <f t="shared" si="45"/>
        <v>94.000194955758786</v>
      </c>
      <c r="N43">
        <f t="shared" si="46"/>
        <v>74.994129926064758</v>
      </c>
      <c r="O43">
        <f t="shared" si="47"/>
        <v>7.4575058978331414</v>
      </c>
      <c r="P43">
        <f t="shared" si="48"/>
        <v>9.3474917166336269</v>
      </c>
      <c r="Q43">
        <f t="shared" si="49"/>
        <v>0.4571972837385872</v>
      </c>
      <c r="R43">
        <f t="shared" si="50"/>
        <v>2.2523684434017524</v>
      </c>
      <c r="S43">
        <f t="shared" si="51"/>
        <v>0.41120915599713803</v>
      </c>
      <c r="T43">
        <f t="shared" si="52"/>
        <v>0.26075101716763438</v>
      </c>
      <c r="U43">
        <f t="shared" si="53"/>
        <v>273.58991916258162</v>
      </c>
      <c r="V43">
        <f t="shared" si="54"/>
        <v>28.247171332092734</v>
      </c>
      <c r="W43">
        <f t="shared" si="55"/>
        <v>29.015799999999999</v>
      </c>
      <c r="X43">
        <f t="shared" si="56"/>
        <v>4.0254512427131894</v>
      </c>
      <c r="Y43">
        <f t="shared" si="57"/>
        <v>65.188137022515789</v>
      </c>
      <c r="Z43">
        <f t="shared" si="58"/>
        <v>2.5207945167719998</v>
      </c>
      <c r="AA43">
        <f t="shared" si="59"/>
        <v>3.8669528412835681</v>
      </c>
      <c r="AB43">
        <f t="shared" si="60"/>
        <v>1.5046567259411896</v>
      </c>
      <c r="AC43">
        <f t="shared" si="61"/>
        <v>-283.73171722793433</v>
      </c>
      <c r="AD43">
        <f t="shared" si="62"/>
        <v>-84.090058608067523</v>
      </c>
      <c r="AE43">
        <f t="shared" si="63"/>
        <v>-8.1924052539219847</v>
      </c>
      <c r="AF43">
        <f t="shared" si="64"/>
        <v>-102.42426192734223</v>
      </c>
      <c r="AG43">
        <v>-4.1247539607575601E-2</v>
      </c>
      <c r="AH43">
        <v>4.6303976692435703E-2</v>
      </c>
      <c r="AI43">
        <v>3.4594560091198598</v>
      </c>
      <c r="AJ43">
        <v>150</v>
      </c>
      <c r="AK43">
        <v>30</v>
      </c>
      <c r="AL43">
        <f t="shared" si="65"/>
        <v>1.005762448827533</v>
      </c>
      <c r="AM43">
        <f t="shared" si="66"/>
        <v>0.57624488275329622</v>
      </c>
      <c r="AN43">
        <f t="shared" si="67"/>
        <v>52361.199843823189</v>
      </c>
      <c r="AO43">
        <v>0</v>
      </c>
      <c r="AP43">
        <v>0</v>
      </c>
      <c r="AQ43">
        <v>0</v>
      </c>
      <c r="AR43">
        <f t="shared" si="68"/>
        <v>0</v>
      </c>
      <c r="AS43" t="e">
        <f t="shared" si="69"/>
        <v>#DIV/0!</v>
      </c>
      <c r="AT43">
        <v>-1</v>
      </c>
      <c r="AU43" t="s">
        <v>419</v>
      </c>
      <c r="AV43">
        <v>936.24615384615402</v>
      </c>
      <c r="AW43">
        <v>1165.95</v>
      </c>
      <c r="AX43">
        <f t="shared" si="70"/>
        <v>0.19701003143689355</v>
      </c>
      <c r="AY43">
        <v>0.5</v>
      </c>
      <c r="AZ43">
        <f t="shared" si="71"/>
        <v>1429.1601001003839</v>
      </c>
      <c r="BA43">
        <f t="shared" si="72"/>
        <v>4.4122107661655683</v>
      </c>
      <c r="BB43">
        <f t="shared" si="73"/>
        <v>140.77943812456527</v>
      </c>
      <c r="BC43">
        <f t="shared" si="74"/>
        <v>0.41100390239718687</v>
      </c>
      <c r="BD43">
        <f t="shared" si="75"/>
        <v>3.7869870323033895E-3</v>
      </c>
      <c r="BE43">
        <f t="shared" si="76"/>
        <v>-1</v>
      </c>
      <c r="BF43" t="s">
        <v>420</v>
      </c>
      <c r="BG43">
        <v>686.74</v>
      </c>
      <c r="BH43">
        <f t="shared" si="77"/>
        <v>479.21000000000004</v>
      </c>
      <c r="BI43">
        <f t="shared" si="78"/>
        <v>0.47933859091806519</v>
      </c>
      <c r="BJ43">
        <f t="shared" si="79"/>
        <v>1.6978041180068149</v>
      </c>
      <c r="BK43">
        <f t="shared" si="80"/>
        <v>0.19701003143689355</v>
      </c>
      <c r="BL43" t="e">
        <f t="shared" si="81"/>
        <v>#DIV/0!</v>
      </c>
      <c r="BM43">
        <v>481</v>
      </c>
      <c r="BN43">
        <v>300</v>
      </c>
      <c r="BO43">
        <v>300</v>
      </c>
      <c r="BP43">
        <v>300</v>
      </c>
      <c r="BQ43">
        <v>10162.799999999999</v>
      </c>
      <c r="BR43">
        <v>1114.99</v>
      </c>
      <c r="BS43">
        <v>-7.0202399999999996E-3</v>
      </c>
      <c r="BT43">
        <v>8.8378899999999996E-2</v>
      </c>
      <c r="BU43">
        <f t="shared" si="82"/>
        <v>1699.93</v>
      </c>
      <c r="BV43">
        <f t="shared" si="83"/>
        <v>1429.1601001003839</v>
      </c>
      <c r="BW43">
        <f t="shared" si="84"/>
        <v>0.8407170295837969</v>
      </c>
      <c r="BX43">
        <f t="shared" si="85"/>
        <v>0.1914340591675941</v>
      </c>
      <c r="BY43">
        <v>6</v>
      </c>
      <c r="BZ43">
        <v>0.5</v>
      </c>
      <c r="CA43" t="s">
        <v>278</v>
      </c>
      <c r="CB43">
        <v>1564498736.4000001</v>
      </c>
      <c r="CC43">
        <v>94.000200000000007</v>
      </c>
      <c r="CD43">
        <v>99.989500000000007</v>
      </c>
      <c r="CE43">
        <v>25.349599999999999</v>
      </c>
      <c r="CF43">
        <v>17.869900000000001</v>
      </c>
      <c r="CG43">
        <v>500.06299999999999</v>
      </c>
      <c r="CH43">
        <v>99.241200000000006</v>
      </c>
      <c r="CI43">
        <v>0.19999500000000001</v>
      </c>
      <c r="CJ43">
        <v>28.3233</v>
      </c>
      <c r="CK43">
        <v>29.015799999999999</v>
      </c>
      <c r="CL43">
        <v>999.9</v>
      </c>
      <c r="CM43">
        <v>10023.1</v>
      </c>
      <c r="CN43">
        <v>0</v>
      </c>
      <c r="CO43">
        <v>-0.26756400000000002</v>
      </c>
      <c r="CP43">
        <v>1699.93</v>
      </c>
      <c r="CQ43">
        <v>0.97602699999999998</v>
      </c>
      <c r="CR43">
        <v>2.39726E-2</v>
      </c>
      <c r="CS43">
        <v>0</v>
      </c>
      <c r="CT43">
        <v>935.81600000000003</v>
      </c>
      <c r="CU43">
        <v>4.99986</v>
      </c>
      <c r="CV43">
        <v>16335.6</v>
      </c>
      <c r="CW43">
        <v>13808.8</v>
      </c>
      <c r="CX43">
        <v>46.061999999999998</v>
      </c>
      <c r="CY43">
        <v>47.875</v>
      </c>
      <c r="CZ43">
        <v>46.875</v>
      </c>
      <c r="DA43">
        <v>46.936999999999998</v>
      </c>
      <c r="DB43">
        <v>47.811999999999998</v>
      </c>
      <c r="DC43">
        <v>1654.3</v>
      </c>
      <c r="DD43">
        <v>40.630000000000003</v>
      </c>
      <c r="DE43">
        <v>0</v>
      </c>
      <c r="DF43">
        <v>117.40000009536701</v>
      </c>
      <c r="DG43">
        <v>936.24615384615402</v>
      </c>
      <c r="DH43">
        <v>-4.1785982931886902</v>
      </c>
      <c r="DI43">
        <v>-76.010256578459604</v>
      </c>
      <c r="DJ43">
        <v>16345.95</v>
      </c>
      <c r="DK43">
        <v>15</v>
      </c>
      <c r="DL43">
        <v>1564498769.4000001</v>
      </c>
      <c r="DM43" t="s">
        <v>421</v>
      </c>
      <c r="DN43">
        <v>39</v>
      </c>
      <c r="DO43">
        <v>0.34499999999999997</v>
      </c>
      <c r="DP43">
        <v>0.14199999999999999</v>
      </c>
      <c r="DQ43">
        <v>100</v>
      </c>
      <c r="DR43">
        <v>18</v>
      </c>
      <c r="DS43">
        <v>0.09</v>
      </c>
      <c r="DT43">
        <v>0.01</v>
      </c>
      <c r="DU43">
        <v>4.3549571201850803</v>
      </c>
      <c r="DV43">
        <v>0.26191320339693902</v>
      </c>
      <c r="DW43">
        <v>6.6729766187213893E-2</v>
      </c>
      <c r="DX43">
        <v>1</v>
      </c>
      <c r="DY43">
        <v>0.45195223686436597</v>
      </c>
      <c r="DZ43">
        <v>1.1720821168730701E-2</v>
      </c>
      <c r="EA43">
        <v>2.5460656092397799E-3</v>
      </c>
      <c r="EB43">
        <v>1</v>
      </c>
      <c r="EC43">
        <v>2</v>
      </c>
      <c r="ED43">
        <v>2</v>
      </c>
      <c r="EE43" t="s">
        <v>279</v>
      </c>
      <c r="EF43">
        <v>1.86737</v>
      </c>
      <c r="EG43">
        <v>1.8638600000000001</v>
      </c>
      <c r="EH43">
        <v>1.86951</v>
      </c>
      <c r="EI43">
        <v>1.8675200000000001</v>
      </c>
      <c r="EJ43">
        <v>1.8721099999999999</v>
      </c>
      <c r="EK43">
        <v>1.8646199999999999</v>
      </c>
      <c r="EL43">
        <v>1.86616</v>
      </c>
      <c r="EM43">
        <v>1.8661399999999999</v>
      </c>
      <c r="EN43" t="s">
        <v>280</v>
      </c>
      <c r="EO43" t="s">
        <v>19</v>
      </c>
      <c r="EP43" t="s">
        <v>19</v>
      </c>
      <c r="EQ43" t="s">
        <v>19</v>
      </c>
      <c r="ER43" t="s">
        <v>281</v>
      </c>
      <c r="ES43" t="s">
        <v>282</v>
      </c>
      <c r="ET43" t="s">
        <v>283</v>
      </c>
      <c r="EU43" t="s">
        <v>283</v>
      </c>
      <c r="EV43" t="s">
        <v>283</v>
      </c>
      <c r="EW43" t="s">
        <v>283</v>
      </c>
      <c r="EX43">
        <v>0</v>
      </c>
      <c r="EY43">
        <v>100</v>
      </c>
      <c r="EZ43">
        <v>100</v>
      </c>
      <c r="FA43">
        <v>0.34499999999999997</v>
      </c>
      <c r="FB43">
        <v>0.14199999999999999</v>
      </c>
      <c r="FC43">
        <v>2</v>
      </c>
      <c r="FD43">
        <v>330.56700000000001</v>
      </c>
      <c r="FE43">
        <v>500.37200000000001</v>
      </c>
      <c r="FF43">
        <v>25.000299999999999</v>
      </c>
      <c r="FG43">
        <v>30.829699999999999</v>
      </c>
      <c r="FH43">
        <v>30.000299999999999</v>
      </c>
      <c r="FI43">
        <v>30.837399999999999</v>
      </c>
      <c r="FJ43">
        <v>30.829599999999999</v>
      </c>
      <c r="FK43">
        <v>8.1509800000000006</v>
      </c>
      <c r="FL43">
        <v>44.646500000000003</v>
      </c>
      <c r="FM43">
        <v>0</v>
      </c>
      <c r="FN43">
        <v>25</v>
      </c>
      <c r="FO43">
        <v>100</v>
      </c>
      <c r="FP43">
        <v>17.780200000000001</v>
      </c>
      <c r="FQ43">
        <v>101.122</v>
      </c>
      <c r="FR43">
        <v>101.65600000000001</v>
      </c>
    </row>
    <row r="44" spans="1:174" x14ac:dyDescent="0.2">
      <c r="A44">
        <v>39</v>
      </c>
      <c r="B44">
        <v>1564498848.5</v>
      </c>
      <c r="C44">
        <v>6031.7000000476801</v>
      </c>
      <c r="D44" t="s">
        <v>422</v>
      </c>
      <c r="E44" t="s">
        <v>423</v>
      </c>
      <c r="F44" t="s">
        <v>398</v>
      </c>
      <c r="G44">
        <v>3</v>
      </c>
      <c r="H44" s="1">
        <v>6</v>
      </c>
      <c r="I44" t="s">
        <v>959</v>
      </c>
      <c r="J44">
        <v>1564498848.5</v>
      </c>
      <c r="K44">
        <f t="shared" si="43"/>
        <v>6.7271835099876219E-3</v>
      </c>
      <c r="L44">
        <f t="shared" si="44"/>
        <v>0.11654027936738781</v>
      </c>
      <c r="M44">
        <f t="shared" si="45"/>
        <v>49.471299866676922</v>
      </c>
      <c r="N44">
        <f t="shared" si="46"/>
        <v>47.855700707404218</v>
      </c>
      <c r="O44">
        <f t="shared" si="47"/>
        <v>4.7588041859119672</v>
      </c>
      <c r="P44">
        <f t="shared" si="48"/>
        <v>4.9194604907670607</v>
      </c>
      <c r="Q44">
        <f t="shared" si="49"/>
        <v>0.48425349229639864</v>
      </c>
      <c r="R44">
        <f t="shared" si="50"/>
        <v>2.2518857261097311</v>
      </c>
      <c r="S44">
        <f t="shared" si="51"/>
        <v>0.43297751304763255</v>
      </c>
      <c r="T44">
        <f t="shared" si="52"/>
        <v>0.27476405486400418</v>
      </c>
      <c r="U44">
        <f t="shared" si="53"/>
        <v>273.59470713173101</v>
      </c>
      <c r="V44">
        <f t="shared" si="54"/>
        <v>28.166664750462669</v>
      </c>
      <c r="W44">
        <f t="shared" si="55"/>
        <v>28.956299999999999</v>
      </c>
      <c r="X44">
        <f t="shared" si="56"/>
        <v>4.0116140315327362</v>
      </c>
      <c r="Y44">
        <f t="shared" si="57"/>
        <v>65.035508129353971</v>
      </c>
      <c r="Z44">
        <f t="shared" si="58"/>
        <v>2.5173213311008005</v>
      </c>
      <c r="AA44">
        <f t="shared" si="59"/>
        <v>3.8706875728469941</v>
      </c>
      <c r="AB44">
        <f t="shared" si="60"/>
        <v>1.4942927004319357</v>
      </c>
      <c r="AC44">
        <f t="shared" si="61"/>
        <v>-296.66879279045412</v>
      </c>
      <c r="AD44">
        <f t="shared" si="62"/>
        <v>-74.833218037179392</v>
      </c>
      <c r="AE44">
        <f t="shared" si="63"/>
        <v>-7.2905705520432269</v>
      </c>
      <c r="AF44">
        <f t="shared" si="64"/>
        <v>-105.19787424794572</v>
      </c>
      <c r="AG44">
        <v>-4.1234533039200903E-2</v>
      </c>
      <c r="AH44">
        <v>4.6289375679997198E-2</v>
      </c>
      <c r="AI44">
        <v>3.4585926614409801</v>
      </c>
      <c r="AJ44">
        <v>150</v>
      </c>
      <c r="AK44">
        <v>30</v>
      </c>
      <c r="AL44">
        <f t="shared" si="65"/>
        <v>1.0057645221024956</v>
      </c>
      <c r="AM44">
        <f t="shared" si="66"/>
        <v>0.57645221024955617</v>
      </c>
      <c r="AN44">
        <f t="shared" si="67"/>
        <v>52342.475449981888</v>
      </c>
      <c r="AO44">
        <v>0</v>
      </c>
      <c r="AP44">
        <v>0</v>
      </c>
      <c r="AQ44">
        <v>0</v>
      </c>
      <c r="AR44">
        <f t="shared" si="68"/>
        <v>0</v>
      </c>
      <c r="AS44" t="e">
        <f t="shared" si="69"/>
        <v>#DIV/0!</v>
      </c>
      <c r="AT44">
        <v>-1</v>
      </c>
      <c r="AU44" t="s">
        <v>424</v>
      </c>
      <c r="AV44">
        <v>940.83434615384601</v>
      </c>
      <c r="AW44">
        <v>1134.32</v>
      </c>
      <c r="AX44">
        <f t="shared" si="70"/>
        <v>0.17057413591063719</v>
      </c>
      <c r="AY44">
        <v>0.5</v>
      </c>
      <c r="AZ44">
        <f t="shared" si="71"/>
        <v>1429.1853001003824</v>
      </c>
      <c r="BA44">
        <f t="shared" si="72"/>
        <v>0.11654027936738781</v>
      </c>
      <c r="BB44">
        <f t="shared" si="73"/>
        <v>121.89102381040371</v>
      </c>
      <c r="BC44">
        <f t="shared" si="74"/>
        <v>0.38490020452782275</v>
      </c>
      <c r="BD44">
        <f t="shared" si="75"/>
        <v>7.8124248779284586E-4</v>
      </c>
      <c r="BE44">
        <f t="shared" si="76"/>
        <v>-1</v>
      </c>
      <c r="BF44" t="s">
        <v>425</v>
      </c>
      <c r="BG44">
        <v>697.72</v>
      </c>
      <c r="BH44">
        <f t="shared" si="77"/>
        <v>436.59999999999991</v>
      </c>
      <c r="BI44">
        <f t="shared" si="78"/>
        <v>0.44316457591881347</v>
      </c>
      <c r="BJ44">
        <f t="shared" si="79"/>
        <v>1.6257524508398784</v>
      </c>
      <c r="BK44">
        <f t="shared" si="80"/>
        <v>0.17057413591063716</v>
      </c>
      <c r="BL44" t="e">
        <f t="shared" si="81"/>
        <v>#DIV/0!</v>
      </c>
      <c r="BM44">
        <v>483</v>
      </c>
      <c r="BN44">
        <v>300</v>
      </c>
      <c r="BO44">
        <v>300</v>
      </c>
      <c r="BP44">
        <v>300</v>
      </c>
      <c r="BQ44">
        <v>10162.700000000001</v>
      </c>
      <c r="BR44">
        <v>1091.92</v>
      </c>
      <c r="BS44">
        <v>-7.0200699999999998E-3</v>
      </c>
      <c r="BT44">
        <v>-1.8079799999999999</v>
      </c>
      <c r="BU44">
        <f t="shared" si="82"/>
        <v>1699.96</v>
      </c>
      <c r="BV44">
        <f t="shared" si="83"/>
        <v>1429.1853001003824</v>
      </c>
      <c r="BW44">
        <f t="shared" si="84"/>
        <v>0.84071701693003498</v>
      </c>
      <c r="BX44">
        <f t="shared" si="85"/>
        <v>0.19143403386007007</v>
      </c>
      <c r="BY44">
        <v>6</v>
      </c>
      <c r="BZ44">
        <v>0.5</v>
      </c>
      <c r="CA44" t="s">
        <v>278</v>
      </c>
      <c r="CB44">
        <v>1564498848.5</v>
      </c>
      <c r="CC44">
        <v>49.471299999999999</v>
      </c>
      <c r="CD44">
        <v>50.009599999999999</v>
      </c>
      <c r="CE44">
        <v>25.314800000000002</v>
      </c>
      <c r="CF44">
        <v>17.494399999999999</v>
      </c>
      <c r="CG44">
        <v>500.10199999999998</v>
      </c>
      <c r="CH44">
        <v>99.240600000000001</v>
      </c>
      <c r="CI44">
        <v>0.200096</v>
      </c>
      <c r="CJ44">
        <v>28.3399</v>
      </c>
      <c r="CK44">
        <v>28.956299999999999</v>
      </c>
      <c r="CL44">
        <v>999.9</v>
      </c>
      <c r="CM44">
        <v>10020</v>
      </c>
      <c r="CN44">
        <v>0</v>
      </c>
      <c r="CO44">
        <v>-0.30578699999999998</v>
      </c>
      <c r="CP44">
        <v>1699.96</v>
      </c>
      <c r="CQ44">
        <v>0.97602699999999998</v>
      </c>
      <c r="CR44">
        <v>2.39726E-2</v>
      </c>
      <c r="CS44">
        <v>0</v>
      </c>
      <c r="CT44">
        <v>940.57100000000003</v>
      </c>
      <c r="CU44">
        <v>4.99986</v>
      </c>
      <c r="CV44">
        <v>16424.099999999999</v>
      </c>
      <c r="CW44">
        <v>13809.1</v>
      </c>
      <c r="CX44">
        <v>46</v>
      </c>
      <c r="CY44">
        <v>47.875</v>
      </c>
      <c r="CZ44">
        <v>46.875</v>
      </c>
      <c r="DA44">
        <v>46.936999999999998</v>
      </c>
      <c r="DB44">
        <v>47.811999999999998</v>
      </c>
      <c r="DC44">
        <v>1654.33</v>
      </c>
      <c r="DD44">
        <v>40.630000000000003</v>
      </c>
      <c r="DE44">
        <v>0</v>
      </c>
      <c r="DF44">
        <v>111.60000014305101</v>
      </c>
      <c r="DG44">
        <v>940.83434615384601</v>
      </c>
      <c r="DH44">
        <v>-1.35654700522439</v>
      </c>
      <c r="DI44">
        <v>-5.0324786966155202</v>
      </c>
      <c r="DJ44">
        <v>16425.099999999999</v>
      </c>
      <c r="DK44">
        <v>15</v>
      </c>
      <c r="DL44">
        <v>1564498880</v>
      </c>
      <c r="DM44" t="s">
        <v>426</v>
      </c>
      <c r="DN44">
        <v>40</v>
      </c>
      <c r="DO44">
        <v>0.30599999999999999</v>
      </c>
      <c r="DP44">
        <v>0.13300000000000001</v>
      </c>
      <c r="DQ44">
        <v>50</v>
      </c>
      <c r="DR44">
        <v>17</v>
      </c>
      <c r="DS44">
        <v>0.21</v>
      </c>
      <c r="DT44">
        <v>0.01</v>
      </c>
      <c r="DU44">
        <v>4.0520200470718103E-2</v>
      </c>
      <c r="DV44">
        <v>0.27950281629519902</v>
      </c>
      <c r="DW44">
        <v>8.1844649047166707E-2</v>
      </c>
      <c r="DX44">
        <v>1</v>
      </c>
      <c r="DY44">
        <v>0.481407433373787</v>
      </c>
      <c r="DZ44">
        <v>2.0345259695265499E-2</v>
      </c>
      <c r="EA44">
        <v>4.2316892640043204E-3</v>
      </c>
      <c r="EB44">
        <v>1</v>
      </c>
      <c r="EC44">
        <v>2</v>
      </c>
      <c r="ED44">
        <v>2</v>
      </c>
      <c r="EE44" t="s">
        <v>279</v>
      </c>
      <c r="EF44">
        <v>1.86737</v>
      </c>
      <c r="EG44">
        <v>1.8638699999999999</v>
      </c>
      <c r="EH44">
        <v>1.86951</v>
      </c>
      <c r="EI44">
        <v>1.8675200000000001</v>
      </c>
      <c r="EJ44">
        <v>1.8721099999999999</v>
      </c>
      <c r="EK44">
        <v>1.8646199999999999</v>
      </c>
      <c r="EL44">
        <v>1.86615</v>
      </c>
      <c r="EM44">
        <v>1.8661300000000001</v>
      </c>
      <c r="EN44" t="s">
        <v>280</v>
      </c>
      <c r="EO44" t="s">
        <v>19</v>
      </c>
      <c r="EP44" t="s">
        <v>19</v>
      </c>
      <c r="EQ44" t="s">
        <v>19</v>
      </c>
      <c r="ER44" t="s">
        <v>281</v>
      </c>
      <c r="ES44" t="s">
        <v>282</v>
      </c>
      <c r="ET44" t="s">
        <v>283</v>
      </c>
      <c r="EU44" t="s">
        <v>283</v>
      </c>
      <c r="EV44" t="s">
        <v>283</v>
      </c>
      <c r="EW44" t="s">
        <v>283</v>
      </c>
      <c r="EX44">
        <v>0</v>
      </c>
      <c r="EY44">
        <v>100</v>
      </c>
      <c r="EZ44">
        <v>100</v>
      </c>
      <c r="FA44">
        <v>0.30599999999999999</v>
      </c>
      <c r="FB44">
        <v>0.13300000000000001</v>
      </c>
      <c r="FC44">
        <v>2</v>
      </c>
      <c r="FD44">
        <v>330.33</v>
      </c>
      <c r="FE44">
        <v>499.39600000000002</v>
      </c>
      <c r="FF44">
        <v>24.999700000000001</v>
      </c>
      <c r="FG44">
        <v>30.872699999999998</v>
      </c>
      <c r="FH44">
        <v>30.0002</v>
      </c>
      <c r="FI44">
        <v>30.877700000000001</v>
      </c>
      <c r="FJ44">
        <v>30.869499999999999</v>
      </c>
      <c r="FK44">
        <v>5.7080599999999997</v>
      </c>
      <c r="FL44">
        <v>45.9512</v>
      </c>
      <c r="FM44">
        <v>0</v>
      </c>
      <c r="FN44">
        <v>25</v>
      </c>
      <c r="FO44">
        <v>50</v>
      </c>
      <c r="FP44">
        <v>17.493200000000002</v>
      </c>
      <c r="FQ44">
        <v>101.11499999999999</v>
      </c>
      <c r="FR44">
        <v>101.65</v>
      </c>
    </row>
    <row r="45" spans="1:174" x14ac:dyDescent="0.2">
      <c r="A45">
        <v>40</v>
      </c>
      <c r="B45">
        <v>1564498971.5</v>
      </c>
      <c r="C45">
        <v>6154.7000000476801</v>
      </c>
      <c r="D45" t="s">
        <v>427</v>
      </c>
      <c r="E45" t="s">
        <v>428</v>
      </c>
      <c r="F45" t="s">
        <v>398</v>
      </c>
      <c r="G45">
        <v>3</v>
      </c>
      <c r="H45" s="1">
        <v>6</v>
      </c>
      <c r="I45" t="s">
        <v>959</v>
      </c>
      <c r="J45">
        <v>1564498971.5</v>
      </c>
      <c r="K45">
        <f t="shared" si="43"/>
        <v>6.924457269567621E-3</v>
      </c>
      <c r="L45">
        <f t="shared" si="44"/>
        <v>24.705928208467586</v>
      </c>
      <c r="M45">
        <f t="shared" si="45"/>
        <v>367.50997173546807</v>
      </c>
      <c r="N45">
        <f t="shared" si="46"/>
        <v>275.23356038305678</v>
      </c>
      <c r="O45">
        <f t="shared" si="47"/>
        <v>27.368800559107495</v>
      </c>
      <c r="P45">
        <f t="shared" si="48"/>
        <v>36.544624521488558</v>
      </c>
      <c r="Q45">
        <f t="shared" si="49"/>
        <v>0.5176159954700551</v>
      </c>
      <c r="R45">
        <f t="shared" si="50"/>
        <v>2.251853339450872</v>
      </c>
      <c r="S45">
        <f t="shared" si="51"/>
        <v>0.45948329552229783</v>
      </c>
      <c r="T45">
        <f t="shared" si="52"/>
        <v>0.29185414642251006</v>
      </c>
      <c r="U45">
        <f t="shared" si="53"/>
        <v>273.58193921400181</v>
      </c>
      <c r="V45">
        <f t="shared" si="54"/>
        <v>28.102750064361992</v>
      </c>
      <c r="W45">
        <f t="shared" si="55"/>
        <v>28.774100000000001</v>
      </c>
      <c r="X45">
        <f t="shared" si="56"/>
        <v>3.9694995615611028</v>
      </c>
      <c r="Y45">
        <f t="shared" si="57"/>
        <v>65.095160032592474</v>
      </c>
      <c r="Z45">
        <f t="shared" si="58"/>
        <v>2.5198500511456001</v>
      </c>
      <c r="AA45">
        <f t="shared" si="59"/>
        <v>3.8710252035388453</v>
      </c>
      <c r="AB45">
        <f t="shared" si="60"/>
        <v>1.4496495104155027</v>
      </c>
      <c r="AC45">
        <f t="shared" si="61"/>
        <v>-305.3685655879321</v>
      </c>
      <c r="AD45">
        <f t="shared" si="62"/>
        <v>-52.53060958822298</v>
      </c>
      <c r="AE45">
        <f t="shared" si="63"/>
        <v>-5.1132291099405149</v>
      </c>
      <c r="AF45">
        <f t="shared" si="64"/>
        <v>-89.430465072093767</v>
      </c>
      <c r="AG45">
        <v>-4.1233660487852201E-2</v>
      </c>
      <c r="AH45">
        <v>4.6288396164668497E-2</v>
      </c>
      <c r="AI45">
        <v>3.4585347400255402</v>
      </c>
      <c r="AJ45">
        <v>149</v>
      </c>
      <c r="AK45">
        <v>30</v>
      </c>
      <c r="AL45">
        <f t="shared" si="65"/>
        <v>1.0057260224347024</v>
      </c>
      <c r="AM45">
        <f t="shared" si="66"/>
        <v>0.5726022434702438</v>
      </c>
      <c r="AN45">
        <f t="shared" si="67"/>
        <v>52341.107304989637</v>
      </c>
      <c r="AO45">
        <v>0</v>
      </c>
      <c r="AP45">
        <v>0</v>
      </c>
      <c r="AQ45">
        <v>0</v>
      </c>
      <c r="AR45">
        <f t="shared" si="68"/>
        <v>0</v>
      </c>
      <c r="AS45" t="e">
        <f t="shared" si="69"/>
        <v>#DIV/0!</v>
      </c>
      <c r="AT45">
        <v>-1</v>
      </c>
      <c r="AU45" t="s">
        <v>429</v>
      </c>
      <c r="AV45">
        <v>907.42615384615397</v>
      </c>
      <c r="AW45">
        <v>1219.8900000000001</v>
      </c>
      <c r="AX45">
        <f t="shared" si="70"/>
        <v>0.25614100136393125</v>
      </c>
      <c r="AY45">
        <v>0.5</v>
      </c>
      <c r="AZ45">
        <f t="shared" si="71"/>
        <v>1429.118100100387</v>
      </c>
      <c r="BA45">
        <f t="shared" si="72"/>
        <v>24.705928208467586</v>
      </c>
      <c r="BB45">
        <f t="shared" si="73"/>
        <v>183.02787061351603</v>
      </c>
      <c r="BC45">
        <f t="shared" si="74"/>
        <v>0.50067629048520768</v>
      </c>
      <c r="BD45">
        <f t="shared" si="75"/>
        <v>1.7987266557369822E-2</v>
      </c>
      <c r="BE45">
        <f t="shared" si="76"/>
        <v>-1</v>
      </c>
      <c r="BF45" t="s">
        <v>430</v>
      </c>
      <c r="BG45">
        <v>609.12</v>
      </c>
      <c r="BH45">
        <f t="shared" si="77"/>
        <v>610.7700000000001</v>
      </c>
      <c r="BI45">
        <f t="shared" si="78"/>
        <v>0.51159003578081119</v>
      </c>
      <c r="BJ45">
        <f t="shared" si="79"/>
        <v>2.0027088258471237</v>
      </c>
      <c r="BK45">
        <f t="shared" si="80"/>
        <v>0.25614100136393125</v>
      </c>
      <c r="BL45" t="e">
        <f t="shared" si="81"/>
        <v>#DIV/0!</v>
      </c>
      <c r="BM45">
        <v>485</v>
      </c>
      <c r="BN45">
        <v>300</v>
      </c>
      <c r="BO45">
        <v>300</v>
      </c>
      <c r="BP45">
        <v>300</v>
      </c>
      <c r="BQ45">
        <v>10162.9</v>
      </c>
      <c r="BR45">
        <v>1147.6099999999999</v>
      </c>
      <c r="BS45">
        <v>-7.0207300000000002E-3</v>
      </c>
      <c r="BT45">
        <v>0.24987799999999999</v>
      </c>
      <c r="BU45">
        <f t="shared" si="82"/>
        <v>1699.88</v>
      </c>
      <c r="BV45">
        <f t="shared" si="83"/>
        <v>1429.118100100387</v>
      </c>
      <c r="BW45">
        <f t="shared" si="84"/>
        <v>0.84071705067439284</v>
      </c>
      <c r="BX45">
        <f t="shared" si="85"/>
        <v>0.19143410134878588</v>
      </c>
      <c r="BY45">
        <v>6</v>
      </c>
      <c r="BZ45">
        <v>0.5</v>
      </c>
      <c r="CA45" t="s">
        <v>278</v>
      </c>
      <c r="CB45">
        <v>1564498971.5</v>
      </c>
      <c r="CC45">
        <v>367.51</v>
      </c>
      <c r="CD45">
        <v>400.04300000000001</v>
      </c>
      <c r="CE45">
        <v>25.340800000000002</v>
      </c>
      <c r="CF45">
        <v>17.289100000000001</v>
      </c>
      <c r="CG45">
        <v>499.98599999999999</v>
      </c>
      <c r="CH45">
        <v>99.238500000000002</v>
      </c>
      <c r="CI45">
        <v>0.199957</v>
      </c>
      <c r="CJ45">
        <v>28.3414</v>
      </c>
      <c r="CK45">
        <v>28.774100000000001</v>
      </c>
      <c r="CL45">
        <v>999.9</v>
      </c>
      <c r="CM45">
        <v>10020</v>
      </c>
      <c r="CN45">
        <v>0</v>
      </c>
      <c r="CO45">
        <v>-0.29909799999999997</v>
      </c>
      <c r="CP45">
        <v>1699.88</v>
      </c>
      <c r="CQ45">
        <v>0.97602699999999998</v>
      </c>
      <c r="CR45">
        <v>2.39726E-2</v>
      </c>
      <c r="CS45">
        <v>0</v>
      </c>
      <c r="CT45">
        <v>907.18100000000004</v>
      </c>
      <c r="CU45">
        <v>4.99986</v>
      </c>
      <c r="CV45">
        <v>15891.8</v>
      </c>
      <c r="CW45">
        <v>13808.5</v>
      </c>
      <c r="CX45">
        <v>46.125</v>
      </c>
      <c r="CY45">
        <v>47.936999999999998</v>
      </c>
      <c r="CZ45">
        <v>46.936999999999998</v>
      </c>
      <c r="DA45">
        <v>46.936999999999998</v>
      </c>
      <c r="DB45">
        <v>47.811999999999998</v>
      </c>
      <c r="DC45">
        <v>1654.25</v>
      </c>
      <c r="DD45">
        <v>40.630000000000003</v>
      </c>
      <c r="DE45">
        <v>0</v>
      </c>
      <c r="DF45">
        <v>122.299999952316</v>
      </c>
      <c r="DG45">
        <v>907.42615384615397</v>
      </c>
      <c r="DH45">
        <v>0.372170951914991</v>
      </c>
      <c r="DI45">
        <v>6.6666666758639996</v>
      </c>
      <c r="DJ45">
        <v>15892.0461538462</v>
      </c>
      <c r="DK45">
        <v>15</v>
      </c>
      <c r="DL45">
        <v>1564499007</v>
      </c>
      <c r="DM45" t="s">
        <v>431</v>
      </c>
      <c r="DN45">
        <v>41</v>
      </c>
      <c r="DO45">
        <v>0.58199999999999996</v>
      </c>
      <c r="DP45">
        <v>0.13</v>
      </c>
      <c r="DQ45">
        <v>400</v>
      </c>
      <c r="DR45">
        <v>17</v>
      </c>
      <c r="DS45">
        <v>0.04</v>
      </c>
      <c r="DT45">
        <v>0.01</v>
      </c>
      <c r="DU45">
        <v>25.3699395255315</v>
      </c>
      <c r="DV45">
        <v>-1.60580517538808</v>
      </c>
      <c r="DW45">
        <v>0.323096337178014</v>
      </c>
      <c r="DX45">
        <v>0</v>
      </c>
      <c r="DY45">
        <v>0.51260455891186296</v>
      </c>
      <c r="DZ45">
        <v>2.1869785045547999E-2</v>
      </c>
      <c r="EA45">
        <v>4.6091748762435696E-3</v>
      </c>
      <c r="EB45">
        <v>1</v>
      </c>
      <c r="EC45">
        <v>1</v>
      </c>
      <c r="ED45">
        <v>2</v>
      </c>
      <c r="EE45" t="s">
        <v>284</v>
      </c>
      <c r="EF45">
        <v>1.86737</v>
      </c>
      <c r="EG45">
        <v>1.8638600000000001</v>
      </c>
      <c r="EH45">
        <v>1.86951</v>
      </c>
      <c r="EI45">
        <v>1.8675200000000001</v>
      </c>
      <c r="EJ45">
        <v>1.8721000000000001</v>
      </c>
      <c r="EK45">
        <v>1.8646199999999999</v>
      </c>
      <c r="EL45">
        <v>1.86615</v>
      </c>
      <c r="EM45">
        <v>1.8661099999999999</v>
      </c>
      <c r="EN45" t="s">
        <v>280</v>
      </c>
      <c r="EO45" t="s">
        <v>19</v>
      </c>
      <c r="EP45" t="s">
        <v>19</v>
      </c>
      <c r="EQ45" t="s">
        <v>19</v>
      </c>
      <c r="ER45" t="s">
        <v>281</v>
      </c>
      <c r="ES45" t="s">
        <v>282</v>
      </c>
      <c r="ET45" t="s">
        <v>283</v>
      </c>
      <c r="EU45" t="s">
        <v>283</v>
      </c>
      <c r="EV45" t="s">
        <v>283</v>
      </c>
      <c r="EW45" t="s">
        <v>283</v>
      </c>
      <c r="EX45">
        <v>0</v>
      </c>
      <c r="EY45">
        <v>100</v>
      </c>
      <c r="EZ45">
        <v>100</v>
      </c>
      <c r="FA45">
        <v>0.58199999999999996</v>
      </c>
      <c r="FB45">
        <v>0.13</v>
      </c>
      <c r="FC45">
        <v>2</v>
      </c>
      <c r="FD45">
        <v>331.07600000000002</v>
      </c>
      <c r="FE45">
        <v>499.505</v>
      </c>
      <c r="FF45">
        <v>25.000900000000001</v>
      </c>
      <c r="FG45">
        <v>30.910299999999999</v>
      </c>
      <c r="FH45">
        <v>30.0001</v>
      </c>
      <c r="FI45">
        <v>30.915400000000002</v>
      </c>
      <c r="FJ45">
        <v>30.909099999999999</v>
      </c>
      <c r="FK45">
        <v>22.119700000000002</v>
      </c>
      <c r="FL45">
        <v>46.848199999999999</v>
      </c>
      <c r="FM45">
        <v>0</v>
      </c>
      <c r="FN45">
        <v>25</v>
      </c>
      <c r="FO45">
        <v>400</v>
      </c>
      <c r="FP45">
        <v>17.2728</v>
      </c>
      <c r="FQ45">
        <v>101.11</v>
      </c>
      <c r="FR45">
        <v>101.646</v>
      </c>
    </row>
    <row r="46" spans="1:174" x14ac:dyDescent="0.2">
      <c r="A46">
        <v>41</v>
      </c>
      <c r="B46">
        <v>1564499098.5</v>
      </c>
      <c r="C46">
        <v>6281.7000000476801</v>
      </c>
      <c r="D46" t="s">
        <v>432</v>
      </c>
      <c r="E46" t="s">
        <v>433</v>
      </c>
      <c r="F46" t="s">
        <v>398</v>
      </c>
      <c r="G46">
        <v>3</v>
      </c>
      <c r="H46" s="1">
        <v>6</v>
      </c>
      <c r="I46" t="s">
        <v>959</v>
      </c>
      <c r="J46">
        <v>1564499098.5</v>
      </c>
      <c r="K46">
        <f t="shared" si="43"/>
        <v>7.0785347197982228E-3</v>
      </c>
      <c r="L46">
        <f t="shared" si="44"/>
        <v>27.003810743636315</v>
      </c>
      <c r="M46">
        <f t="shared" si="45"/>
        <v>463.80596893074835</v>
      </c>
      <c r="N46">
        <f t="shared" si="46"/>
        <v>364.25599168776324</v>
      </c>
      <c r="O46">
        <f t="shared" si="47"/>
        <v>36.220875645256065</v>
      </c>
      <c r="P46">
        <f t="shared" si="48"/>
        <v>46.119923096744749</v>
      </c>
      <c r="Q46">
        <f t="shared" si="49"/>
        <v>0.5351623607877416</v>
      </c>
      <c r="R46">
        <f t="shared" si="50"/>
        <v>2.2474488459907258</v>
      </c>
      <c r="S46">
        <f t="shared" si="51"/>
        <v>0.47316672707848745</v>
      </c>
      <c r="T46">
        <f t="shared" si="52"/>
        <v>0.30069864646741395</v>
      </c>
      <c r="U46">
        <f t="shared" si="53"/>
        <v>273.58832317286539</v>
      </c>
      <c r="V46">
        <f t="shared" si="54"/>
        <v>28.063669317066442</v>
      </c>
      <c r="W46">
        <f t="shared" si="55"/>
        <v>28.7241</v>
      </c>
      <c r="X46">
        <f t="shared" si="56"/>
        <v>3.958009992606919</v>
      </c>
      <c r="Y46">
        <f t="shared" si="57"/>
        <v>65.023023465565757</v>
      </c>
      <c r="Z46">
        <f t="shared" si="58"/>
        <v>2.5188731112047997</v>
      </c>
      <c r="AA46">
        <f t="shared" si="59"/>
        <v>3.8738172680307912</v>
      </c>
      <c r="AB46">
        <f t="shared" si="60"/>
        <v>1.4391368814021193</v>
      </c>
      <c r="AC46">
        <f t="shared" si="61"/>
        <v>-312.16338114310162</v>
      </c>
      <c r="AD46">
        <f t="shared" si="62"/>
        <v>-44.8672003471248</v>
      </c>
      <c r="AE46">
        <f t="shared" si="63"/>
        <v>-4.3750274439495316</v>
      </c>
      <c r="AF46">
        <f t="shared" si="64"/>
        <v>-87.817285761310558</v>
      </c>
      <c r="AG46">
        <v>-4.11151017491794E-2</v>
      </c>
      <c r="AH46">
        <v>4.6155303594192398E-2</v>
      </c>
      <c r="AI46">
        <v>3.4506606873960299</v>
      </c>
      <c r="AJ46">
        <v>149</v>
      </c>
      <c r="AK46">
        <v>30</v>
      </c>
      <c r="AL46">
        <f t="shared" si="65"/>
        <v>1.0057421858322326</v>
      </c>
      <c r="AM46">
        <f t="shared" si="66"/>
        <v>0.57421858322326269</v>
      </c>
      <c r="AN46">
        <f t="shared" si="67"/>
        <v>52194.613712365499</v>
      </c>
      <c r="AO46">
        <v>0</v>
      </c>
      <c r="AP46">
        <v>0</v>
      </c>
      <c r="AQ46">
        <v>0</v>
      </c>
      <c r="AR46">
        <f t="shared" si="68"/>
        <v>0</v>
      </c>
      <c r="AS46" t="e">
        <f t="shared" si="69"/>
        <v>#DIV/0!</v>
      </c>
      <c r="AT46">
        <v>-1</v>
      </c>
      <c r="AU46" t="s">
        <v>434</v>
      </c>
      <c r="AV46">
        <v>911.438115384615</v>
      </c>
      <c r="AW46">
        <v>1222.08</v>
      </c>
      <c r="AX46">
        <f t="shared" si="70"/>
        <v>0.25419112056116211</v>
      </c>
      <c r="AY46">
        <v>0.5</v>
      </c>
      <c r="AZ46">
        <f t="shared" si="71"/>
        <v>1429.1517001003845</v>
      </c>
      <c r="BA46">
        <f t="shared" si="72"/>
        <v>27.003810743636315</v>
      </c>
      <c r="BB46">
        <f t="shared" si="73"/>
        <v>181.63883605020331</v>
      </c>
      <c r="BC46">
        <f t="shared" si="74"/>
        <v>0.50184930610107359</v>
      </c>
      <c r="BD46">
        <f t="shared" si="75"/>
        <v>1.9594708344586029E-2</v>
      </c>
      <c r="BE46">
        <f t="shared" si="76"/>
        <v>-1</v>
      </c>
      <c r="BF46" t="s">
        <v>435</v>
      </c>
      <c r="BG46">
        <v>608.78</v>
      </c>
      <c r="BH46">
        <f t="shared" si="77"/>
        <v>613.29999999999995</v>
      </c>
      <c r="BI46">
        <f t="shared" si="78"/>
        <v>0.50650886126754435</v>
      </c>
      <c r="BJ46">
        <f t="shared" si="79"/>
        <v>2.0074246854364466</v>
      </c>
      <c r="BK46">
        <f t="shared" si="80"/>
        <v>0.25419112056116205</v>
      </c>
      <c r="BL46" t="e">
        <f t="shared" si="81"/>
        <v>#DIV/0!</v>
      </c>
      <c r="BM46">
        <v>487</v>
      </c>
      <c r="BN46">
        <v>300</v>
      </c>
      <c r="BO46">
        <v>300</v>
      </c>
      <c r="BP46">
        <v>300</v>
      </c>
      <c r="BQ46">
        <v>10163</v>
      </c>
      <c r="BR46">
        <v>1151.29</v>
      </c>
      <c r="BS46">
        <v>-7.0206000000000001E-3</v>
      </c>
      <c r="BT46">
        <v>-0.25195299999999998</v>
      </c>
      <c r="BU46">
        <f t="shared" si="82"/>
        <v>1699.92</v>
      </c>
      <c r="BV46">
        <f t="shared" si="83"/>
        <v>1429.1517001003845</v>
      </c>
      <c r="BW46">
        <f t="shared" si="84"/>
        <v>0.84071703380181684</v>
      </c>
      <c r="BX46">
        <f t="shared" si="85"/>
        <v>0.19143406760363396</v>
      </c>
      <c r="BY46">
        <v>6</v>
      </c>
      <c r="BZ46">
        <v>0.5</v>
      </c>
      <c r="CA46" t="s">
        <v>278</v>
      </c>
      <c r="CB46">
        <v>1564499098.5</v>
      </c>
      <c r="CC46">
        <v>463.80599999999998</v>
      </c>
      <c r="CD46">
        <v>499.95699999999999</v>
      </c>
      <c r="CE46">
        <v>25.331099999999999</v>
      </c>
      <c r="CF46">
        <v>17.102399999999999</v>
      </c>
      <c r="CG46">
        <v>500.11399999999998</v>
      </c>
      <c r="CH46">
        <v>99.237899999999996</v>
      </c>
      <c r="CI46">
        <v>0.200068</v>
      </c>
      <c r="CJ46">
        <v>28.3538</v>
      </c>
      <c r="CK46">
        <v>28.7241</v>
      </c>
      <c r="CL46">
        <v>999.9</v>
      </c>
      <c r="CM46">
        <v>9991.25</v>
      </c>
      <c r="CN46">
        <v>0</v>
      </c>
      <c r="CO46">
        <v>-0.28954200000000002</v>
      </c>
      <c r="CP46">
        <v>1699.92</v>
      </c>
      <c r="CQ46">
        <v>0.97602699999999998</v>
      </c>
      <c r="CR46">
        <v>2.39726E-2</v>
      </c>
      <c r="CS46">
        <v>0</v>
      </c>
      <c r="CT46">
        <v>911.82299999999998</v>
      </c>
      <c r="CU46">
        <v>4.99986</v>
      </c>
      <c r="CV46">
        <v>15960.8</v>
      </c>
      <c r="CW46">
        <v>13808.7</v>
      </c>
      <c r="CX46">
        <v>46.125</v>
      </c>
      <c r="CY46">
        <v>48</v>
      </c>
      <c r="CZ46">
        <v>46.936999999999998</v>
      </c>
      <c r="DA46">
        <v>47</v>
      </c>
      <c r="DB46">
        <v>47.875</v>
      </c>
      <c r="DC46">
        <v>1654.29</v>
      </c>
      <c r="DD46">
        <v>40.630000000000003</v>
      </c>
      <c r="DE46">
        <v>0</v>
      </c>
      <c r="DF46">
        <v>126.60000014305101</v>
      </c>
      <c r="DG46">
        <v>911.438115384615</v>
      </c>
      <c r="DH46">
        <v>-0.29049571927929602</v>
      </c>
      <c r="DI46">
        <v>-11.9452991466773</v>
      </c>
      <c r="DJ46">
        <v>15963.376923076899</v>
      </c>
      <c r="DK46">
        <v>15</v>
      </c>
      <c r="DL46">
        <v>1564499135</v>
      </c>
      <c r="DM46" t="s">
        <v>436</v>
      </c>
      <c r="DN46">
        <v>42</v>
      </c>
      <c r="DO46">
        <v>0.70799999999999996</v>
      </c>
      <c r="DP46">
        <v>0.126</v>
      </c>
      <c r="DQ46">
        <v>500</v>
      </c>
      <c r="DR46">
        <v>17</v>
      </c>
      <c r="DS46">
        <v>0.03</v>
      </c>
      <c r="DT46">
        <v>0.01</v>
      </c>
      <c r="DU46">
        <v>27.405155727238601</v>
      </c>
      <c r="DV46">
        <v>-0.95304298752120298</v>
      </c>
      <c r="DW46">
        <v>0.19307673001439399</v>
      </c>
      <c r="DX46">
        <v>0</v>
      </c>
      <c r="DY46">
        <v>0.53716589849573204</v>
      </c>
      <c r="DZ46">
        <v>3.70972972725818E-3</v>
      </c>
      <c r="EA46">
        <v>1.6528974819623699E-3</v>
      </c>
      <c r="EB46">
        <v>1</v>
      </c>
      <c r="EC46">
        <v>1</v>
      </c>
      <c r="ED46">
        <v>2</v>
      </c>
      <c r="EE46" t="s">
        <v>284</v>
      </c>
      <c r="EF46">
        <v>1.86737</v>
      </c>
      <c r="EG46">
        <v>1.8638600000000001</v>
      </c>
      <c r="EH46">
        <v>1.86951</v>
      </c>
      <c r="EI46">
        <v>1.86751</v>
      </c>
      <c r="EJ46">
        <v>1.8721000000000001</v>
      </c>
      <c r="EK46">
        <v>1.8646199999999999</v>
      </c>
      <c r="EL46">
        <v>1.86615</v>
      </c>
      <c r="EM46">
        <v>1.8661099999999999</v>
      </c>
      <c r="EN46" t="s">
        <v>280</v>
      </c>
      <c r="EO46" t="s">
        <v>19</v>
      </c>
      <c r="EP46" t="s">
        <v>19</v>
      </c>
      <c r="EQ46" t="s">
        <v>19</v>
      </c>
      <c r="ER46" t="s">
        <v>281</v>
      </c>
      <c r="ES46" t="s">
        <v>282</v>
      </c>
      <c r="ET46" t="s">
        <v>283</v>
      </c>
      <c r="EU46" t="s">
        <v>283</v>
      </c>
      <c r="EV46" t="s">
        <v>283</v>
      </c>
      <c r="EW46" t="s">
        <v>283</v>
      </c>
      <c r="EX46">
        <v>0</v>
      </c>
      <c r="EY46">
        <v>100</v>
      </c>
      <c r="EZ46">
        <v>100</v>
      </c>
      <c r="FA46">
        <v>0.70799999999999996</v>
      </c>
      <c r="FB46">
        <v>0.126</v>
      </c>
      <c r="FC46">
        <v>2</v>
      </c>
      <c r="FD46">
        <v>331.10599999999999</v>
      </c>
      <c r="FE46">
        <v>499.04</v>
      </c>
      <c r="FF46">
        <v>25.0002</v>
      </c>
      <c r="FG46">
        <v>30.956199999999999</v>
      </c>
      <c r="FH46">
        <v>30.000299999999999</v>
      </c>
      <c r="FI46">
        <v>30.958500000000001</v>
      </c>
      <c r="FJ46">
        <v>30.951899999999998</v>
      </c>
      <c r="FK46">
        <v>26.410399999999999</v>
      </c>
      <c r="FL46">
        <v>47.761800000000001</v>
      </c>
      <c r="FM46">
        <v>0</v>
      </c>
      <c r="FN46">
        <v>25</v>
      </c>
      <c r="FO46">
        <v>500</v>
      </c>
      <c r="FP46">
        <v>17.049299999999999</v>
      </c>
      <c r="FQ46">
        <v>101.1</v>
      </c>
      <c r="FR46">
        <v>101.639</v>
      </c>
    </row>
    <row r="47" spans="1:174" x14ac:dyDescent="0.2">
      <c r="A47">
        <v>42</v>
      </c>
      <c r="B47">
        <v>1564499226.5</v>
      </c>
      <c r="C47">
        <v>6409.7000000476801</v>
      </c>
      <c r="D47" t="s">
        <v>437</v>
      </c>
      <c r="E47" t="s">
        <v>438</v>
      </c>
      <c r="F47" t="s">
        <v>398</v>
      </c>
      <c r="G47">
        <v>3</v>
      </c>
      <c r="H47" s="1">
        <v>6</v>
      </c>
      <c r="I47" t="s">
        <v>959</v>
      </c>
      <c r="J47">
        <v>1564499226.5</v>
      </c>
      <c r="K47">
        <f t="shared" si="43"/>
        <v>6.7976896716229153E-3</v>
      </c>
      <c r="L47">
        <f t="shared" si="44"/>
        <v>28.607380484671371</v>
      </c>
      <c r="M47">
        <f t="shared" si="45"/>
        <v>561.30696714641431</v>
      </c>
      <c r="N47">
        <f t="shared" si="46"/>
        <v>449.8830037279846</v>
      </c>
      <c r="O47">
        <f t="shared" si="47"/>
        <v>44.7336647931564</v>
      </c>
      <c r="P47">
        <f t="shared" si="48"/>
        <v>55.812994726008682</v>
      </c>
      <c r="Q47">
        <f t="shared" si="49"/>
        <v>0.50932062992724614</v>
      </c>
      <c r="R47">
        <f t="shared" si="50"/>
        <v>2.248910754928851</v>
      </c>
      <c r="S47">
        <f t="shared" si="51"/>
        <v>0.45286290417392899</v>
      </c>
      <c r="T47">
        <f t="shared" si="52"/>
        <v>0.28758856992787579</v>
      </c>
      <c r="U47">
        <f t="shared" si="53"/>
        <v>273.58513119343343</v>
      </c>
      <c r="V47">
        <f t="shared" si="54"/>
        <v>28.176917548007875</v>
      </c>
      <c r="W47">
        <f t="shared" si="55"/>
        <v>28.728100000000001</v>
      </c>
      <c r="X47">
        <f t="shared" si="56"/>
        <v>3.9589280896035683</v>
      </c>
      <c r="Y47">
        <f t="shared" si="57"/>
        <v>64.846670361664877</v>
      </c>
      <c r="Z47">
        <f t="shared" si="58"/>
        <v>2.5149641740287998</v>
      </c>
      <c r="AA47">
        <f t="shared" si="59"/>
        <v>3.878324299462506</v>
      </c>
      <c r="AB47">
        <f t="shared" si="60"/>
        <v>1.4439639155747686</v>
      </c>
      <c r="AC47">
        <f t="shared" si="61"/>
        <v>-299.77811451857059</v>
      </c>
      <c r="AD47">
        <f t="shared" si="62"/>
        <v>-42.956492906368538</v>
      </c>
      <c r="AE47">
        <f t="shared" si="63"/>
        <v>-4.186489982823181</v>
      </c>
      <c r="AF47">
        <f t="shared" si="64"/>
        <v>-73.335966214328863</v>
      </c>
      <c r="AG47">
        <v>-4.1154429690469202E-2</v>
      </c>
      <c r="AH47">
        <v>4.6199452653607101E-2</v>
      </c>
      <c r="AI47">
        <v>3.4532735078640999</v>
      </c>
      <c r="AJ47">
        <v>149</v>
      </c>
      <c r="AK47">
        <v>30</v>
      </c>
      <c r="AL47">
        <f t="shared" si="65"/>
        <v>1.0057372841498764</v>
      </c>
      <c r="AM47">
        <f t="shared" si="66"/>
        <v>0.57372841498763982</v>
      </c>
      <c r="AN47">
        <f t="shared" si="67"/>
        <v>52238.951888608346</v>
      </c>
      <c r="AO47">
        <v>0</v>
      </c>
      <c r="AP47">
        <v>0</v>
      </c>
      <c r="AQ47">
        <v>0</v>
      </c>
      <c r="AR47">
        <f t="shared" si="68"/>
        <v>0</v>
      </c>
      <c r="AS47" t="e">
        <f t="shared" si="69"/>
        <v>#DIV/0!</v>
      </c>
      <c r="AT47">
        <v>-1</v>
      </c>
      <c r="AU47" t="s">
        <v>439</v>
      </c>
      <c r="AV47">
        <v>911.09073076923096</v>
      </c>
      <c r="AW47">
        <v>1220.5999999999999</v>
      </c>
      <c r="AX47">
        <f t="shared" si="70"/>
        <v>0.25357141506699077</v>
      </c>
      <c r="AY47">
        <v>0.5</v>
      </c>
      <c r="AZ47">
        <f t="shared" si="71"/>
        <v>1429.1349001003859</v>
      </c>
      <c r="BA47">
        <f t="shared" si="72"/>
        <v>28.607380484671371</v>
      </c>
      <c r="BB47">
        <f t="shared" si="73"/>
        <v>181.19387947003867</v>
      </c>
      <c r="BC47">
        <f t="shared" si="74"/>
        <v>0.50335900376863829</v>
      </c>
      <c r="BD47">
        <f t="shared" si="75"/>
        <v>2.0716994933502552E-2</v>
      </c>
      <c r="BE47">
        <f t="shared" si="76"/>
        <v>-1</v>
      </c>
      <c r="BF47" t="s">
        <v>440</v>
      </c>
      <c r="BG47">
        <v>606.20000000000005</v>
      </c>
      <c r="BH47">
        <f t="shared" si="77"/>
        <v>614.39999999999986</v>
      </c>
      <c r="BI47">
        <f t="shared" si="78"/>
        <v>0.50375857622195475</v>
      </c>
      <c r="BJ47">
        <f t="shared" si="79"/>
        <v>2.013526888815572</v>
      </c>
      <c r="BK47">
        <f t="shared" si="80"/>
        <v>0.25357141506699082</v>
      </c>
      <c r="BL47" t="e">
        <f t="shared" si="81"/>
        <v>#DIV/0!</v>
      </c>
      <c r="BM47">
        <v>489</v>
      </c>
      <c r="BN47">
        <v>300</v>
      </c>
      <c r="BO47">
        <v>300</v>
      </c>
      <c r="BP47">
        <v>300</v>
      </c>
      <c r="BQ47">
        <v>10162.9</v>
      </c>
      <c r="BR47">
        <v>1146.5</v>
      </c>
      <c r="BS47">
        <v>-7.02062E-3</v>
      </c>
      <c r="BT47">
        <v>0.13073699999999999</v>
      </c>
      <c r="BU47">
        <f t="shared" si="82"/>
        <v>1699.9</v>
      </c>
      <c r="BV47">
        <f t="shared" si="83"/>
        <v>1429.1349001003859</v>
      </c>
      <c r="BW47">
        <f t="shared" si="84"/>
        <v>0.8407170422380057</v>
      </c>
      <c r="BX47">
        <f t="shared" si="85"/>
        <v>0.1914340844760114</v>
      </c>
      <c r="BY47">
        <v>6</v>
      </c>
      <c r="BZ47">
        <v>0.5</v>
      </c>
      <c r="CA47" t="s">
        <v>278</v>
      </c>
      <c r="CB47">
        <v>1564499226.5</v>
      </c>
      <c r="CC47">
        <v>561.30700000000002</v>
      </c>
      <c r="CD47">
        <v>600.01199999999994</v>
      </c>
      <c r="CE47">
        <v>25.2928</v>
      </c>
      <c r="CF47">
        <v>17.389800000000001</v>
      </c>
      <c r="CG47">
        <v>500.08699999999999</v>
      </c>
      <c r="CH47">
        <v>99.233999999999995</v>
      </c>
      <c r="CI47">
        <v>0.19999600000000001</v>
      </c>
      <c r="CJ47">
        <v>28.373799999999999</v>
      </c>
      <c r="CK47">
        <v>28.728100000000001</v>
      </c>
      <c r="CL47">
        <v>999.9</v>
      </c>
      <c r="CM47">
        <v>10001.200000000001</v>
      </c>
      <c r="CN47">
        <v>0</v>
      </c>
      <c r="CO47">
        <v>-0.30578699999999998</v>
      </c>
      <c r="CP47">
        <v>1699.9</v>
      </c>
      <c r="CQ47">
        <v>0.97602699999999998</v>
      </c>
      <c r="CR47">
        <v>2.39726E-2</v>
      </c>
      <c r="CS47">
        <v>0</v>
      </c>
      <c r="CT47">
        <v>910.81</v>
      </c>
      <c r="CU47">
        <v>4.99986</v>
      </c>
      <c r="CV47">
        <v>15949.9</v>
      </c>
      <c r="CW47">
        <v>13808.6</v>
      </c>
      <c r="CX47">
        <v>46.186999999999998</v>
      </c>
      <c r="CY47">
        <v>48</v>
      </c>
      <c r="CZ47">
        <v>47</v>
      </c>
      <c r="DA47">
        <v>47.061999999999998</v>
      </c>
      <c r="DB47">
        <v>47.936999999999998</v>
      </c>
      <c r="DC47">
        <v>1654.27</v>
      </c>
      <c r="DD47">
        <v>40.630000000000003</v>
      </c>
      <c r="DE47">
        <v>0</v>
      </c>
      <c r="DF47">
        <v>127.799999952316</v>
      </c>
      <c r="DG47">
        <v>911.09073076923096</v>
      </c>
      <c r="DH47">
        <v>-3.2044786244382601</v>
      </c>
      <c r="DI47">
        <v>-45.135042702198596</v>
      </c>
      <c r="DJ47">
        <v>15957.0230769231</v>
      </c>
      <c r="DK47">
        <v>15</v>
      </c>
      <c r="DL47">
        <v>1564499260.5</v>
      </c>
      <c r="DM47" t="s">
        <v>441</v>
      </c>
      <c r="DN47">
        <v>43</v>
      </c>
      <c r="DO47">
        <v>0.78100000000000003</v>
      </c>
      <c r="DP47">
        <v>0.13200000000000001</v>
      </c>
      <c r="DQ47">
        <v>600</v>
      </c>
      <c r="DR47">
        <v>17</v>
      </c>
      <c r="DS47">
        <v>0.05</v>
      </c>
      <c r="DT47">
        <v>0.01</v>
      </c>
      <c r="DU47">
        <v>28.896831677469699</v>
      </c>
      <c r="DV47">
        <v>-0.86625840471920601</v>
      </c>
      <c r="DW47">
        <v>0.18161221228927699</v>
      </c>
      <c r="DX47">
        <v>0</v>
      </c>
      <c r="DY47">
        <v>0.51697435300819505</v>
      </c>
      <c r="DZ47">
        <v>-2.6463794154811E-2</v>
      </c>
      <c r="EA47">
        <v>5.5093455375278804E-3</v>
      </c>
      <c r="EB47">
        <v>1</v>
      </c>
      <c r="EC47">
        <v>1</v>
      </c>
      <c r="ED47">
        <v>2</v>
      </c>
      <c r="EE47" t="s">
        <v>284</v>
      </c>
      <c r="EF47">
        <v>1.86737</v>
      </c>
      <c r="EG47">
        <v>1.8638600000000001</v>
      </c>
      <c r="EH47">
        <v>1.86951</v>
      </c>
      <c r="EI47">
        <v>1.8674999999999999</v>
      </c>
      <c r="EJ47">
        <v>1.8721000000000001</v>
      </c>
      <c r="EK47">
        <v>1.8646199999999999</v>
      </c>
      <c r="EL47">
        <v>1.86615</v>
      </c>
      <c r="EM47">
        <v>1.86609</v>
      </c>
      <c r="EN47" t="s">
        <v>280</v>
      </c>
      <c r="EO47" t="s">
        <v>19</v>
      </c>
      <c r="EP47" t="s">
        <v>19</v>
      </c>
      <c r="EQ47" t="s">
        <v>19</v>
      </c>
      <c r="ER47" t="s">
        <v>281</v>
      </c>
      <c r="ES47" t="s">
        <v>282</v>
      </c>
      <c r="ET47" t="s">
        <v>283</v>
      </c>
      <c r="EU47" t="s">
        <v>283</v>
      </c>
      <c r="EV47" t="s">
        <v>283</v>
      </c>
      <c r="EW47" t="s">
        <v>283</v>
      </c>
      <c r="EX47">
        <v>0</v>
      </c>
      <c r="EY47">
        <v>100</v>
      </c>
      <c r="EZ47">
        <v>100</v>
      </c>
      <c r="FA47">
        <v>0.78100000000000003</v>
      </c>
      <c r="FB47">
        <v>0.13200000000000001</v>
      </c>
      <c r="FC47">
        <v>2</v>
      </c>
      <c r="FD47">
        <v>330.78100000000001</v>
      </c>
      <c r="FE47">
        <v>498.959</v>
      </c>
      <c r="FF47">
        <v>24.999700000000001</v>
      </c>
      <c r="FG47">
        <v>31.004799999999999</v>
      </c>
      <c r="FH47">
        <v>30.000299999999999</v>
      </c>
      <c r="FI47">
        <v>31.0044</v>
      </c>
      <c r="FJ47">
        <v>30.997900000000001</v>
      </c>
      <c r="FK47">
        <v>30.568000000000001</v>
      </c>
      <c r="FL47">
        <v>46.858899999999998</v>
      </c>
      <c r="FM47">
        <v>0</v>
      </c>
      <c r="FN47">
        <v>25</v>
      </c>
      <c r="FO47">
        <v>600</v>
      </c>
      <c r="FP47">
        <v>17.336200000000002</v>
      </c>
      <c r="FQ47">
        <v>101.09399999999999</v>
      </c>
      <c r="FR47">
        <v>101.634</v>
      </c>
    </row>
    <row r="48" spans="1:174" x14ac:dyDescent="0.2">
      <c r="A48">
        <v>43</v>
      </c>
      <c r="B48">
        <v>1564499352.5</v>
      </c>
      <c r="C48">
        <v>6535.7000000476801</v>
      </c>
      <c r="D48" t="s">
        <v>442</v>
      </c>
      <c r="E48" t="s">
        <v>443</v>
      </c>
      <c r="F48" t="s">
        <v>398</v>
      </c>
      <c r="G48">
        <v>3</v>
      </c>
      <c r="H48" s="1">
        <v>6</v>
      </c>
      <c r="I48" t="s">
        <v>959</v>
      </c>
      <c r="J48">
        <v>1564499352.5</v>
      </c>
      <c r="K48">
        <f t="shared" si="43"/>
        <v>6.5876191543029154E-3</v>
      </c>
      <c r="L48">
        <f t="shared" si="44"/>
        <v>29.095015334012455</v>
      </c>
      <c r="M48">
        <f t="shared" si="45"/>
        <v>759.26296685380635</v>
      </c>
      <c r="N48">
        <f t="shared" si="46"/>
        <v>636.67722666267969</v>
      </c>
      <c r="O48">
        <f t="shared" si="47"/>
        <v>63.306783343023405</v>
      </c>
      <c r="P48">
        <f t="shared" si="48"/>
        <v>75.495862157578586</v>
      </c>
      <c r="Q48">
        <f t="shared" si="49"/>
        <v>0.48435292903487887</v>
      </c>
      <c r="R48">
        <f t="shared" si="50"/>
        <v>2.2552043333112026</v>
      </c>
      <c r="S48">
        <f t="shared" si="51"/>
        <v>0.43312403877517525</v>
      </c>
      <c r="T48">
        <f t="shared" si="52"/>
        <v>0.27485233160085465</v>
      </c>
      <c r="U48">
        <f t="shared" si="53"/>
        <v>273.5787472345707</v>
      </c>
      <c r="V48">
        <f t="shared" si="54"/>
        <v>28.255029010224</v>
      </c>
      <c r="W48">
        <f t="shared" si="55"/>
        <v>28.797599999999999</v>
      </c>
      <c r="X48">
        <f t="shared" si="56"/>
        <v>3.9749096993118593</v>
      </c>
      <c r="Y48">
        <f t="shared" si="57"/>
        <v>64.737015538869699</v>
      </c>
      <c r="Z48">
        <f t="shared" si="58"/>
        <v>2.5119085242447001</v>
      </c>
      <c r="AA48">
        <f t="shared" si="59"/>
        <v>3.8801735040387957</v>
      </c>
      <c r="AB48">
        <f t="shared" si="60"/>
        <v>1.4630011750671592</v>
      </c>
      <c r="AC48">
        <f t="shared" si="61"/>
        <v>-290.51400470475858</v>
      </c>
      <c r="AD48">
        <f t="shared" si="62"/>
        <v>-50.529718592861741</v>
      </c>
      <c r="AE48">
        <f t="shared" si="63"/>
        <v>-4.9127237531066621</v>
      </c>
      <c r="AF48">
        <f t="shared" si="64"/>
        <v>-72.37769981615628</v>
      </c>
      <c r="AG48">
        <v>-4.1324002301115298E-2</v>
      </c>
      <c r="AH48">
        <v>4.6389812764433901E-2</v>
      </c>
      <c r="AI48">
        <v>3.46452953956475</v>
      </c>
      <c r="AJ48">
        <v>149</v>
      </c>
      <c r="AK48">
        <v>30</v>
      </c>
      <c r="AL48">
        <f t="shared" si="65"/>
        <v>1.0057147435170337</v>
      </c>
      <c r="AM48">
        <f t="shared" si="66"/>
        <v>0.57147435170337157</v>
      </c>
      <c r="AN48">
        <f t="shared" si="67"/>
        <v>52443.822312369288</v>
      </c>
      <c r="AO48">
        <v>0</v>
      </c>
      <c r="AP48">
        <v>0</v>
      </c>
      <c r="AQ48">
        <v>0</v>
      </c>
      <c r="AR48">
        <f t="shared" si="68"/>
        <v>0</v>
      </c>
      <c r="AS48" t="e">
        <f t="shared" si="69"/>
        <v>#DIV/0!</v>
      </c>
      <c r="AT48">
        <v>-1</v>
      </c>
      <c r="AU48" t="s">
        <v>444</v>
      </c>
      <c r="AV48">
        <v>910.45153846153801</v>
      </c>
      <c r="AW48">
        <v>1197.8800000000001</v>
      </c>
      <c r="AX48">
        <f t="shared" si="70"/>
        <v>0.23994762542029424</v>
      </c>
      <c r="AY48">
        <v>0.5</v>
      </c>
      <c r="AZ48">
        <f t="shared" si="71"/>
        <v>1429.101300100388</v>
      </c>
      <c r="BA48">
        <f t="shared" si="72"/>
        <v>29.095015334012455</v>
      </c>
      <c r="BB48">
        <f t="shared" si="73"/>
        <v>171.4547317220717</v>
      </c>
      <c r="BC48">
        <f t="shared" si="74"/>
        <v>0.49739539853741621</v>
      </c>
      <c r="BD48">
        <f t="shared" si="75"/>
        <v>2.1058699849967537E-2</v>
      </c>
      <c r="BE48">
        <f t="shared" si="76"/>
        <v>-1</v>
      </c>
      <c r="BF48" t="s">
        <v>445</v>
      </c>
      <c r="BG48">
        <v>602.05999999999995</v>
      </c>
      <c r="BH48">
        <f t="shared" si="77"/>
        <v>595.82000000000016</v>
      </c>
      <c r="BI48">
        <f t="shared" si="78"/>
        <v>0.48240821311547449</v>
      </c>
      <c r="BJ48">
        <f t="shared" si="79"/>
        <v>1.9896355844932403</v>
      </c>
      <c r="BK48">
        <f t="shared" si="80"/>
        <v>0.23994762542029424</v>
      </c>
      <c r="BL48" t="e">
        <f t="shared" si="81"/>
        <v>#DIV/0!</v>
      </c>
      <c r="BM48">
        <v>491</v>
      </c>
      <c r="BN48">
        <v>300</v>
      </c>
      <c r="BO48">
        <v>300</v>
      </c>
      <c r="BP48">
        <v>300</v>
      </c>
      <c r="BQ48">
        <v>10162.6</v>
      </c>
      <c r="BR48">
        <v>1130.04</v>
      </c>
      <c r="BS48">
        <v>-7.0202800000000003E-3</v>
      </c>
      <c r="BT48">
        <v>-0.29394500000000001</v>
      </c>
      <c r="BU48">
        <f t="shared" si="82"/>
        <v>1699.86</v>
      </c>
      <c r="BV48">
        <f t="shared" si="83"/>
        <v>1429.101300100388</v>
      </c>
      <c r="BW48">
        <f t="shared" si="84"/>
        <v>0.8407170591109786</v>
      </c>
      <c r="BX48">
        <f t="shared" si="85"/>
        <v>0.19143411822195741</v>
      </c>
      <c r="BY48">
        <v>6</v>
      </c>
      <c r="BZ48">
        <v>0.5</v>
      </c>
      <c r="CA48" t="s">
        <v>278</v>
      </c>
      <c r="CB48">
        <v>1564499352.5</v>
      </c>
      <c r="CC48">
        <v>759.26300000000003</v>
      </c>
      <c r="CD48">
        <v>799.97900000000004</v>
      </c>
      <c r="CE48">
        <v>25.2623</v>
      </c>
      <c r="CF48">
        <v>17.6021</v>
      </c>
      <c r="CG48">
        <v>500.02100000000002</v>
      </c>
      <c r="CH48">
        <v>99.233099999999993</v>
      </c>
      <c r="CI48">
        <v>0.199989</v>
      </c>
      <c r="CJ48">
        <v>28.382000000000001</v>
      </c>
      <c r="CK48">
        <v>28.797599999999999</v>
      </c>
      <c r="CL48">
        <v>999.9</v>
      </c>
      <c r="CM48">
        <v>10042.5</v>
      </c>
      <c r="CN48">
        <v>0</v>
      </c>
      <c r="CO48">
        <v>-0.236985</v>
      </c>
      <c r="CP48">
        <v>1699.86</v>
      </c>
      <c r="CQ48">
        <v>0.97602699999999998</v>
      </c>
      <c r="CR48">
        <v>2.39726E-2</v>
      </c>
      <c r="CS48">
        <v>0</v>
      </c>
      <c r="CT48">
        <v>910.49</v>
      </c>
      <c r="CU48">
        <v>4.99986</v>
      </c>
      <c r="CV48">
        <v>15938.3</v>
      </c>
      <c r="CW48">
        <v>13808.2</v>
      </c>
      <c r="CX48">
        <v>46.186999999999998</v>
      </c>
      <c r="CY48">
        <v>48</v>
      </c>
      <c r="CZ48">
        <v>47</v>
      </c>
      <c r="DA48">
        <v>47.061999999999998</v>
      </c>
      <c r="DB48">
        <v>47.936999999999998</v>
      </c>
      <c r="DC48">
        <v>1654.23</v>
      </c>
      <c r="DD48">
        <v>40.630000000000003</v>
      </c>
      <c r="DE48">
        <v>0</v>
      </c>
      <c r="DF48">
        <v>125.799999952316</v>
      </c>
      <c r="DG48">
        <v>910.45153846153801</v>
      </c>
      <c r="DH48">
        <v>-3.66071794714721</v>
      </c>
      <c r="DI48">
        <v>-70.841025518223404</v>
      </c>
      <c r="DJ48">
        <v>15948.95</v>
      </c>
      <c r="DK48">
        <v>15</v>
      </c>
      <c r="DL48">
        <v>1564499385.5</v>
      </c>
      <c r="DM48" t="s">
        <v>446</v>
      </c>
      <c r="DN48">
        <v>44</v>
      </c>
      <c r="DO48">
        <v>0.89</v>
      </c>
      <c r="DP48">
        <v>0.13500000000000001</v>
      </c>
      <c r="DQ48">
        <v>800</v>
      </c>
      <c r="DR48">
        <v>18</v>
      </c>
      <c r="DS48">
        <v>0.05</v>
      </c>
      <c r="DT48">
        <v>0.01</v>
      </c>
      <c r="DU48">
        <v>29.497001252666902</v>
      </c>
      <c r="DV48">
        <v>-0.94383183437150098</v>
      </c>
      <c r="DW48">
        <v>0.19856786467506601</v>
      </c>
      <c r="DX48">
        <v>0</v>
      </c>
      <c r="DY48">
        <v>0.48983140228533101</v>
      </c>
      <c r="DZ48">
        <v>-1.47736425613599E-2</v>
      </c>
      <c r="EA48">
        <v>2.9392580788757199E-3</v>
      </c>
      <c r="EB48">
        <v>1</v>
      </c>
      <c r="EC48">
        <v>1</v>
      </c>
      <c r="ED48">
        <v>2</v>
      </c>
      <c r="EE48" t="s">
        <v>284</v>
      </c>
      <c r="EF48">
        <v>1.86737</v>
      </c>
      <c r="EG48">
        <v>1.8638600000000001</v>
      </c>
      <c r="EH48">
        <v>1.86951</v>
      </c>
      <c r="EI48">
        <v>1.8675200000000001</v>
      </c>
      <c r="EJ48">
        <v>1.8721000000000001</v>
      </c>
      <c r="EK48">
        <v>1.8646199999999999</v>
      </c>
      <c r="EL48">
        <v>1.8661399999999999</v>
      </c>
      <c r="EM48">
        <v>1.86609</v>
      </c>
      <c r="EN48" t="s">
        <v>280</v>
      </c>
      <c r="EO48" t="s">
        <v>19</v>
      </c>
      <c r="EP48" t="s">
        <v>19</v>
      </c>
      <c r="EQ48" t="s">
        <v>19</v>
      </c>
      <c r="ER48" t="s">
        <v>281</v>
      </c>
      <c r="ES48" t="s">
        <v>282</v>
      </c>
      <c r="ET48" t="s">
        <v>283</v>
      </c>
      <c r="EU48" t="s">
        <v>283</v>
      </c>
      <c r="EV48" t="s">
        <v>283</v>
      </c>
      <c r="EW48" t="s">
        <v>283</v>
      </c>
      <c r="EX48">
        <v>0</v>
      </c>
      <c r="EY48">
        <v>100</v>
      </c>
      <c r="EZ48">
        <v>100</v>
      </c>
      <c r="FA48">
        <v>0.89</v>
      </c>
      <c r="FB48">
        <v>0.13500000000000001</v>
      </c>
      <c r="FC48">
        <v>2</v>
      </c>
      <c r="FD48">
        <v>331.56799999999998</v>
      </c>
      <c r="FE48">
        <v>499.17</v>
      </c>
      <c r="FF48">
        <v>24.999700000000001</v>
      </c>
      <c r="FG48">
        <v>31.0319</v>
      </c>
      <c r="FH48">
        <v>30.000299999999999</v>
      </c>
      <c r="FI48">
        <v>31.036899999999999</v>
      </c>
      <c r="FJ48">
        <v>31.029599999999999</v>
      </c>
      <c r="FK48">
        <v>38.550899999999999</v>
      </c>
      <c r="FL48">
        <v>46.3354</v>
      </c>
      <c r="FM48">
        <v>0</v>
      </c>
      <c r="FN48">
        <v>25</v>
      </c>
      <c r="FO48">
        <v>800</v>
      </c>
      <c r="FP48">
        <v>17.674600000000002</v>
      </c>
      <c r="FQ48">
        <v>101.08799999999999</v>
      </c>
      <c r="FR48">
        <v>101.631</v>
      </c>
    </row>
    <row r="49" spans="1:174" x14ac:dyDescent="0.2">
      <c r="A49">
        <v>44</v>
      </c>
      <c r="B49">
        <v>1564499477</v>
      </c>
      <c r="C49">
        <v>6660.2000000476801</v>
      </c>
      <c r="D49" t="s">
        <v>447</v>
      </c>
      <c r="E49" t="s">
        <v>448</v>
      </c>
      <c r="F49" t="s">
        <v>398</v>
      </c>
      <c r="G49">
        <v>3</v>
      </c>
      <c r="H49" s="1">
        <v>6</v>
      </c>
      <c r="I49" t="s">
        <v>959</v>
      </c>
      <c r="J49">
        <v>1564499477</v>
      </c>
      <c r="K49">
        <f t="shared" si="43"/>
        <v>5.9815356296866028E-3</v>
      </c>
      <c r="L49">
        <f t="shared" si="44"/>
        <v>28.612831966529775</v>
      </c>
      <c r="M49">
        <f t="shared" si="45"/>
        <v>958.89796700849217</v>
      </c>
      <c r="N49">
        <f t="shared" si="46"/>
        <v>817.86410159410173</v>
      </c>
      <c r="O49">
        <f t="shared" si="47"/>
        <v>81.324527133083606</v>
      </c>
      <c r="P49">
        <f t="shared" si="48"/>
        <v>95.348265786266936</v>
      </c>
      <c r="Q49">
        <f t="shared" si="49"/>
        <v>0.41880779173067662</v>
      </c>
      <c r="R49">
        <f t="shared" si="50"/>
        <v>2.2458782090297289</v>
      </c>
      <c r="S49">
        <f t="shared" si="51"/>
        <v>0.379765536724403</v>
      </c>
      <c r="T49">
        <f t="shared" si="52"/>
        <v>0.24055722131883861</v>
      </c>
      <c r="U49">
        <f t="shared" si="53"/>
        <v>273.62183895693124</v>
      </c>
      <c r="V49">
        <f t="shared" si="54"/>
        <v>28.477823271652237</v>
      </c>
      <c r="W49">
        <f t="shared" si="55"/>
        <v>29.011299999999999</v>
      </c>
      <c r="X49">
        <f t="shared" si="56"/>
        <v>4.0244032781494976</v>
      </c>
      <c r="Y49">
        <f t="shared" si="57"/>
        <v>64.598090597932867</v>
      </c>
      <c r="Z49">
        <f t="shared" si="58"/>
        <v>2.5096961690514998</v>
      </c>
      <c r="AA49">
        <f t="shared" si="59"/>
        <v>3.8850934227641241</v>
      </c>
      <c r="AB49">
        <f t="shared" si="60"/>
        <v>1.5147071090979978</v>
      </c>
      <c r="AC49">
        <f t="shared" si="61"/>
        <v>-263.78572126917919</v>
      </c>
      <c r="AD49">
        <f t="shared" si="62"/>
        <v>-73.55596999816531</v>
      </c>
      <c r="AE49">
        <f t="shared" si="63"/>
        <v>-7.1895533085010301</v>
      </c>
      <c r="AF49">
        <f t="shared" si="64"/>
        <v>-70.909405618914306</v>
      </c>
      <c r="AG49">
        <v>-4.1072874516353303E-2</v>
      </c>
      <c r="AH49">
        <v>4.6107899826036303E-2</v>
      </c>
      <c r="AI49">
        <v>3.44785429266223</v>
      </c>
      <c r="AJ49">
        <v>149</v>
      </c>
      <c r="AK49">
        <v>30</v>
      </c>
      <c r="AL49">
        <f t="shared" si="65"/>
        <v>1.0057488478036867</v>
      </c>
      <c r="AM49">
        <f t="shared" si="66"/>
        <v>0.57488478036866741</v>
      </c>
      <c r="AN49">
        <f t="shared" si="67"/>
        <v>52134.474051181838</v>
      </c>
      <c r="AO49">
        <v>0</v>
      </c>
      <c r="AP49">
        <v>0</v>
      </c>
      <c r="AQ49">
        <v>0</v>
      </c>
      <c r="AR49">
        <f t="shared" si="68"/>
        <v>0</v>
      </c>
      <c r="AS49" t="e">
        <f t="shared" si="69"/>
        <v>#DIV/0!</v>
      </c>
      <c r="AT49">
        <v>-1</v>
      </c>
      <c r="AU49" t="s">
        <v>449</v>
      </c>
      <c r="AV49">
        <v>907.63099999999997</v>
      </c>
      <c r="AW49">
        <v>1169.5999999999999</v>
      </c>
      <c r="AX49">
        <f t="shared" si="70"/>
        <v>0.22398170314637478</v>
      </c>
      <c r="AY49">
        <v>0.5</v>
      </c>
      <c r="AZ49">
        <f t="shared" si="71"/>
        <v>1429.3281001003725</v>
      </c>
      <c r="BA49">
        <f t="shared" si="72"/>
        <v>28.612831966529775</v>
      </c>
      <c r="BB49">
        <f t="shared" si="73"/>
        <v>160.07167110772673</v>
      </c>
      <c r="BC49">
        <f t="shared" si="74"/>
        <v>0.48507181942544458</v>
      </c>
      <c r="BD49">
        <f t="shared" si="75"/>
        <v>2.0718008667464285E-2</v>
      </c>
      <c r="BE49">
        <f t="shared" si="76"/>
        <v>-1</v>
      </c>
      <c r="BF49" t="s">
        <v>450</v>
      </c>
      <c r="BG49">
        <v>602.26</v>
      </c>
      <c r="BH49">
        <f t="shared" si="77"/>
        <v>567.33999999999992</v>
      </c>
      <c r="BI49">
        <f t="shared" si="78"/>
        <v>0.46174956816018609</v>
      </c>
      <c r="BJ49">
        <f t="shared" si="79"/>
        <v>1.9420183973699066</v>
      </c>
      <c r="BK49">
        <f t="shared" si="80"/>
        <v>0.22398170314637481</v>
      </c>
      <c r="BL49" t="e">
        <f t="shared" si="81"/>
        <v>#DIV/0!</v>
      </c>
      <c r="BM49">
        <v>493</v>
      </c>
      <c r="BN49">
        <v>300</v>
      </c>
      <c r="BO49">
        <v>300</v>
      </c>
      <c r="BP49">
        <v>300</v>
      </c>
      <c r="BQ49">
        <v>10162.200000000001</v>
      </c>
      <c r="BR49">
        <v>1112.08</v>
      </c>
      <c r="BS49">
        <v>-7.0199800000000003E-3</v>
      </c>
      <c r="BT49">
        <v>9.3261700000000003E-2</v>
      </c>
      <c r="BU49">
        <f t="shared" si="82"/>
        <v>1700.13</v>
      </c>
      <c r="BV49">
        <f t="shared" si="83"/>
        <v>1429.3281001003725</v>
      </c>
      <c r="BW49">
        <f t="shared" si="84"/>
        <v>0.84071694523381879</v>
      </c>
      <c r="BX49">
        <f t="shared" si="85"/>
        <v>0.19143389046763759</v>
      </c>
      <c r="BY49">
        <v>6</v>
      </c>
      <c r="BZ49">
        <v>0.5</v>
      </c>
      <c r="CA49" t="s">
        <v>278</v>
      </c>
      <c r="CB49">
        <v>1564499477</v>
      </c>
      <c r="CC49">
        <v>958.89800000000002</v>
      </c>
      <c r="CD49">
        <v>999.91200000000003</v>
      </c>
      <c r="CE49">
        <v>25.2395</v>
      </c>
      <c r="CF49">
        <v>18.2852</v>
      </c>
      <c r="CG49">
        <v>500.09699999999998</v>
      </c>
      <c r="CH49">
        <v>99.235299999999995</v>
      </c>
      <c r="CI49">
        <v>0.199957</v>
      </c>
      <c r="CJ49">
        <v>28.4038</v>
      </c>
      <c r="CK49">
        <v>29.011299999999999</v>
      </c>
      <c r="CL49">
        <v>999.9</v>
      </c>
      <c r="CM49">
        <v>9981.25</v>
      </c>
      <c r="CN49">
        <v>0</v>
      </c>
      <c r="CO49">
        <v>-0.26756400000000002</v>
      </c>
      <c r="CP49">
        <v>1700.13</v>
      </c>
      <c r="CQ49">
        <v>0.97603200000000001</v>
      </c>
      <c r="CR49">
        <v>2.3968300000000001E-2</v>
      </c>
      <c r="CS49">
        <v>0</v>
      </c>
      <c r="CT49">
        <v>907.26900000000001</v>
      </c>
      <c r="CU49">
        <v>4.99986</v>
      </c>
      <c r="CV49">
        <v>15887.9</v>
      </c>
      <c r="CW49">
        <v>13810.5</v>
      </c>
      <c r="CX49">
        <v>46.186999999999998</v>
      </c>
      <c r="CY49">
        <v>48.061999999999998</v>
      </c>
      <c r="CZ49">
        <v>47</v>
      </c>
      <c r="DA49">
        <v>47.125</v>
      </c>
      <c r="DB49">
        <v>47.936999999999998</v>
      </c>
      <c r="DC49">
        <v>1654.5</v>
      </c>
      <c r="DD49">
        <v>40.630000000000003</v>
      </c>
      <c r="DE49">
        <v>0</v>
      </c>
      <c r="DF49">
        <v>124</v>
      </c>
      <c r="DG49">
        <v>907.63099999999997</v>
      </c>
      <c r="DH49">
        <v>-5.5390769278411902</v>
      </c>
      <c r="DI49">
        <v>-88.642735061622005</v>
      </c>
      <c r="DJ49">
        <v>15897.5846153846</v>
      </c>
      <c r="DK49">
        <v>15</v>
      </c>
      <c r="DL49">
        <v>1564499510</v>
      </c>
      <c r="DM49" t="s">
        <v>451</v>
      </c>
      <c r="DN49">
        <v>45</v>
      </c>
      <c r="DO49">
        <v>1.3129999999999999</v>
      </c>
      <c r="DP49">
        <v>0.151</v>
      </c>
      <c r="DQ49">
        <v>1000</v>
      </c>
      <c r="DR49">
        <v>18</v>
      </c>
      <c r="DS49">
        <v>7.0000000000000007E-2</v>
      </c>
      <c r="DT49">
        <v>0.01</v>
      </c>
      <c r="DU49">
        <v>29.211881775871699</v>
      </c>
      <c r="DV49">
        <v>-0.73367042678605698</v>
      </c>
      <c r="DW49">
        <v>0.165516776321743</v>
      </c>
      <c r="DX49">
        <v>0</v>
      </c>
      <c r="DY49">
        <v>0.43103514825723199</v>
      </c>
      <c r="DZ49">
        <v>-3.9645660365150603E-2</v>
      </c>
      <c r="EA49">
        <v>7.9463058438119707E-3</v>
      </c>
      <c r="EB49">
        <v>1</v>
      </c>
      <c r="EC49">
        <v>1</v>
      </c>
      <c r="ED49">
        <v>2</v>
      </c>
      <c r="EE49" t="s">
        <v>284</v>
      </c>
      <c r="EF49">
        <v>1.86737</v>
      </c>
      <c r="EG49">
        <v>1.8638600000000001</v>
      </c>
      <c r="EH49">
        <v>1.86951</v>
      </c>
      <c r="EI49">
        <v>1.8675200000000001</v>
      </c>
      <c r="EJ49">
        <v>1.8721000000000001</v>
      </c>
      <c r="EK49">
        <v>1.8646199999999999</v>
      </c>
      <c r="EL49">
        <v>1.86615</v>
      </c>
      <c r="EM49">
        <v>1.86605</v>
      </c>
      <c r="EN49" t="s">
        <v>280</v>
      </c>
      <c r="EO49" t="s">
        <v>19</v>
      </c>
      <c r="EP49" t="s">
        <v>19</v>
      </c>
      <c r="EQ49" t="s">
        <v>19</v>
      </c>
      <c r="ER49" t="s">
        <v>281</v>
      </c>
      <c r="ES49" t="s">
        <v>282</v>
      </c>
      <c r="ET49" t="s">
        <v>283</v>
      </c>
      <c r="EU49" t="s">
        <v>283</v>
      </c>
      <c r="EV49" t="s">
        <v>283</v>
      </c>
      <c r="EW49" t="s">
        <v>283</v>
      </c>
      <c r="EX49">
        <v>0</v>
      </c>
      <c r="EY49">
        <v>100</v>
      </c>
      <c r="EZ49">
        <v>100</v>
      </c>
      <c r="FA49">
        <v>1.3129999999999999</v>
      </c>
      <c r="FB49">
        <v>0.151</v>
      </c>
      <c r="FC49">
        <v>2</v>
      </c>
      <c r="FD49">
        <v>331.35599999999999</v>
      </c>
      <c r="FE49">
        <v>499.38299999999998</v>
      </c>
      <c r="FF49">
        <v>24.9998</v>
      </c>
      <c r="FG49">
        <v>31.058900000000001</v>
      </c>
      <c r="FH49">
        <v>30.000299999999999</v>
      </c>
      <c r="FI49">
        <v>31.066600000000001</v>
      </c>
      <c r="FJ49">
        <v>31.061499999999999</v>
      </c>
      <c r="FK49">
        <v>46.169899999999998</v>
      </c>
      <c r="FL49">
        <v>42.981400000000001</v>
      </c>
      <c r="FM49">
        <v>0</v>
      </c>
      <c r="FN49">
        <v>25</v>
      </c>
      <c r="FO49">
        <v>1000</v>
      </c>
      <c r="FP49">
        <v>18.4255</v>
      </c>
      <c r="FQ49">
        <v>101.08499999999999</v>
      </c>
      <c r="FR49">
        <v>101.625</v>
      </c>
    </row>
    <row r="50" spans="1:174" x14ac:dyDescent="0.2">
      <c r="A50">
        <v>45</v>
      </c>
      <c r="B50">
        <v>1564500081</v>
      </c>
      <c r="C50">
        <v>7264.2000000476801</v>
      </c>
      <c r="D50" t="s">
        <v>452</v>
      </c>
      <c r="E50" t="s">
        <v>453</v>
      </c>
      <c r="F50" t="s">
        <v>454</v>
      </c>
      <c r="G50">
        <v>4</v>
      </c>
      <c r="H50" s="1">
        <v>3</v>
      </c>
      <c r="I50" t="s">
        <v>960</v>
      </c>
      <c r="J50">
        <v>1564500081</v>
      </c>
      <c r="K50">
        <f t="shared" si="43"/>
        <v>7.3169129078562141E-4</v>
      </c>
      <c r="L50">
        <f t="shared" si="44"/>
        <v>5.6978374582523008</v>
      </c>
      <c r="M50">
        <f t="shared" si="45"/>
        <v>392.85899343347074</v>
      </c>
      <c r="N50">
        <f t="shared" si="46"/>
        <v>142.88944709468893</v>
      </c>
      <c r="O50">
        <f t="shared" si="47"/>
        <v>14.209318993517588</v>
      </c>
      <c r="P50">
        <f t="shared" si="48"/>
        <v>39.066977097820299</v>
      </c>
      <c r="Q50">
        <f t="shared" si="49"/>
        <v>3.8028665504093791E-2</v>
      </c>
      <c r="R50">
        <f t="shared" si="50"/>
        <v>2.2471402216254921</v>
      </c>
      <c r="S50">
        <f t="shared" si="51"/>
        <v>3.7674721850835098E-2</v>
      </c>
      <c r="T50">
        <f t="shared" si="52"/>
        <v>2.3578226942323782E-2</v>
      </c>
      <c r="U50">
        <f t="shared" si="53"/>
        <v>273.5868167758772</v>
      </c>
      <c r="V50">
        <f t="shared" si="54"/>
        <v>30.535148729978893</v>
      </c>
      <c r="W50">
        <f t="shared" si="55"/>
        <v>30.717300000000002</v>
      </c>
      <c r="X50">
        <f t="shared" si="56"/>
        <v>4.4391684875808384</v>
      </c>
      <c r="Y50">
        <f t="shared" si="57"/>
        <v>65.096413748176445</v>
      </c>
      <c r="Z50">
        <f t="shared" si="58"/>
        <v>2.5759847809331999</v>
      </c>
      <c r="AA50">
        <f t="shared" si="59"/>
        <v>3.9571838640732517</v>
      </c>
      <c r="AB50">
        <f t="shared" si="60"/>
        <v>1.8631837066476384</v>
      </c>
      <c r="AC50">
        <f t="shared" si="61"/>
        <v>-32.267585923645903</v>
      </c>
      <c r="AD50">
        <f t="shared" si="62"/>
        <v>-241.90797422093667</v>
      </c>
      <c r="AE50">
        <f t="shared" si="63"/>
        <v>-23.870117292577845</v>
      </c>
      <c r="AF50">
        <f t="shared" si="64"/>
        <v>-24.458860661283211</v>
      </c>
      <c r="AG50">
        <v>-4.1106802154950398E-2</v>
      </c>
      <c r="AH50">
        <v>4.6145986572585999E-2</v>
      </c>
      <c r="AI50">
        <v>3.45010917976819</v>
      </c>
      <c r="AJ50">
        <v>165</v>
      </c>
      <c r="AK50">
        <v>33</v>
      </c>
      <c r="AL50">
        <f t="shared" si="65"/>
        <v>1.0063717406805586</v>
      </c>
      <c r="AM50">
        <f t="shared" si="66"/>
        <v>0.63717406805585686</v>
      </c>
      <c r="AN50">
        <f t="shared" si="67"/>
        <v>52121.184943682754</v>
      </c>
      <c r="AO50">
        <v>0</v>
      </c>
      <c r="AP50">
        <v>0</v>
      </c>
      <c r="AQ50">
        <v>0</v>
      </c>
      <c r="AR50">
        <f t="shared" si="68"/>
        <v>0</v>
      </c>
      <c r="AS50" t="e">
        <f t="shared" si="69"/>
        <v>#DIV/0!</v>
      </c>
      <c r="AT50">
        <v>-1</v>
      </c>
      <c r="AU50" t="s">
        <v>455</v>
      </c>
      <c r="AV50">
        <v>822.08907692307696</v>
      </c>
      <c r="AW50">
        <v>1099.97</v>
      </c>
      <c r="AX50">
        <f t="shared" si="70"/>
        <v>0.25262591077658758</v>
      </c>
      <c r="AY50">
        <v>0.5</v>
      </c>
      <c r="AZ50">
        <f t="shared" si="71"/>
        <v>1429.1358001004598</v>
      </c>
      <c r="BA50">
        <f t="shared" si="72"/>
        <v>5.6978374582523008</v>
      </c>
      <c r="BB50">
        <f t="shared" si="73"/>
        <v>180.51836656190295</v>
      </c>
      <c r="BC50">
        <f t="shared" si="74"/>
        <v>0.42376610271189213</v>
      </c>
      <c r="BD50">
        <f t="shared" si="75"/>
        <v>4.6866347185351327E-3</v>
      </c>
      <c r="BE50">
        <f t="shared" si="76"/>
        <v>-1</v>
      </c>
      <c r="BF50" t="s">
        <v>456</v>
      </c>
      <c r="BG50">
        <v>633.84</v>
      </c>
      <c r="BH50">
        <f t="shared" si="77"/>
        <v>466.13</v>
      </c>
      <c r="BI50">
        <f t="shared" si="78"/>
        <v>0.59614468726948078</v>
      </c>
      <c r="BJ50">
        <f t="shared" si="79"/>
        <v>1.735406411712735</v>
      </c>
      <c r="BK50">
        <f t="shared" si="80"/>
        <v>0.25262591077658758</v>
      </c>
      <c r="BL50" t="e">
        <f t="shared" si="81"/>
        <v>#DIV/0!</v>
      </c>
      <c r="BM50">
        <v>495</v>
      </c>
      <c r="BN50">
        <v>300</v>
      </c>
      <c r="BO50">
        <v>300</v>
      </c>
      <c r="BP50">
        <v>300</v>
      </c>
      <c r="BQ50">
        <v>10143.9</v>
      </c>
      <c r="BR50">
        <v>1040.97</v>
      </c>
      <c r="BS50">
        <v>-7.0073000000000002E-3</v>
      </c>
      <c r="BT50">
        <v>3.4553199999999999</v>
      </c>
      <c r="BU50">
        <f t="shared" si="82"/>
        <v>1699.9</v>
      </c>
      <c r="BV50">
        <f t="shared" si="83"/>
        <v>1429.1358001004598</v>
      </c>
      <c r="BW50">
        <f t="shared" si="84"/>
        <v>0.84071757168095762</v>
      </c>
      <c r="BX50">
        <f t="shared" si="85"/>
        <v>0.19143514336191542</v>
      </c>
      <c r="BY50">
        <v>6</v>
      </c>
      <c r="BZ50">
        <v>0.5</v>
      </c>
      <c r="CA50" t="s">
        <v>278</v>
      </c>
      <c r="CB50">
        <v>1564500081</v>
      </c>
      <c r="CC50">
        <v>392.85899999999998</v>
      </c>
      <c r="CD50">
        <v>399.99700000000001</v>
      </c>
      <c r="CE50">
        <v>25.904199999999999</v>
      </c>
      <c r="CF50">
        <v>25.054600000000001</v>
      </c>
      <c r="CG50">
        <v>500.07400000000001</v>
      </c>
      <c r="CH50">
        <v>99.242699999999999</v>
      </c>
      <c r="CI50">
        <v>0.200046</v>
      </c>
      <c r="CJ50">
        <v>28.720500000000001</v>
      </c>
      <c r="CK50">
        <v>30.717300000000002</v>
      </c>
      <c r="CL50">
        <v>999.9</v>
      </c>
      <c r="CM50">
        <v>9988.75</v>
      </c>
      <c r="CN50">
        <v>0</v>
      </c>
      <c r="CO50">
        <v>-0.26756400000000002</v>
      </c>
      <c r="CP50">
        <v>1699.9</v>
      </c>
      <c r="CQ50">
        <v>0.97601300000000002</v>
      </c>
      <c r="CR50">
        <v>2.3986899999999999E-2</v>
      </c>
      <c r="CS50">
        <v>0</v>
      </c>
      <c r="CT50">
        <v>821.40800000000002</v>
      </c>
      <c r="CU50">
        <v>4.99986</v>
      </c>
      <c r="CV50">
        <v>14404.6</v>
      </c>
      <c r="CW50">
        <v>13808.6</v>
      </c>
      <c r="CX50">
        <v>46.436999999999998</v>
      </c>
      <c r="CY50">
        <v>48.311999999999998</v>
      </c>
      <c r="CZ50">
        <v>47.25</v>
      </c>
      <c r="DA50">
        <v>47.375</v>
      </c>
      <c r="DB50">
        <v>48.186999999999998</v>
      </c>
      <c r="DC50">
        <v>1654.24</v>
      </c>
      <c r="DD50">
        <v>40.659999999999997</v>
      </c>
      <c r="DE50">
        <v>0</v>
      </c>
      <c r="DF50">
        <v>603.60000014305103</v>
      </c>
      <c r="DG50">
        <v>822.08907692307696</v>
      </c>
      <c r="DH50">
        <v>-5.6567521340147602</v>
      </c>
      <c r="DI50">
        <v>-99.531623954454105</v>
      </c>
      <c r="DJ50">
        <v>14417.25</v>
      </c>
      <c r="DK50">
        <v>15</v>
      </c>
      <c r="DL50">
        <v>1564500099.5999999</v>
      </c>
      <c r="DM50" t="s">
        <v>457</v>
      </c>
      <c r="DN50">
        <v>46</v>
      </c>
      <c r="DO50">
        <v>0.55600000000000005</v>
      </c>
      <c r="DP50">
        <v>0.29099999999999998</v>
      </c>
      <c r="DQ50">
        <v>400</v>
      </c>
      <c r="DR50">
        <v>25</v>
      </c>
      <c r="DS50">
        <v>0.24</v>
      </c>
      <c r="DT50">
        <v>0.13</v>
      </c>
      <c r="DU50">
        <v>5.14781764469957</v>
      </c>
      <c r="DV50">
        <v>-0.23076166595124301</v>
      </c>
      <c r="DW50">
        <v>5.7210821399375E-2</v>
      </c>
      <c r="DX50">
        <v>1</v>
      </c>
      <c r="DY50">
        <v>3.2442955844502297E-2</v>
      </c>
      <c r="DZ50">
        <v>-8.2241520272665995E-4</v>
      </c>
      <c r="EA50">
        <v>6.2071028450399795E-4</v>
      </c>
      <c r="EB50">
        <v>1</v>
      </c>
      <c r="EC50">
        <v>2</v>
      </c>
      <c r="ED50">
        <v>2</v>
      </c>
      <c r="EE50" t="s">
        <v>279</v>
      </c>
      <c r="EF50">
        <v>1.86737</v>
      </c>
      <c r="EG50">
        <v>1.8638600000000001</v>
      </c>
      <c r="EH50">
        <v>1.86951</v>
      </c>
      <c r="EI50">
        <v>1.8674900000000001</v>
      </c>
      <c r="EJ50">
        <v>1.8721000000000001</v>
      </c>
      <c r="EK50">
        <v>1.8646</v>
      </c>
      <c r="EL50">
        <v>1.8661399999999999</v>
      </c>
      <c r="EM50">
        <v>1.8660399999999999</v>
      </c>
      <c r="EN50" t="s">
        <v>280</v>
      </c>
      <c r="EO50" t="s">
        <v>19</v>
      </c>
      <c r="EP50" t="s">
        <v>19</v>
      </c>
      <c r="EQ50" t="s">
        <v>19</v>
      </c>
      <c r="ER50" t="s">
        <v>281</v>
      </c>
      <c r="ES50" t="s">
        <v>282</v>
      </c>
      <c r="ET50" t="s">
        <v>283</v>
      </c>
      <c r="EU50" t="s">
        <v>283</v>
      </c>
      <c r="EV50" t="s">
        <v>283</v>
      </c>
      <c r="EW50" t="s">
        <v>283</v>
      </c>
      <c r="EX50">
        <v>0</v>
      </c>
      <c r="EY50">
        <v>100</v>
      </c>
      <c r="EZ50">
        <v>100</v>
      </c>
      <c r="FA50">
        <v>0.55600000000000005</v>
      </c>
      <c r="FB50">
        <v>0.29099999999999998</v>
      </c>
      <c r="FC50">
        <v>2</v>
      </c>
      <c r="FD50">
        <v>314.91800000000001</v>
      </c>
      <c r="FE50">
        <v>501.72899999999998</v>
      </c>
      <c r="FF50">
        <v>25.0002</v>
      </c>
      <c r="FG50">
        <v>31.200900000000001</v>
      </c>
      <c r="FH50">
        <v>30.000299999999999</v>
      </c>
      <c r="FI50">
        <v>31.210799999999999</v>
      </c>
      <c r="FJ50">
        <v>31.205200000000001</v>
      </c>
      <c r="FK50">
        <v>22.213200000000001</v>
      </c>
      <c r="FL50">
        <v>18.497800000000002</v>
      </c>
      <c r="FM50">
        <v>7.37155</v>
      </c>
      <c r="FN50">
        <v>25</v>
      </c>
      <c r="FO50">
        <v>400</v>
      </c>
      <c r="FP50">
        <v>24.9861</v>
      </c>
      <c r="FQ50">
        <v>101.05500000000001</v>
      </c>
      <c r="FR50">
        <v>101.6</v>
      </c>
    </row>
    <row r="51" spans="1:174" x14ac:dyDescent="0.2">
      <c r="A51">
        <v>46</v>
      </c>
      <c r="B51">
        <v>1564500189</v>
      </c>
      <c r="C51">
        <v>7372.2000000476801</v>
      </c>
      <c r="D51" t="s">
        <v>458</v>
      </c>
      <c r="E51" t="s">
        <v>459</v>
      </c>
      <c r="F51" t="s">
        <v>454</v>
      </c>
      <c r="G51">
        <v>4</v>
      </c>
      <c r="H51" s="1">
        <v>3</v>
      </c>
      <c r="I51" t="s">
        <v>960</v>
      </c>
      <c r="J51">
        <v>1564500189</v>
      </c>
      <c r="K51">
        <f t="shared" si="43"/>
        <v>7.4301271196504305E-4</v>
      </c>
      <c r="L51">
        <f t="shared" si="44"/>
        <v>3.9147978467984634</v>
      </c>
      <c r="M51">
        <f t="shared" si="45"/>
        <v>295.06799550570105</v>
      </c>
      <c r="N51">
        <f t="shared" si="46"/>
        <v>124.89929488951365</v>
      </c>
      <c r="O51">
        <f t="shared" si="47"/>
        <v>12.420343470494506</v>
      </c>
      <c r="P51">
        <f t="shared" si="48"/>
        <v>29.342406252758046</v>
      </c>
      <c r="Q51">
        <f t="shared" si="49"/>
        <v>3.8587629737065483E-2</v>
      </c>
      <c r="R51">
        <f t="shared" si="50"/>
        <v>2.25020831220652</v>
      </c>
      <c r="S51">
        <f t="shared" si="51"/>
        <v>3.8223750271718579E-2</v>
      </c>
      <c r="T51">
        <f t="shared" si="52"/>
        <v>2.3922250976498347E-2</v>
      </c>
      <c r="U51">
        <f t="shared" si="53"/>
        <v>273.60700278103616</v>
      </c>
      <c r="V51">
        <f t="shared" si="54"/>
        <v>30.552459232967593</v>
      </c>
      <c r="W51">
        <f t="shared" si="55"/>
        <v>30.714700000000001</v>
      </c>
      <c r="X51">
        <f t="shared" si="56"/>
        <v>4.4385090725285883</v>
      </c>
      <c r="Y51">
        <f t="shared" si="57"/>
        <v>64.949758426073927</v>
      </c>
      <c r="Z51">
        <f t="shared" si="58"/>
        <v>2.5736409601578001</v>
      </c>
      <c r="AA51">
        <f t="shared" si="59"/>
        <v>3.9625104427249389</v>
      </c>
      <c r="AB51">
        <f t="shared" si="60"/>
        <v>1.8648681123707882</v>
      </c>
      <c r="AC51">
        <f t="shared" si="61"/>
        <v>-32.7668605976584</v>
      </c>
      <c r="AD51">
        <f t="shared" si="62"/>
        <v>-239.10837737005315</v>
      </c>
      <c r="AE51">
        <f t="shared" si="63"/>
        <v>-23.564097852791694</v>
      </c>
      <c r="AF51">
        <f t="shared" si="64"/>
        <v>-21.832333039467073</v>
      </c>
      <c r="AG51">
        <v>-4.1189355622851899E-2</v>
      </c>
      <c r="AH51">
        <v>4.6238660072386403E-2</v>
      </c>
      <c r="AI51">
        <v>3.4555931541948701</v>
      </c>
      <c r="AJ51">
        <v>166</v>
      </c>
      <c r="AK51">
        <v>33</v>
      </c>
      <c r="AL51">
        <f t="shared" si="65"/>
        <v>1.0063986967055771</v>
      </c>
      <c r="AM51">
        <f t="shared" si="66"/>
        <v>0.63986967055771338</v>
      </c>
      <c r="AN51">
        <f t="shared" si="67"/>
        <v>52217.565963867259</v>
      </c>
      <c r="AO51">
        <v>0</v>
      </c>
      <c r="AP51">
        <v>0</v>
      </c>
      <c r="AQ51">
        <v>0</v>
      </c>
      <c r="AR51">
        <f t="shared" si="68"/>
        <v>0</v>
      </c>
      <c r="AS51" t="e">
        <f t="shared" si="69"/>
        <v>#DIV/0!</v>
      </c>
      <c r="AT51">
        <v>-1</v>
      </c>
      <c r="AU51" t="s">
        <v>460</v>
      </c>
      <c r="AV51">
        <v>814.35930769230799</v>
      </c>
      <c r="AW51">
        <v>1083.76</v>
      </c>
      <c r="AX51">
        <f t="shared" si="70"/>
        <v>0.24857965998716691</v>
      </c>
      <c r="AY51">
        <v>0.5</v>
      </c>
      <c r="AZ51">
        <f t="shared" si="71"/>
        <v>1429.2447001004275</v>
      </c>
      <c r="BA51">
        <f t="shared" si="72"/>
        <v>3.9147978467984634</v>
      </c>
      <c r="BB51">
        <f t="shared" si="73"/>
        <v>177.64058079471229</v>
      </c>
      <c r="BC51">
        <f t="shared" si="74"/>
        <v>0.41424300583154938</v>
      </c>
      <c r="BD51">
        <f t="shared" si="75"/>
        <v>3.4387378497559721E-3</v>
      </c>
      <c r="BE51">
        <f t="shared" si="76"/>
        <v>-1</v>
      </c>
      <c r="BF51" t="s">
        <v>461</v>
      </c>
      <c r="BG51">
        <v>634.82000000000005</v>
      </c>
      <c r="BH51">
        <f t="shared" si="77"/>
        <v>448.93999999999994</v>
      </c>
      <c r="BI51">
        <f t="shared" si="78"/>
        <v>0.60008173098340989</v>
      </c>
      <c r="BJ51">
        <f t="shared" si="79"/>
        <v>1.7071925900255189</v>
      </c>
      <c r="BK51">
        <f t="shared" si="80"/>
        <v>0.24857965998716691</v>
      </c>
      <c r="BL51" t="e">
        <f t="shared" si="81"/>
        <v>#DIV/0!</v>
      </c>
      <c r="BM51">
        <v>497</v>
      </c>
      <c r="BN51">
        <v>300</v>
      </c>
      <c r="BO51">
        <v>300</v>
      </c>
      <c r="BP51">
        <v>300</v>
      </c>
      <c r="BQ51">
        <v>10142.5</v>
      </c>
      <c r="BR51">
        <v>1028.4000000000001</v>
      </c>
      <c r="BS51">
        <v>-7.0061799999999999E-3</v>
      </c>
      <c r="BT51">
        <v>3.5611600000000001</v>
      </c>
      <c r="BU51">
        <f t="shared" si="82"/>
        <v>1700.03</v>
      </c>
      <c r="BV51">
        <f t="shared" si="83"/>
        <v>1429.2447001004275</v>
      </c>
      <c r="BW51">
        <f t="shared" si="84"/>
        <v>0.8407173403413043</v>
      </c>
      <c r="BX51">
        <f t="shared" si="85"/>
        <v>0.19143468068260869</v>
      </c>
      <c r="BY51">
        <v>6</v>
      </c>
      <c r="BZ51">
        <v>0.5</v>
      </c>
      <c r="CA51" t="s">
        <v>278</v>
      </c>
      <c r="CB51">
        <v>1564500189</v>
      </c>
      <c r="CC51">
        <v>295.06799999999998</v>
      </c>
      <c r="CD51">
        <v>299.99799999999999</v>
      </c>
      <c r="CE51">
        <v>25.880600000000001</v>
      </c>
      <c r="CF51">
        <v>25.017900000000001</v>
      </c>
      <c r="CG51">
        <v>500.09899999999999</v>
      </c>
      <c r="CH51">
        <v>99.242800000000003</v>
      </c>
      <c r="CI51">
        <v>0.20006299999999999</v>
      </c>
      <c r="CJ51">
        <v>28.7437</v>
      </c>
      <c r="CK51">
        <v>30.714700000000001</v>
      </c>
      <c r="CL51">
        <v>999.9</v>
      </c>
      <c r="CM51">
        <v>10008.799999999999</v>
      </c>
      <c r="CN51">
        <v>0</v>
      </c>
      <c r="CO51">
        <v>-0.26756400000000002</v>
      </c>
      <c r="CP51">
        <v>1700.03</v>
      </c>
      <c r="CQ51">
        <v>0.97601700000000002</v>
      </c>
      <c r="CR51">
        <v>2.3982900000000001E-2</v>
      </c>
      <c r="CS51">
        <v>0</v>
      </c>
      <c r="CT51">
        <v>814.375</v>
      </c>
      <c r="CU51">
        <v>4.99986</v>
      </c>
      <c r="CV51">
        <v>14286.3</v>
      </c>
      <c r="CW51">
        <v>13809.6</v>
      </c>
      <c r="CX51">
        <v>46.5</v>
      </c>
      <c r="CY51">
        <v>48.311999999999998</v>
      </c>
      <c r="CZ51">
        <v>47.311999999999998</v>
      </c>
      <c r="DA51">
        <v>47.436999999999998</v>
      </c>
      <c r="DB51">
        <v>48.25</v>
      </c>
      <c r="DC51">
        <v>1654.38</v>
      </c>
      <c r="DD51">
        <v>40.65</v>
      </c>
      <c r="DE51">
        <v>0</v>
      </c>
      <c r="DF51">
        <v>107.40000009536701</v>
      </c>
      <c r="DG51">
        <v>814.35930769230799</v>
      </c>
      <c r="DH51">
        <v>-3.5685470101469599</v>
      </c>
      <c r="DI51">
        <v>-50.061538494581001</v>
      </c>
      <c r="DJ51">
        <v>14292.865384615399</v>
      </c>
      <c r="DK51">
        <v>15</v>
      </c>
      <c r="DL51">
        <v>1564500211.5999999</v>
      </c>
      <c r="DM51" t="s">
        <v>462</v>
      </c>
      <c r="DN51">
        <v>47</v>
      </c>
      <c r="DO51">
        <v>0.441</v>
      </c>
      <c r="DP51">
        <v>0.28999999999999998</v>
      </c>
      <c r="DQ51">
        <v>300</v>
      </c>
      <c r="DR51">
        <v>25</v>
      </c>
      <c r="DS51">
        <v>0.19</v>
      </c>
      <c r="DT51">
        <v>0.09</v>
      </c>
      <c r="DU51">
        <v>3.7452178725625598</v>
      </c>
      <c r="DV51">
        <v>0.28655684378344998</v>
      </c>
      <c r="DW51">
        <v>6.37754998081147E-2</v>
      </c>
      <c r="DX51">
        <v>1</v>
      </c>
      <c r="DY51">
        <v>3.7644980763687601E-2</v>
      </c>
      <c r="DZ51">
        <v>-7.9551542111350702E-4</v>
      </c>
      <c r="EA51">
        <v>3.3465399110423001E-4</v>
      </c>
      <c r="EB51">
        <v>1</v>
      </c>
      <c r="EC51">
        <v>2</v>
      </c>
      <c r="ED51">
        <v>2</v>
      </c>
      <c r="EE51" t="s">
        <v>279</v>
      </c>
      <c r="EF51">
        <v>1.86737</v>
      </c>
      <c r="EG51">
        <v>1.8638600000000001</v>
      </c>
      <c r="EH51">
        <v>1.86951</v>
      </c>
      <c r="EI51">
        <v>1.8674999999999999</v>
      </c>
      <c r="EJ51">
        <v>1.8721000000000001</v>
      </c>
      <c r="EK51">
        <v>1.8646199999999999</v>
      </c>
      <c r="EL51">
        <v>1.8661399999999999</v>
      </c>
      <c r="EM51">
        <v>1.8660399999999999</v>
      </c>
      <c r="EN51" t="s">
        <v>280</v>
      </c>
      <c r="EO51" t="s">
        <v>19</v>
      </c>
      <c r="EP51" t="s">
        <v>19</v>
      </c>
      <c r="EQ51" t="s">
        <v>19</v>
      </c>
      <c r="ER51" t="s">
        <v>281</v>
      </c>
      <c r="ES51" t="s">
        <v>282</v>
      </c>
      <c r="ET51" t="s">
        <v>283</v>
      </c>
      <c r="EU51" t="s">
        <v>283</v>
      </c>
      <c r="EV51" t="s">
        <v>283</v>
      </c>
      <c r="EW51" t="s">
        <v>283</v>
      </c>
      <c r="EX51">
        <v>0</v>
      </c>
      <c r="EY51">
        <v>100</v>
      </c>
      <c r="EZ51">
        <v>100</v>
      </c>
      <c r="FA51">
        <v>0.441</v>
      </c>
      <c r="FB51">
        <v>0.28999999999999998</v>
      </c>
      <c r="FC51">
        <v>2</v>
      </c>
      <c r="FD51">
        <v>314.16899999999998</v>
      </c>
      <c r="FE51">
        <v>501.21</v>
      </c>
      <c r="FF51">
        <v>24.999700000000001</v>
      </c>
      <c r="FG51">
        <v>31.243099999999998</v>
      </c>
      <c r="FH51">
        <v>30.0002</v>
      </c>
      <c r="FI51">
        <v>31.248100000000001</v>
      </c>
      <c r="FJ51">
        <v>31.242100000000001</v>
      </c>
      <c r="FK51">
        <v>17.708500000000001</v>
      </c>
      <c r="FL51">
        <v>19.341899999999999</v>
      </c>
      <c r="FM51">
        <v>9.7932699999999997</v>
      </c>
      <c r="FN51">
        <v>25</v>
      </c>
      <c r="FO51">
        <v>300</v>
      </c>
      <c r="FP51">
        <v>24.933599999999998</v>
      </c>
      <c r="FQ51">
        <v>101.04900000000001</v>
      </c>
      <c r="FR51">
        <v>101.593</v>
      </c>
    </row>
    <row r="52" spans="1:174" x14ac:dyDescent="0.2">
      <c r="A52">
        <v>47</v>
      </c>
      <c r="B52">
        <v>1564500300.5999999</v>
      </c>
      <c r="C52">
        <v>7483.7999999523199</v>
      </c>
      <c r="D52" t="s">
        <v>463</v>
      </c>
      <c r="E52" t="s">
        <v>464</v>
      </c>
      <c r="F52" t="s">
        <v>454</v>
      </c>
      <c r="G52">
        <v>4</v>
      </c>
      <c r="H52" s="1">
        <v>3</v>
      </c>
      <c r="I52" t="s">
        <v>960</v>
      </c>
      <c r="J52">
        <v>1564500300.5999999</v>
      </c>
      <c r="K52">
        <f t="shared" si="43"/>
        <v>7.640208049428922E-4</v>
      </c>
      <c r="L52">
        <f t="shared" si="44"/>
        <v>3.2507192663781486</v>
      </c>
      <c r="M52">
        <f t="shared" si="45"/>
        <v>245.92899629090223</v>
      </c>
      <c r="N52">
        <f t="shared" si="46"/>
        <v>108.50250111275064</v>
      </c>
      <c r="O52">
        <f t="shared" si="47"/>
        <v>10.789560973317665</v>
      </c>
      <c r="P52">
        <f t="shared" si="48"/>
        <v>24.455343179878849</v>
      </c>
      <c r="Q52">
        <f t="shared" si="49"/>
        <v>3.9753529020153985E-2</v>
      </c>
      <c r="R52">
        <f t="shared" si="50"/>
        <v>2.255030271141254</v>
      </c>
      <c r="S52">
        <f t="shared" si="51"/>
        <v>3.9368264233030456E-2</v>
      </c>
      <c r="T52">
        <f t="shared" si="52"/>
        <v>2.4639468400618932E-2</v>
      </c>
      <c r="U52">
        <f t="shared" si="53"/>
        <v>273.57189100750378</v>
      </c>
      <c r="V52">
        <f t="shared" si="54"/>
        <v>30.558899963357604</v>
      </c>
      <c r="W52">
        <f t="shared" si="55"/>
        <v>30.716899999999999</v>
      </c>
      <c r="X52">
        <f t="shared" si="56"/>
        <v>4.4390670335565892</v>
      </c>
      <c r="Y52">
        <f t="shared" si="57"/>
        <v>64.977357937069911</v>
      </c>
      <c r="Z52">
        <f t="shared" si="58"/>
        <v>2.5773031813880003</v>
      </c>
      <c r="AA52">
        <f t="shared" si="59"/>
        <v>3.9664634931511054</v>
      </c>
      <c r="AB52">
        <f t="shared" si="60"/>
        <v>1.8617638521685889</v>
      </c>
      <c r="AC52">
        <f t="shared" si="61"/>
        <v>-33.693317497981546</v>
      </c>
      <c r="AD52">
        <f t="shared" si="62"/>
        <v>-237.79716350851277</v>
      </c>
      <c r="AE52">
        <f t="shared" si="63"/>
        <v>-23.387010990050602</v>
      </c>
      <c r="AF52">
        <f t="shared" si="64"/>
        <v>-21.305600989041153</v>
      </c>
      <c r="AG52">
        <v>-4.1319306630079898E-2</v>
      </c>
      <c r="AH52">
        <v>4.6384541462333298E-2</v>
      </c>
      <c r="AI52">
        <v>3.4642180610501301</v>
      </c>
      <c r="AJ52">
        <v>167</v>
      </c>
      <c r="AK52">
        <v>33</v>
      </c>
      <c r="AL52">
        <f t="shared" si="65"/>
        <v>1.0064183328541432</v>
      </c>
      <c r="AM52">
        <f t="shared" si="66"/>
        <v>0.64183328541431717</v>
      </c>
      <c r="AN52">
        <f t="shared" si="67"/>
        <v>52372.435461383029</v>
      </c>
      <c r="AO52">
        <v>0</v>
      </c>
      <c r="AP52">
        <v>0</v>
      </c>
      <c r="AQ52">
        <v>0</v>
      </c>
      <c r="AR52">
        <f t="shared" si="68"/>
        <v>0</v>
      </c>
      <c r="AS52" t="e">
        <f t="shared" si="69"/>
        <v>#DIV/0!</v>
      </c>
      <c r="AT52">
        <v>-1</v>
      </c>
      <c r="AU52" t="s">
        <v>465</v>
      </c>
      <c r="AV52">
        <v>809.21050000000002</v>
      </c>
      <c r="AW52">
        <v>1075.28</v>
      </c>
      <c r="AX52">
        <f t="shared" si="70"/>
        <v>0.24744206160255933</v>
      </c>
      <c r="AY52">
        <v>0.5</v>
      </c>
      <c r="AZ52">
        <f t="shared" si="71"/>
        <v>1429.0599001004405</v>
      </c>
      <c r="BA52">
        <f t="shared" si="72"/>
        <v>3.2507192663781486</v>
      </c>
      <c r="BB52">
        <f t="shared" si="73"/>
        <v>176.80476391720023</v>
      </c>
      <c r="BC52">
        <f t="shared" si="74"/>
        <v>0.417695855963098</v>
      </c>
      <c r="BD52">
        <f t="shared" si="75"/>
        <v>2.9744864201139429E-3</v>
      </c>
      <c r="BE52">
        <f t="shared" si="76"/>
        <v>-1</v>
      </c>
      <c r="BF52" t="s">
        <v>466</v>
      </c>
      <c r="BG52">
        <v>626.14</v>
      </c>
      <c r="BH52">
        <f t="shared" si="77"/>
        <v>449.14</v>
      </c>
      <c r="BI52">
        <f t="shared" si="78"/>
        <v>0.59239769336955062</v>
      </c>
      <c r="BJ52">
        <f t="shared" si="79"/>
        <v>1.7173156163158398</v>
      </c>
      <c r="BK52">
        <f t="shared" si="80"/>
        <v>0.2474420616025593</v>
      </c>
      <c r="BL52" t="e">
        <f t="shared" si="81"/>
        <v>#DIV/0!</v>
      </c>
      <c r="BM52">
        <v>499</v>
      </c>
      <c r="BN52">
        <v>300</v>
      </c>
      <c r="BO52">
        <v>300</v>
      </c>
      <c r="BP52">
        <v>300</v>
      </c>
      <c r="BQ52">
        <v>10141.200000000001</v>
      </c>
      <c r="BR52">
        <v>1020.65</v>
      </c>
      <c r="BS52">
        <v>-7.00529E-3</v>
      </c>
      <c r="BT52">
        <v>4.6575300000000004</v>
      </c>
      <c r="BU52">
        <f t="shared" si="82"/>
        <v>1699.81</v>
      </c>
      <c r="BV52">
        <f t="shared" si="83"/>
        <v>1429.0599001004405</v>
      </c>
      <c r="BW52">
        <f t="shared" si="84"/>
        <v>0.84071743318396797</v>
      </c>
      <c r="BX52">
        <f t="shared" si="85"/>
        <v>0.191434866367936</v>
      </c>
      <c r="BY52">
        <v>6</v>
      </c>
      <c r="BZ52">
        <v>0.5</v>
      </c>
      <c r="CA52" t="s">
        <v>278</v>
      </c>
      <c r="CB52">
        <v>1564500300.5999999</v>
      </c>
      <c r="CC52">
        <v>245.929</v>
      </c>
      <c r="CD52">
        <v>250.029</v>
      </c>
      <c r="CE52">
        <v>25.917999999999999</v>
      </c>
      <c r="CF52">
        <v>25.031099999999999</v>
      </c>
      <c r="CG52">
        <v>500.178</v>
      </c>
      <c r="CH52">
        <v>99.240600000000001</v>
      </c>
      <c r="CI52">
        <v>0.20006599999999999</v>
      </c>
      <c r="CJ52">
        <v>28.760899999999999</v>
      </c>
      <c r="CK52">
        <v>30.716899999999999</v>
      </c>
      <c r="CL52">
        <v>999.9</v>
      </c>
      <c r="CM52">
        <v>10040.6</v>
      </c>
      <c r="CN52">
        <v>0</v>
      </c>
      <c r="CO52">
        <v>-0.19876199999999999</v>
      </c>
      <c r="CP52">
        <v>1699.81</v>
      </c>
      <c r="CQ52">
        <v>0.97601700000000002</v>
      </c>
      <c r="CR52">
        <v>2.3982900000000001E-2</v>
      </c>
      <c r="CS52">
        <v>0</v>
      </c>
      <c r="CT52">
        <v>808.65599999999995</v>
      </c>
      <c r="CU52">
        <v>4.99986</v>
      </c>
      <c r="CV52">
        <v>14205.3</v>
      </c>
      <c r="CW52">
        <v>13807.9</v>
      </c>
      <c r="CX52">
        <v>46.625</v>
      </c>
      <c r="CY52">
        <v>48.375</v>
      </c>
      <c r="CZ52">
        <v>47.375</v>
      </c>
      <c r="DA52">
        <v>47.5</v>
      </c>
      <c r="DB52">
        <v>48.375</v>
      </c>
      <c r="DC52">
        <v>1654.16</v>
      </c>
      <c r="DD52">
        <v>40.65</v>
      </c>
      <c r="DE52">
        <v>0</v>
      </c>
      <c r="DF52">
        <v>111.10000014305101</v>
      </c>
      <c r="DG52">
        <v>809.21050000000002</v>
      </c>
      <c r="DH52">
        <v>-2.8569914584688698</v>
      </c>
      <c r="DI52">
        <v>-39.172649558045102</v>
      </c>
      <c r="DJ52">
        <v>14212.007692307699</v>
      </c>
      <c r="DK52">
        <v>15</v>
      </c>
      <c r="DL52">
        <v>1564500321.5999999</v>
      </c>
      <c r="DM52" t="s">
        <v>467</v>
      </c>
      <c r="DN52">
        <v>48</v>
      </c>
      <c r="DO52">
        <v>0.42799999999999999</v>
      </c>
      <c r="DP52">
        <v>0.28599999999999998</v>
      </c>
      <c r="DQ52">
        <v>250</v>
      </c>
      <c r="DR52">
        <v>25</v>
      </c>
      <c r="DS52">
        <v>0.24</v>
      </c>
      <c r="DT52">
        <v>0.11</v>
      </c>
      <c r="DU52">
        <v>3.1520302467488301</v>
      </c>
      <c r="DV52">
        <v>0.28549166742204402</v>
      </c>
      <c r="DW52">
        <v>6.6135247927811697E-2</v>
      </c>
      <c r="DX52">
        <v>1</v>
      </c>
      <c r="DY52">
        <v>3.88136228428589E-2</v>
      </c>
      <c r="DZ52">
        <v>-3.5441336880833899E-4</v>
      </c>
      <c r="EA52">
        <v>3.0671166241396497E-4</v>
      </c>
      <c r="EB52">
        <v>1</v>
      </c>
      <c r="EC52">
        <v>2</v>
      </c>
      <c r="ED52">
        <v>2</v>
      </c>
      <c r="EE52" t="s">
        <v>279</v>
      </c>
      <c r="EF52">
        <v>1.86737</v>
      </c>
      <c r="EG52">
        <v>1.8638600000000001</v>
      </c>
      <c r="EH52">
        <v>1.86951</v>
      </c>
      <c r="EI52">
        <v>1.8674999999999999</v>
      </c>
      <c r="EJ52">
        <v>1.8721000000000001</v>
      </c>
      <c r="EK52">
        <v>1.8646199999999999</v>
      </c>
      <c r="EL52">
        <v>1.8661300000000001</v>
      </c>
      <c r="EM52">
        <v>1.8660399999999999</v>
      </c>
      <c r="EN52" t="s">
        <v>280</v>
      </c>
      <c r="EO52" t="s">
        <v>19</v>
      </c>
      <c r="EP52" t="s">
        <v>19</v>
      </c>
      <c r="EQ52" t="s">
        <v>19</v>
      </c>
      <c r="ER52" t="s">
        <v>281</v>
      </c>
      <c r="ES52" t="s">
        <v>282</v>
      </c>
      <c r="ET52" t="s">
        <v>283</v>
      </c>
      <c r="EU52" t="s">
        <v>283</v>
      </c>
      <c r="EV52" t="s">
        <v>283</v>
      </c>
      <c r="EW52" t="s">
        <v>283</v>
      </c>
      <c r="EX52">
        <v>0</v>
      </c>
      <c r="EY52">
        <v>100</v>
      </c>
      <c r="EZ52">
        <v>100</v>
      </c>
      <c r="FA52">
        <v>0.42799999999999999</v>
      </c>
      <c r="FB52">
        <v>0.28599999999999998</v>
      </c>
      <c r="FC52">
        <v>2</v>
      </c>
      <c r="FD52">
        <v>313.17</v>
      </c>
      <c r="FE52">
        <v>500.59500000000003</v>
      </c>
      <c r="FF52">
        <v>24.9998</v>
      </c>
      <c r="FG52">
        <v>31.2849</v>
      </c>
      <c r="FH52">
        <v>30.000299999999999</v>
      </c>
      <c r="FI52">
        <v>31.287199999999999</v>
      </c>
      <c r="FJ52">
        <v>31.2789</v>
      </c>
      <c r="FK52">
        <v>15.3904</v>
      </c>
      <c r="FL52">
        <v>20.186900000000001</v>
      </c>
      <c r="FM52">
        <v>11.305099999999999</v>
      </c>
      <c r="FN52">
        <v>25</v>
      </c>
      <c r="FO52">
        <v>250</v>
      </c>
      <c r="FP52">
        <v>24.950500000000002</v>
      </c>
      <c r="FQ52">
        <v>101.042</v>
      </c>
      <c r="FR52">
        <v>101.58499999999999</v>
      </c>
    </row>
    <row r="53" spans="1:174" x14ac:dyDescent="0.2">
      <c r="A53">
        <v>48</v>
      </c>
      <c r="B53">
        <v>1564500411.5999999</v>
      </c>
      <c r="C53">
        <v>7594.7999999523199</v>
      </c>
      <c r="D53" t="s">
        <v>468</v>
      </c>
      <c r="E53" t="s">
        <v>469</v>
      </c>
      <c r="F53" t="s">
        <v>454</v>
      </c>
      <c r="G53">
        <v>4</v>
      </c>
      <c r="H53" s="1">
        <v>3</v>
      </c>
      <c r="I53" t="s">
        <v>960</v>
      </c>
      <c r="J53">
        <v>1564500411.5999999</v>
      </c>
      <c r="K53">
        <f t="shared" si="43"/>
        <v>8.591797358337165E-4</v>
      </c>
      <c r="L53">
        <f t="shared" si="44"/>
        <v>2.1542829738686504</v>
      </c>
      <c r="M53">
        <f t="shared" si="45"/>
        <v>172.26499753757119</v>
      </c>
      <c r="N53">
        <f t="shared" si="46"/>
        <v>91.10520678746829</v>
      </c>
      <c r="O53">
        <f t="shared" si="47"/>
        <v>9.0599946421145692</v>
      </c>
      <c r="P53">
        <f t="shared" si="48"/>
        <v>17.13096330877276</v>
      </c>
      <c r="Q53">
        <f t="shared" si="49"/>
        <v>4.512589174385765E-2</v>
      </c>
      <c r="R53">
        <f t="shared" si="50"/>
        <v>2.2536699327350527</v>
      </c>
      <c r="S53">
        <f t="shared" si="51"/>
        <v>4.4629864759427408E-2</v>
      </c>
      <c r="T53">
        <f t="shared" si="52"/>
        <v>2.7937777120932331E-2</v>
      </c>
      <c r="U53">
        <f t="shared" si="53"/>
        <v>273.56391105898183</v>
      </c>
      <c r="V53">
        <f t="shared" si="54"/>
        <v>30.525960717715634</v>
      </c>
      <c r="W53">
        <f t="shared" si="55"/>
        <v>30.667999999999999</v>
      </c>
      <c r="X53">
        <f t="shared" si="56"/>
        <v>4.4266794862616443</v>
      </c>
      <c r="Y53">
        <f t="shared" si="57"/>
        <v>65.046168418856141</v>
      </c>
      <c r="Z53">
        <f t="shared" si="58"/>
        <v>2.5796736026460003</v>
      </c>
      <c r="AA53">
        <f t="shared" si="59"/>
        <v>3.9659116983409932</v>
      </c>
      <c r="AB53">
        <f t="shared" si="60"/>
        <v>1.847005883615644</v>
      </c>
      <c r="AC53">
        <f t="shared" si="61"/>
        <v>-37.889826350266901</v>
      </c>
      <c r="AD53">
        <f t="shared" si="62"/>
        <v>-232.00397009329214</v>
      </c>
      <c r="AE53">
        <f t="shared" si="63"/>
        <v>-22.82521759486907</v>
      </c>
      <c r="AF53">
        <f t="shared" si="64"/>
        <v>-19.155102979446269</v>
      </c>
      <c r="AG53">
        <v>-4.1282620167568597E-2</v>
      </c>
      <c r="AH53">
        <v>4.6343357694253698E-2</v>
      </c>
      <c r="AI53">
        <v>3.4617841126019999</v>
      </c>
      <c r="AJ53">
        <v>167</v>
      </c>
      <c r="AK53">
        <v>33</v>
      </c>
      <c r="AL53">
        <f t="shared" si="65"/>
        <v>1.0064237691009117</v>
      </c>
      <c r="AM53">
        <f t="shared" si="66"/>
        <v>0.64237691009116915</v>
      </c>
      <c r="AN53">
        <f t="shared" si="67"/>
        <v>52328.39686470016</v>
      </c>
      <c r="AO53">
        <v>0</v>
      </c>
      <c r="AP53">
        <v>0</v>
      </c>
      <c r="AQ53">
        <v>0</v>
      </c>
      <c r="AR53">
        <f t="shared" si="68"/>
        <v>0</v>
      </c>
      <c r="AS53" t="e">
        <f t="shared" si="69"/>
        <v>#DIV/0!</v>
      </c>
      <c r="AT53">
        <v>-1</v>
      </c>
      <c r="AU53" t="s">
        <v>470</v>
      </c>
      <c r="AV53">
        <v>806.67169230769196</v>
      </c>
      <c r="AW53">
        <v>1067.43</v>
      </c>
      <c r="AX53">
        <f t="shared" si="70"/>
        <v>0.24428609622392861</v>
      </c>
      <c r="AY53">
        <v>0.5</v>
      </c>
      <c r="AZ53">
        <f t="shared" si="71"/>
        <v>1429.0179001004433</v>
      </c>
      <c r="BA53">
        <f t="shared" si="72"/>
        <v>2.1542829738686504</v>
      </c>
      <c r="BB53">
        <f t="shared" si="73"/>
        <v>174.54460212482664</v>
      </c>
      <c r="BC53">
        <f t="shared" si="74"/>
        <v>0.41262658909717737</v>
      </c>
      <c r="BD53">
        <f t="shared" si="75"/>
        <v>2.2073082315112644E-3</v>
      </c>
      <c r="BE53">
        <f t="shared" si="76"/>
        <v>-1</v>
      </c>
      <c r="BF53" t="s">
        <v>471</v>
      </c>
      <c r="BG53">
        <v>626.98</v>
      </c>
      <c r="BH53">
        <f t="shared" si="77"/>
        <v>440.45000000000005</v>
      </c>
      <c r="BI53">
        <f t="shared" si="78"/>
        <v>0.59202703528733813</v>
      </c>
      <c r="BJ53">
        <f t="shared" si="79"/>
        <v>1.702494497432135</v>
      </c>
      <c r="BK53">
        <f t="shared" si="80"/>
        <v>0.24428609622392858</v>
      </c>
      <c r="BL53" t="e">
        <f t="shared" si="81"/>
        <v>#DIV/0!</v>
      </c>
      <c r="BM53">
        <v>501</v>
      </c>
      <c r="BN53">
        <v>300</v>
      </c>
      <c r="BO53">
        <v>300</v>
      </c>
      <c r="BP53">
        <v>300</v>
      </c>
      <c r="BQ53">
        <v>10140.6</v>
      </c>
      <c r="BR53">
        <v>1013.03</v>
      </c>
      <c r="BS53">
        <v>-7.0048300000000001E-3</v>
      </c>
      <c r="BT53">
        <v>4.7089800000000004</v>
      </c>
      <c r="BU53">
        <f t="shared" si="82"/>
        <v>1699.76</v>
      </c>
      <c r="BV53">
        <f t="shared" si="83"/>
        <v>1429.0179001004433</v>
      </c>
      <c r="BW53">
        <f t="shared" si="84"/>
        <v>0.84071745428792499</v>
      </c>
      <c r="BX53">
        <f t="shared" si="85"/>
        <v>0.19143490857585022</v>
      </c>
      <c r="BY53">
        <v>6</v>
      </c>
      <c r="BZ53">
        <v>0.5</v>
      </c>
      <c r="CA53" t="s">
        <v>278</v>
      </c>
      <c r="CB53">
        <v>1564500411.5999999</v>
      </c>
      <c r="CC53">
        <v>172.26499999999999</v>
      </c>
      <c r="CD53">
        <v>175.011</v>
      </c>
      <c r="CE53">
        <v>25.9406</v>
      </c>
      <c r="CF53">
        <v>24.943000000000001</v>
      </c>
      <c r="CG53">
        <v>500.04500000000002</v>
      </c>
      <c r="CH53">
        <v>99.245400000000004</v>
      </c>
      <c r="CI53">
        <v>0.20000999999999999</v>
      </c>
      <c r="CJ53">
        <v>28.758500000000002</v>
      </c>
      <c r="CK53">
        <v>30.667999999999999</v>
      </c>
      <c r="CL53">
        <v>999.9</v>
      </c>
      <c r="CM53">
        <v>10031.200000000001</v>
      </c>
      <c r="CN53">
        <v>0</v>
      </c>
      <c r="CO53">
        <v>-0.19111700000000001</v>
      </c>
      <c r="CP53">
        <v>1699.76</v>
      </c>
      <c r="CQ53">
        <v>0.97601700000000002</v>
      </c>
      <c r="CR53">
        <v>2.3982900000000001E-2</v>
      </c>
      <c r="CS53">
        <v>0</v>
      </c>
      <c r="CT53">
        <v>806.12099999999998</v>
      </c>
      <c r="CU53">
        <v>4.99986</v>
      </c>
      <c r="CV53">
        <v>14166.7</v>
      </c>
      <c r="CW53">
        <v>13807.4</v>
      </c>
      <c r="CX53">
        <v>46.686999999999998</v>
      </c>
      <c r="CY53">
        <v>48.436999999999998</v>
      </c>
      <c r="CZ53">
        <v>47.436999999999998</v>
      </c>
      <c r="DA53">
        <v>47.5</v>
      </c>
      <c r="DB53">
        <v>48.375</v>
      </c>
      <c r="DC53">
        <v>1654.11</v>
      </c>
      <c r="DD53">
        <v>40.65</v>
      </c>
      <c r="DE53">
        <v>0</v>
      </c>
      <c r="DF53">
        <v>110.40000009536701</v>
      </c>
      <c r="DG53">
        <v>806.67169230769196</v>
      </c>
      <c r="DH53">
        <v>-1.1006495775876399</v>
      </c>
      <c r="DI53">
        <v>-24.6974359507564</v>
      </c>
      <c r="DJ53">
        <v>14171.8384615385</v>
      </c>
      <c r="DK53">
        <v>15</v>
      </c>
      <c r="DL53">
        <v>1564500433.0999999</v>
      </c>
      <c r="DM53" t="s">
        <v>472</v>
      </c>
      <c r="DN53">
        <v>49</v>
      </c>
      <c r="DO53">
        <v>0.371</v>
      </c>
      <c r="DP53">
        <v>0.28399999999999997</v>
      </c>
      <c r="DQ53">
        <v>175</v>
      </c>
      <c r="DR53">
        <v>25</v>
      </c>
      <c r="DS53">
        <v>0.33</v>
      </c>
      <c r="DT53">
        <v>0.09</v>
      </c>
      <c r="DU53">
        <v>2.0266711872452299</v>
      </c>
      <c r="DV53">
        <v>0.299189734566155</v>
      </c>
      <c r="DW53">
        <v>6.5000774942126097E-2</v>
      </c>
      <c r="DX53">
        <v>1</v>
      </c>
      <c r="DY53">
        <v>4.3685444501298701E-2</v>
      </c>
      <c r="DZ53">
        <v>6.1933482799501303E-3</v>
      </c>
      <c r="EA53">
        <v>1.3350031910831499E-3</v>
      </c>
      <c r="EB53">
        <v>1</v>
      </c>
      <c r="EC53">
        <v>2</v>
      </c>
      <c r="ED53">
        <v>2</v>
      </c>
      <c r="EE53" t="s">
        <v>279</v>
      </c>
      <c r="EF53">
        <v>1.86734</v>
      </c>
      <c r="EG53">
        <v>1.8638600000000001</v>
      </c>
      <c r="EH53">
        <v>1.8694900000000001</v>
      </c>
      <c r="EI53">
        <v>1.8674299999999999</v>
      </c>
      <c r="EJ53">
        <v>1.87209</v>
      </c>
      <c r="EK53">
        <v>1.8646</v>
      </c>
      <c r="EL53">
        <v>1.8661099999999999</v>
      </c>
      <c r="EM53">
        <v>1.8660099999999999</v>
      </c>
      <c r="EN53" t="s">
        <v>280</v>
      </c>
      <c r="EO53" t="s">
        <v>19</v>
      </c>
      <c r="EP53" t="s">
        <v>19</v>
      </c>
      <c r="EQ53" t="s">
        <v>19</v>
      </c>
      <c r="ER53" t="s">
        <v>281</v>
      </c>
      <c r="ES53" t="s">
        <v>282</v>
      </c>
      <c r="ET53" t="s">
        <v>283</v>
      </c>
      <c r="EU53" t="s">
        <v>283</v>
      </c>
      <c r="EV53" t="s">
        <v>283</v>
      </c>
      <c r="EW53" t="s">
        <v>283</v>
      </c>
      <c r="EX53">
        <v>0</v>
      </c>
      <c r="EY53">
        <v>100</v>
      </c>
      <c r="EZ53">
        <v>100</v>
      </c>
      <c r="FA53">
        <v>0.371</v>
      </c>
      <c r="FB53">
        <v>0.28399999999999997</v>
      </c>
      <c r="FC53">
        <v>2</v>
      </c>
      <c r="FD53">
        <v>312.72000000000003</v>
      </c>
      <c r="FE53">
        <v>500.19600000000003</v>
      </c>
      <c r="FF53">
        <v>24.9998</v>
      </c>
      <c r="FG53">
        <v>31.315100000000001</v>
      </c>
      <c r="FH53">
        <v>30.000299999999999</v>
      </c>
      <c r="FI53">
        <v>31.32</v>
      </c>
      <c r="FJ53">
        <v>31.312100000000001</v>
      </c>
      <c r="FK53">
        <v>11.8184</v>
      </c>
      <c r="FL53">
        <v>21.578700000000001</v>
      </c>
      <c r="FM53">
        <v>12.2705</v>
      </c>
      <c r="FN53">
        <v>25</v>
      </c>
      <c r="FO53">
        <v>175</v>
      </c>
      <c r="FP53">
        <v>24.877099999999999</v>
      </c>
      <c r="FQ53">
        <v>101.03400000000001</v>
      </c>
      <c r="FR53">
        <v>101.58</v>
      </c>
    </row>
    <row r="54" spans="1:174" x14ac:dyDescent="0.2">
      <c r="A54">
        <v>49</v>
      </c>
      <c r="B54">
        <v>1564500524.5999999</v>
      </c>
      <c r="C54">
        <v>7707.7999999523199</v>
      </c>
      <c r="D54" t="s">
        <v>473</v>
      </c>
      <c r="E54" t="s">
        <v>474</v>
      </c>
      <c r="F54" t="s">
        <v>454</v>
      </c>
      <c r="G54">
        <v>4</v>
      </c>
      <c r="H54" s="1">
        <v>3</v>
      </c>
      <c r="I54" t="s">
        <v>960</v>
      </c>
      <c r="J54">
        <v>1564500524.5999999</v>
      </c>
      <c r="K54">
        <f t="shared" si="43"/>
        <v>9.8538335848722737E-4</v>
      </c>
      <c r="L54">
        <f t="shared" si="44"/>
        <v>0.87180738616296627</v>
      </c>
      <c r="M54">
        <f t="shared" si="45"/>
        <v>98.800698992253132</v>
      </c>
      <c r="N54">
        <f t="shared" si="46"/>
        <v>69.253818878054545</v>
      </c>
      <c r="O54">
        <f t="shared" si="47"/>
        <v>6.8871951243146379</v>
      </c>
      <c r="P54">
        <f t="shared" si="48"/>
        <v>9.8255908973988859</v>
      </c>
      <c r="Q54">
        <f t="shared" si="49"/>
        <v>5.2265105209850234E-2</v>
      </c>
      <c r="R54">
        <f t="shared" si="50"/>
        <v>2.2449344019414701</v>
      </c>
      <c r="S54">
        <f t="shared" si="51"/>
        <v>5.1598410528699679E-2</v>
      </c>
      <c r="T54">
        <f t="shared" si="52"/>
        <v>3.2308197856674353E-2</v>
      </c>
      <c r="U54">
        <f t="shared" si="53"/>
        <v>273.59686498201506</v>
      </c>
      <c r="V54">
        <f t="shared" si="54"/>
        <v>30.488688782267268</v>
      </c>
      <c r="W54">
        <f t="shared" si="55"/>
        <v>30.616099999999999</v>
      </c>
      <c r="X54">
        <f t="shared" si="56"/>
        <v>4.4135649206543723</v>
      </c>
      <c r="Y54">
        <f t="shared" si="57"/>
        <v>65.091029577274156</v>
      </c>
      <c r="Z54">
        <f t="shared" si="58"/>
        <v>2.5811684454155999</v>
      </c>
      <c r="AA54">
        <f t="shared" si="59"/>
        <v>3.9654749082610721</v>
      </c>
      <c r="AB54">
        <f t="shared" si="60"/>
        <v>1.8323964752387725</v>
      </c>
      <c r="AC54">
        <f t="shared" si="61"/>
        <v>-43.455406109286727</v>
      </c>
      <c r="AD54">
        <f t="shared" si="62"/>
        <v>-225.05324601635283</v>
      </c>
      <c r="AE54">
        <f t="shared" si="63"/>
        <v>-22.221605872665346</v>
      </c>
      <c r="AF54">
        <f t="shared" si="64"/>
        <v>-17.133393016289858</v>
      </c>
      <c r="AG54">
        <v>-4.10475126443091E-2</v>
      </c>
      <c r="AH54">
        <v>4.6079428902844603E-2</v>
      </c>
      <c r="AI54">
        <v>3.4461682837195302</v>
      </c>
      <c r="AJ54">
        <v>167</v>
      </c>
      <c r="AK54">
        <v>33</v>
      </c>
      <c r="AL54">
        <f t="shared" si="65"/>
        <v>1.0064592307391373</v>
      </c>
      <c r="AM54">
        <f t="shared" si="66"/>
        <v>0.64592307391373449</v>
      </c>
      <c r="AN54">
        <f t="shared" si="67"/>
        <v>52042.943911269627</v>
      </c>
      <c r="AO54">
        <v>0</v>
      </c>
      <c r="AP54">
        <v>0</v>
      </c>
      <c r="AQ54">
        <v>0</v>
      </c>
      <c r="AR54">
        <f t="shared" si="68"/>
        <v>0</v>
      </c>
      <c r="AS54" t="e">
        <f t="shared" si="69"/>
        <v>#DIV/0!</v>
      </c>
      <c r="AT54">
        <v>-1</v>
      </c>
      <c r="AU54" t="s">
        <v>475</v>
      </c>
      <c r="AV54">
        <v>806.42069230769198</v>
      </c>
      <c r="AW54">
        <v>1054.94</v>
      </c>
      <c r="AX54">
        <f t="shared" si="70"/>
        <v>0.23557672255512929</v>
      </c>
      <c r="AY54">
        <v>0.5</v>
      </c>
      <c r="AZ54">
        <f t="shared" si="71"/>
        <v>1429.1940001004064</v>
      </c>
      <c r="BA54">
        <f t="shared" si="72"/>
        <v>0.87180738616296627</v>
      </c>
      <c r="BB54">
        <f t="shared" si="73"/>
        <v>168.34241921955442</v>
      </c>
      <c r="BC54">
        <f t="shared" si="74"/>
        <v>0.40426943712438623</v>
      </c>
      <c r="BD54">
        <f t="shared" si="75"/>
        <v>1.309694405400152E-3</v>
      </c>
      <c r="BE54">
        <f t="shared" si="76"/>
        <v>-1</v>
      </c>
      <c r="BF54" t="s">
        <v>476</v>
      </c>
      <c r="BG54">
        <v>628.46</v>
      </c>
      <c r="BH54">
        <f t="shared" si="77"/>
        <v>426.48</v>
      </c>
      <c r="BI54">
        <f t="shared" si="78"/>
        <v>0.58272206830873208</v>
      </c>
      <c r="BJ54">
        <f t="shared" si="79"/>
        <v>1.6786112083505713</v>
      </c>
      <c r="BK54">
        <f t="shared" si="80"/>
        <v>0.23557672255512926</v>
      </c>
      <c r="BL54" t="e">
        <f t="shared" si="81"/>
        <v>#DIV/0!</v>
      </c>
      <c r="BM54">
        <v>503</v>
      </c>
      <c r="BN54">
        <v>300</v>
      </c>
      <c r="BO54">
        <v>300</v>
      </c>
      <c r="BP54">
        <v>300</v>
      </c>
      <c r="BQ54">
        <v>10140</v>
      </c>
      <c r="BR54">
        <v>1004.5</v>
      </c>
      <c r="BS54">
        <v>-7.0043099999999997E-3</v>
      </c>
      <c r="BT54">
        <v>4.1884199999999998</v>
      </c>
      <c r="BU54">
        <f t="shared" si="82"/>
        <v>1699.97</v>
      </c>
      <c r="BV54">
        <f t="shared" si="83"/>
        <v>1429.1940001004064</v>
      </c>
      <c r="BW54">
        <f t="shared" si="84"/>
        <v>0.84071718918593052</v>
      </c>
      <c r="BX54">
        <f t="shared" si="85"/>
        <v>0.19143437837186122</v>
      </c>
      <c r="BY54">
        <v>6</v>
      </c>
      <c r="BZ54">
        <v>0.5</v>
      </c>
      <c r="CA54" t="s">
        <v>278</v>
      </c>
      <c r="CB54">
        <v>1564500524.5999999</v>
      </c>
      <c r="CC54">
        <v>98.800700000000006</v>
      </c>
      <c r="CD54">
        <v>99.956800000000001</v>
      </c>
      <c r="CE54">
        <v>25.954799999999999</v>
      </c>
      <c r="CF54">
        <v>24.8108</v>
      </c>
      <c r="CG54">
        <v>500.07900000000001</v>
      </c>
      <c r="CH54">
        <v>99.248599999999996</v>
      </c>
      <c r="CI54">
        <v>0.19999700000000001</v>
      </c>
      <c r="CJ54">
        <v>28.756599999999999</v>
      </c>
      <c r="CK54">
        <v>30.616099999999999</v>
      </c>
      <c r="CL54">
        <v>999.9</v>
      </c>
      <c r="CM54">
        <v>9973.75</v>
      </c>
      <c r="CN54">
        <v>0</v>
      </c>
      <c r="CO54">
        <v>-0.22934099999999999</v>
      </c>
      <c r="CP54">
        <v>1699.97</v>
      </c>
      <c r="CQ54">
        <v>0.97602100000000003</v>
      </c>
      <c r="CR54">
        <v>2.3978599999999999E-2</v>
      </c>
      <c r="CS54">
        <v>0</v>
      </c>
      <c r="CT54">
        <v>806.22299999999996</v>
      </c>
      <c r="CU54">
        <v>4.99986</v>
      </c>
      <c r="CV54">
        <v>14169</v>
      </c>
      <c r="CW54">
        <v>13809.1</v>
      </c>
      <c r="CX54">
        <v>46.686999999999998</v>
      </c>
      <c r="CY54">
        <v>48.436999999999998</v>
      </c>
      <c r="CZ54">
        <v>47.5</v>
      </c>
      <c r="DA54">
        <v>47.561999999999998</v>
      </c>
      <c r="DB54">
        <v>48.436999999999998</v>
      </c>
      <c r="DC54">
        <v>1654.33</v>
      </c>
      <c r="DD54">
        <v>40.64</v>
      </c>
      <c r="DE54">
        <v>0</v>
      </c>
      <c r="DF54">
        <v>112.700000047684</v>
      </c>
      <c r="DG54">
        <v>806.42069230769198</v>
      </c>
      <c r="DH54">
        <v>-1.1781880271984999</v>
      </c>
      <c r="DI54">
        <v>-11.4666666278621</v>
      </c>
      <c r="DJ54">
        <v>14169.992307692301</v>
      </c>
      <c r="DK54">
        <v>15</v>
      </c>
      <c r="DL54">
        <v>1564500547.5999999</v>
      </c>
      <c r="DM54" t="s">
        <v>477</v>
      </c>
      <c r="DN54">
        <v>50</v>
      </c>
      <c r="DO54">
        <v>0.371</v>
      </c>
      <c r="DP54">
        <v>0.28299999999999997</v>
      </c>
      <c r="DQ54">
        <v>100</v>
      </c>
      <c r="DR54">
        <v>25</v>
      </c>
      <c r="DS54">
        <v>0.24</v>
      </c>
      <c r="DT54">
        <v>0.09</v>
      </c>
      <c r="DU54">
        <v>0.82243524003747903</v>
      </c>
      <c r="DV54">
        <v>0.28791746193359202</v>
      </c>
      <c r="DW54">
        <v>6.1743004844389403E-2</v>
      </c>
      <c r="DX54">
        <v>1</v>
      </c>
      <c r="DY54">
        <v>5.1431437567626498E-2</v>
      </c>
      <c r="DZ54">
        <v>8.1889074682887301E-4</v>
      </c>
      <c r="EA54">
        <v>3.1104652712961799E-4</v>
      </c>
      <c r="EB54">
        <v>1</v>
      </c>
      <c r="EC54">
        <v>2</v>
      </c>
      <c r="ED54">
        <v>2</v>
      </c>
      <c r="EE54" t="s">
        <v>279</v>
      </c>
      <c r="EF54">
        <v>1.86734</v>
      </c>
      <c r="EG54">
        <v>1.86385</v>
      </c>
      <c r="EH54">
        <v>1.8694299999999999</v>
      </c>
      <c r="EI54">
        <v>1.86741</v>
      </c>
      <c r="EJ54">
        <v>1.87208</v>
      </c>
      <c r="EK54">
        <v>1.8645499999999999</v>
      </c>
      <c r="EL54">
        <v>1.86605</v>
      </c>
      <c r="EM54">
        <v>1.8660000000000001</v>
      </c>
      <c r="EN54" t="s">
        <v>280</v>
      </c>
      <c r="EO54" t="s">
        <v>19</v>
      </c>
      <c r="EP54" t="s">
        <v>19</v>
      </c>
      <c r="EQ54" t="s">
        <v>19</v>
      </c>
      <c r="ER54" t="s">
        <v>281</v>
      </c>
      <c r="ES54" t="s">
        <v>282</v>
      </c>
      <c r="ET54" t="s">
        <v>283</v>
      </c>
      <c r="EU54" t="s">
        <v>283</v>
      </c>
      <c r="EV54" t="s">
        <v>283</v>
      </c>
      <c r="EW54" t="s">
        <v>283</v>
      </c>
      <c r="EX54">
        <v>0</v>
      </c>
      <c r="EY54">
        <v>100</v>
      </c>
      <c r="EZ54">
        <v>100</v>
      </c>
      <c r="FA54">
        <v>0.371</v>
      </c>
      <c r="FB54">
        <v>0.28299999999999997</v>
      </c>
      <c r="FC54">
        <v>2</v>
      </c>
      <c r="FD54">
        <v>312.65699999999998</v>
      </c>
      <c r="FE54">
        <v>499.66800000000001</v>
      </c>
      <c r="FF54">
        <v>24.999500000000001</v>
      </c>
      <c r="FG54">
        <v>31.326000000000001</v>
      </c>
      <c r="FH54">
        <v>30.0001</v>
      </c>
      <c r="FI54">
        <v>31.339200000000002</v>
      </c>
      <c r="FJ54">
        <v>31.329899999999999</v>
      </c>
      <c r="FK54">
        <v>8.15517</v>
      </c>
      <c r="FL54">
        <v>22.917000000000002</v>
      </c>
      <c r="FM54">
        <v>12.742699999999999</v>
      </c>
      <c r="FN54">
        <v>25</v>
      </c>
      <c r="FO54">
        <v>100</v>
      </c>
      <c r="FP54">
        <v>24.7563</v>
      </c>
      <c r="FQ54">
        <v>101.032</v>
      </c>
      <c r="FR54">
        <v>101.58199999999999</v>
      </c>
    </row>
    <row r="55" spans="1:174" x14ac:dyDescent="0.2">
      <c r="A55">
        <v>50</v>
      </c>
      <c r="B55">
        <v>1564500633.5999999</v>
      </c>
      <c r="C55">
        <v>7816.7999999523199</v>
      </c>
      <c r="D55" t="s">
        <v>478</v>
      </c>
      <c r="E55" t="s">
        <v>479</v>
      </c>
      <c r="F55" t="s">
        <v>454</v>
      </c>
      <c r="G55">
        <v>4</v>
      </c>
      <c r="H55" s="1">
        <v>3</v>
      </c>
      <c r="I55" t="s">
        <v>960</v>
      </c>
      <c r="J55">
        <v>1564500633.5999999</v>
      </c>
      <c r="K55">
        <f t="shared" si="43"/>
        <v>1.2227600131929223E-3</v>
      </c>
      <c r="L55">
        <f t="shared" si="44"/>
        <v>-0.21566996828480611</v>
      </c>
      <c r="M55">
        <f t="shared" si="45"/>
        <v>50.21300024897095</v>
      </c>
      <c r="N55">
        <f t="shared" si="46"/>
        <v>53.96171433157042</v>
      </c>
      <c r="O55">
        <f t="shared" si="47"/>
        <v>5.3665914020970487</v>
      </c>
      <c r="P55">
        <f t="shared" si="48"/>
        <v>4.9937749151896176</v>
      </c>
      <c r="Q55">
        <f t="shared" si="49"/>
        <v>6.5769492329320778E-2</v>
      </c>
      <c r="R55">
        <f t="shared" si="50"/>
        <v>2.2459408878937248</v>
      </c>
      <c r="S55">
        <f t="shared" si="51"/>
        <v>6.4717965903543034E-2</v>
      </c>
      <c r="T55">
        <f t="shared" si="52"/>
        <v>4.0541803735531359E-2</v>
      </c>
      <c r="U55">
        <f t="shared" si="53"/>
        <v>273.59846097172681</v>
      </c>
      <c r="V55">
        <f t="shared" si="54"/>
        <v>30.392064541518508</v>
      </c>
      <c r="W55">
        <f t="shared" si="55"/>
        <v>30.541699999999999</v>
      </c>
      <c r="X55">
        <f t="shared" si="56"/>
        <v>4.3948238960441541</v>
      </c>
      <c r="Y55">
        <f t="shared" si="57"/>
        <v>65.169886508595695</v>
      </c>
      <c r="Z55">
        <f t="shared" si="58"/>
        <v>2.5817198587635004</v>
      </c>
      <c r="AA55">
        <f t="shared" si="59"/>
        <v>3.9615227171263827</v>
      </c>
      <c r="AB55">
        <f t="shared" si="60"/>
        <v>1.8131040372806537</v>
      </c>
      <c r="AC55">
        <f t="shared" si="61"/>
        <v>-53.923716581807874</v>
      </c>
      <c r="AD55">
        <f t="shared" si="62"/>
        <v>-218.22818854646829</v>
      </c>
      <c r="AE55">
        <f t="shared" si="63"/>
        <v>-21.528260358476242</v>
      </c>
      <c r="AF55">
        <f t="shared" si="64"/>
        <v>-20.081704515025592</v>
      </c>
      <c r="AG55">
        <v>-4.1074559154792002E-2</v>
      </c>
      <c r="AH55">
        <v>4.6109790980266102E-2</v>
      </c>
      <c r="AI55">
        <v>3.4479662715846402</v>
      </c>
      <c r="AJ55">
        <v>167</v>
      </c>
      <c r="AK55">
        <v>33</v>
      </c>
      <c r="AL55">
        <f t="shared" si="65"/>
        <v>1.0064547438148725</v>
      </c>
      <c r="AM55">
        <f t="shared" si="66"/>
        <v>0.64547438148725433</v>
      </c>
      <c r="AN55">
        <f t="shared" si="67"/>
        <v>52078.888655444673</v>
      </c>
      <c r="AO55">
        <v>0</v>
      </c>
      <c r="AP55">
        <v>0</v>
      </c>
      <c r="AQ55">
        <v>0</v>
      </c>
      <c r="AR55">
        <f t="shared" si="68"/>
        <v>0</v>
      </c>
      <c r="AS55" t="e">
        <f t="shared" si="69"/>
        <v>#DIV/0!</v>
      </c>
      <c r="AT55">
        <v>-1</v>
      </c>
      <c r="AU55" t="s">
        <v>480</v>
      </c>
      <c r="AV55">
        <v>807.650038461539</v>
      </c>
      <c r="AW55">
        <v>1046.81</v>
      </c>
      <c r="AX55">
        <f t="shared" si="70"/>
        <v>0.22846549186429344</v>
      </c>
      <c r="AY55">
        <v>0.5</v>
      </c>
      <c r="AZ55">
        <f t="shared" si="71"/>
        <v>1429.2024001004058</v>
      </c>
      <c r="BA55">
        <f t="shared" si="72"/>
        <v>-0.21566996828480611</v>
      </c>
      <c r="BB55">
        <f t="shared" si="73"/>
        <v>163.26171465628397</v>
      </c>
      <c r="BC55">
        <f t="shared" si="74"/>
        <v>0.40021589400177676</v>
      </c>
      <c r="BD55">
        <f t="shared" si="75"/>
        <v>5.4878863319855352E-4</v>
      </c>
      <c r="BE55">
        <f t="shared" si="76"/>
        <v>-1</v>
      </c>
      <c r="BF55" t="s">
        <v>481</v>
      </c>
      <c r="BG55">
        <v>627.86</v>
      </c>
      <c r="BH55">
        <f t="shared" si="77"/>
        <v>418.94999999999993</v>
      </c>
      <c r="BI55">
        <f t="shared" si="78"/>
        <v>0.57085561890073033</v>
      </c>
      <c r="BJ55">
        <f t="shared" si="79"/>
        <v>1.6672665880928867</v>
      </c>
      <c r="BK55">
        <f t="shared" si="80"/>
        <v>0.22846549186429338</v>
      </c>
      <c r="BL55" t="e">
        <f t="shared" si="81"/>
        <v>#DIV/0!</v>
      </c>
      <c r="BM55">
        <v>505</v>
      </c>
      <c r="BN55">
        <v>300</v>
      </c>
      <c r="BO55">
        <v>300</v>
      </c>
      <c r="BP55">
        <v>300</v>
      </c>
      <c r="BQ55">
        <v>10140</v>
      </c>
      <c r="BR55">
        <v>1000.09</v>
      </c>
      <c r="BS55">
        <v>-7.0042699999999999E-3</v>
      </c>
      <c r="BT55">
        <v>4.38849</v>
      </c>
      <c r="BU55">
        <f t="shared" si="82"/>
        <v>1699.98</v>
      </c>
      <c r="BV55">
        <f t="shared" si="83"/>
        <v>1429.2024001004058</v>
      </c>
      <c r="BW55">
        <f t="shared" si="84"/>
        <v>0.84071718496712067</v>
      </c>
      <c r="BX55">
        <f t="shared" si="85"/>
        <v>0.19143436993424143</v>
      </c>
      <c r="BY55">
        <v>6</v>
      </c>
      <c r="BZ55">
        <v>0.5</v>
      </c>
      <c r="CA55" t="s">
        <v>278</v>
      </c>
      <c r="CB55">
        <v>1564500633.5999999</v>
      </c>
      <c r="CC55">
        <v>50.213000000000001</v>
      </c>
      <c r="CD55">
        <v>50.029600000000002</v>
      </c>
      <c r="CE55">
        <v>25.959499999999998</v>
      </c>
      <c r="CF55">
        <v>24.540199999999999</v>
      </c>
      <c r="CG55">
        <v>500.18</v>
      </c>
      <c r="CH55">
        <v>99.251800000000003</v>
      </c>
      <c r="CI55">
        <v>0.20003299999999999</v>
      </c>
      <c r="CJ55">
        <v>28.7394</v>
      </c>
      <c r="CK55">
        <v>30.541699999999999</v>
      </c>
      <c r="CL55">
        <v>999.9</v>
      </c>
      <c r="CM55">
        <v>9980</v>
      </c>
      <c r="CN55">
        <v>0</v>
      </c>
      <c r="CO55">
        <v>-0.19111700000000001</v>
      </c>
      <c r="CP55">
        <v>1699.98</v>
      </c>
      <c r="CQ55">
        <v>0.97602100000000003</v>
      </c>
      <c r="CR55">
        <v>2.3978599999999999E-2</v>
      </c>
      <c r="CS55">
        <v>0</v>
      </c>
      <c r="CT55">
        <v>807.64300000000003</v>
      </c>
      <c r="CU55">
        <v>4.99986</v>
      </c>
      <c r="CV55">
        <v>14190.9</v>
      </c>
      <c r="CW55">
        <v>13809.2</v>
      </c>
      <c r="CX55">
        <v>46.686999999999998</v>
      </c>
      <c r="CY55">
        <v>48.436999999999998</v>
      </c>
      <c r="CZ55">
        <v>47.5</v>
      </c>
      <c r="DA55">
        <v>47.561999999999998</v>
      </c>
      <c r="DB55">
        <v>48.375</v>
      </c>
      <c r="DC55">
        <v>1654.34</v>
      </c>
      <c r="DD55">
        <v>40.64</v>
      </c>
      <c r="DE55">
        <v>0</v>
      </c>
      <c r="DF55">
        <v>108.40000009536701</v>
      </c>
      <c r="DG55">
        <v>807.650038461539</v>
      </c>
      <c r="DH55">
        <v>0.88311110059975995</v>
      </c>
      <c r="DI55">
        <v>1.78119654137629</v>
      </c>
      <c r="DJ55">
        <v>14190.6730769231</v>
      </c>
      <c r="DK55">
        <v>15</v>
      </c>
      <c r="DL55">
        <v>1564500658.5999999</v>
      </c>
      <c r="DM55" t="s">
        <v>482</v>
      </c>
      <c r="DN55">
        <v>51</v>
      </c>
      <c r="DO55">
        <v>0.34200000000000003</v>
      </c>
      <c r="DP55">
        <v>0.27200000000000002</v>
      </c>
      <c r="DQ55">
        <v>50</v>
      </c>
      <c r="DR55">
        <v>24</v>
      </c>
      <c r="DS55">
        <v>0.32</v>
      </c>
      <c r="DT55">
        <v>0.08</v>
      </c>
      <c r="DU55">
        <v>-0.314778131623977</v>
      </c>
      <c r="DV55">
        <v>0.27251793768217603</v>
      </c>
      <c r="DW55">
        <v>6.5323483046725195E-2</v>
      </c>
      <c r="DX55">
        <v>1</v>
      </c>
      <c r="DY55">
        <v>6.2795610472221E-2</v>
      </c>
      <c r="DZ55">
        <v>7.9941344890901503E-3</v>
      </c>
      <c r="EA55">
        <v>1.69497862145333E-3</v>
      </c>
      <c r="EB55">
        <v>1</v>
      </c>
      <c r="EC55">
        <v>2</v>
      </c>
      <c r="ED55">
        <v>2</v>
      </c>
      <c r="EE55" t="s">
        <v>279</v>
      </c>
      <c r="EF55">
        <v>1.8673200000000001</v>
      </c>
      <c r="EG55">
        <v>1.86381</v>
      </c>
      <c r="EH55">
        <v>1.8694500000000001</v>
      </c>
      <c r="EI55">
        <v>1.8673999999999999</v>
      </c>
      <c r="EJ55">
        <v>1.8720399999999999</v>
      </c>
      <c r="EK55">
        <v>1.8645</v>
      </c>
      <c r="EL55">
        <v>1.8660099999999999</v>
      </c>
      <c r="EM55">
        <v>1.8660000000000001</v>
      </c>
      <c r="EN55" t="s">
        <v>280</v>
      </c>
      <c r="EO55" t="s">
        <v>19</v>
      </c>
      <c r="EP55" t="s">
        <v>19</v>
      </c>
      <c r="EQ55" t="s">
        <v>19</v>
      </c>
      <c r="ER55" t="s">
        <v>281</v>
      </c>
      <c r="ES55" t="s">
        <v>282</v>
      </c>
      <c r="ET55" t="s">
        <v>283</v>
      </c>
      <c r="EU55" t="s">
        <v>283</v>
      </c>
      <c r="EV55" t="s">
        <v>283</v>
      </c>
      <c r="EW55" t="s">
        <v>283</v>
      </c>
      <c r="EX55">
        <v>0</v>
      </c>
      <c r="EY55">
        <v>100</v>
      </c>
      <c r="EZ55">
        <v>100</v>
      </c>
      <c r="FA55">
        <v>0.34200000000000003</v>
      </c>
      <c r="FB55">
        <v>0.27200000000000002</v>
      </c>
      <c r="FC55">
        <v>2</v>
      </c>
      <c r="FD55">
        <v>312.83999999999997</v>
      </c>
      <c r="FE55">
        <v>499.08800000000002</v>
      </c>
      <c r="FF55">
        <v>24.999199999999998</v>
      </c>
      <c r="FG55">
        <v>31.317799999999998</v>
      </c>
      <c r="FH55">
        <v>30.0001</v>
      </c>
      <c r="FI55">
        <v>31.339200000000002</v>
      </c>
      <c r="FJ55">
        <v>31.332599999999999</v>
      </c>
      <c r="FK55">
        <v>5.6943099999999998</v>
      </c>
      <c r="FL55">
        <v>24.3338</v>
      </c>
      <c r="FM55">
        <v>12.742699999999999</v>
      </c>
      <c r="FN55">
        <v>25</v>
      </c>
      <c r="FO55">
        <v>50</v>
      </c>
      <c r="FP55">
        <v>24.463200000000001</v>
      </c>
      <c r="FQ55">
        <v>101.03400000000001</v>
      </c>
      <c r="FR55">
        <v>101.586</v>
      </c>
    </row>
    <row r="56" spans="1:174" x14ac:dyDescent="0.2">
      <c r="A56">
        <v>51</v>
      </c>
      <c r="B56">
        <v>1564500743.5999999</v>
      </c>
      <c r="C56">
        <v>7926.7999999523199</v>
      </c>
      <c r="D56" t="s">
        <v>483</v>
      </c>
      <c r="E56" t="s">
        <v>484</v>
      </c>
      <c r="F56" t="s">
        <v>454</v>
      </c>
      <c r="G56">
        <v>4</v>
      </c>
      <c r="H56" s="1">
        <v>3</v>
      </c>
      <c r="I56" t="s">
        <v>960</v>
      </c>
      <c r="J56">
        <v>1564500743.5999999</v>
      </c>
      <c r="K56">
        <f t="shared" si="43"/>
        <v>1.5307099353702351E-3</v>
      </c>
      <c r="L56">
        <f t="shared" si="44"/>
        <v>12.104315771629343</v>
      </c>
      <c r="M56">
        <f t="shared" si="45"/>
        <v>384.96598624739244</v>
      </c>
      <c r="N56">
        <f t="shared" si="46"/>
        <v>143.74855313905817</v>
      </c>
      <c r="O56">
        <f t="shared" si="47"/>
        <v>14.296030219797801</v>
      </c>
      <c r="P56">
        <f t="shared" si="48"/>
        <v>38.285500986316542</v>
      </c>
      <c r="Q56">
        <f t="shared" si="49"/>
        <v>8.4446054135449408E-2</v>
      </c>
      <c r="R56">
        <f t="shared" si="50"/>
        <v>2.2583407349384723</v>
      </c>
      <c r="S56">
        <f t="shared" si="51"/>
        <v>8.2730236552550324E-2</v>
      </c>
      <c r="T56">
        <f t="shared" si="52"/>
        <v>5.1857653527131897E-2</v>
      </c>
      <c r="U56">
        <f t="shared" si="53"/>
        <v>273.58569305403626</v>
      </c>
      <c r="V56">
        <f t="shared" si="54"/>
        <v>30.266661066673063</v>
      </c>
      <c r="W56">
        <f t="shared" si="55"/>
        <v>30.398399999999999</v>
      </c>
      <c r="X56">
        <f t="shared" si="56"/>
        <v>4.3589225643999114</v>
      </c>
      <c r="Y56">
        <f t="shared" si="57"/>
        <v>65.26165014228765</v>
      </c>
      <c r="Z56">
        <f t="shared" si="58"/>
        <v>2.5830476563933997</v>
      </c>
      <c r="AA56">
        <f t="shared" si="59"/>
        <v>3.957987042561248</v>
      </c>
      <c r="AB56">
        <f t="shared" si="60"/>
        <v>1.7758749080065117</v>
      </c>
      <c r="AC56">
        <f t="shared" si="61"/>
        <v>-67.504308149827366</v>
      </c>
      <c r="AD56">
        <f t="shared" si="62"/>
        <v>-203.86098905143353</v>
      </c>
      <c r="AE56">
        <f t="shared" si="63"/>
        <v>-19.984757997896157</v>
      </c>
      <c r="AF56">
        <f t="shared" si="64"/>
        <v>-17.764362145120799</v>
      </c>
      <c r="AG56">
        <v>-4.1408669520927199E-2</v>
      </c>
      <c r="AH56">
        <v>4.6484859135928598E-2</v>
      </c>
      <c r="AI56">
        <v>3.4701436828762802</v>
      </c>
      <c r="AJ56">
        <v>167</v>
      </c>
      <c r="AK56">
        <v>33</v>
      </c>
      <c r="AL56">
        <f t="shared" si="65"/>
        <v>1.0064041607974497</v>
      </c>
      <c r="AM56">
        <f t="shared" si="66"/>
        <v>0.64041607974496539</v>
      </c>
      <c r="AN56">
        <f t="shared" si="67"/>
        <v>52487.593665701606</v>
      </c>
      <c r="AO56">
        <v>0</v>
      </c>
      <c r="AP56">
        <v>0</v>
      </c>
      <c r="AQ56">
        <v>0</v>
      </c>
      <c r="AR56">
        <f t="shared" si="68"/>
        <v>0</v>
      </c>
      <c r="AS56" t="e">
        <f t="shared" si="69"/>
        <v>#DIV/0!</v>
      </c>
      <c r="AT56">
        <v>-1</v>
      </c>
      <c r="AU56" t="s">
        <v>485</v>
      </c>
      <c r="AV56">
        <v>786.91892307692297</v>
      </c>
      <c r="AW56">
        <v>1085.68</v>
      </c>
      <c r="AX56">
        <f t="shared" si="70"/>
        <v>0.27518336611439564</v>
      </c>
      <c r="AY56">
        <v>0.5</v>
      </c>
      <c r="AZ56">
        <f t="shared" si="71"/>
        <v>1429.1352001004107</v>
      </c>
      <c r="BA56">
        <f t="shared" si="72"/>
        <v>12.104315771629343</v>
      </c>
      <c r="BB56">
        <f t="shared" si="73"/>
        <v>196.63711749810068</v>
      </c>
      <c r="BC56">
        <f t="shared" si="74"/>
        <v>0.45379854100655814</v>
      </c>
      <c r="BD56">
        <f t="shared" si="75"/>
        <v>9.1694024265224442E-3</v>
      </c>
      <c r="BE56">
        <f t="shared" si="76"/>
        <v>-1</v>
      </c>
      <c r="BF56" t="s">
        <v>486</v>
      </c>
      <c r="BG56">
        <v>593</v>
      </c>
      <c r="BH56">
        <f t="shared" si="77"/>
        <v>492.68000000000006</v>
      </c>
      <c r="BI56">
        <f t="shared" si="78"/>
        <v>0.60639984761524124</v>
      </c>
      <c r="BJ56">
        <f t="shared" si="79"/>
        <v>1.8308263069139967</v>
      </c>
      <c r="BK56">
        <f t="shared" si="80"/>
        <v>0.27518336611439564</v>
      </c>
      <c r="BL56" t="e">
        <f t="shared" si="81"/>
        <v>#DIV/0!</v>
      </c>
      <c r="BM56">
        <v>507</v>
      </c>
      <c r="BN56">
        <v>300</v>
      </c>
      <c r="BO56">
        <v>300</v>
      </c>
      <c r="BP56">
        <v>300</v>
      </c>
      <c r="BQ56">
        <v>10139.9</v>
      </c>
      <c r="BR56">
        <v>1017.77</v>
      </c>
      <c r="BS56">
        <v>-7.0045200000000002E-3</v>
      </c>
      <c r="BT56">
        <v>4.0892900000000001</v>
      </c>
      <c r="BU56">
        <f t="shared" si="82"/>
        <v>1699.9</v>
      </c>
      <c r="BV56">
        <f t="shared" si="83"/>
        <v>1429.1352001004107</v>
      </c>
      <c r="BW56">
        <f t="shared" si="84"/>
        <v>0.84071721871898963</v>
      </c>
      <c r="BX56">
        <f t="shared" si="85"/>
        <v>0.19143443743797942</v>
      </c>
      <c r="BY56">
        <v>6</v>
      </c>
      <c r="BZ56">
        <v>0.5</v>
      </c>
      <c r="CA56" t="s">
        <v>278</v>
      </c>
      <c r="CB56">
        <v>1564500743.5999999</v>
      </c>
      <c r="CC56">
        <v>384.96600000000001</v>
      </c>
      <c r="CD56">
        <v>400.10199999999998</v>
      </c>
      <c r="CE56">
        <v>25.972899999999999</v>
      </c>
      <c r="CF56">
        <v>24.195900000000002</v>
      </c>
      <c r="CG56">
        <v>500.12799999999999</v>
      </c>
      <c r="CH56">
        <v>99.251599999999996</v>
      </c>
      <c r="CI56">
        <v>0.200046</v>
      </c>
      <c r="CJ56">
        <v>28.724</v>
      </c>
      <c r="CK56">
        <v>30.398399999999999</v>
      </c>
      <c r="CL56">
        <v>999.9</v>
      </c>
      <c r="CM56">
        <v>10061.200000000001</v>
      </c>
      <c r="CN56">
        <v>0</v>
      </c>
      <c r="CO56">
        <v>-0.26756400000000002</v>
      </c>
      <c r="CP56">
        <v>1699.9</v>
      </c>
      <c r="CQ56">
        <v>0.97602100000000003</v>
      </c>
      <c r="CR56">
        <v>2.3978599999999999E-2</v>
      </c>
      <c r="CS56">
        <v>0</v>
      </c>
      <c r="CT56">
        <v>786.60799999999995</v>
      </c>
      <c r="CU56">
        <v>4.99986</v>
      </c>
      <c r="CV56">
        <v>13836.5</v>
      </c>
      <c r="CW56">
        <v>13808.6</v>
      </c>
      <c r="CX56">
        <v>46.75</v>
      </c>
      <c r="CY56">
        <v>48.375</v>
      </c>
      <c r="CZ56">
        <v>47.5</v>
      </c>
      <c r="DA56">
        <v>47.5</v>
      </c>
      <c r="DB56">
        <v>48.436999999999998</v>
      </c>
      <c r="DC56">
        <v>1654.26</v>
      </c>
      <c r="DD56">
        <v>40.64</v>
      </c>
      <c r="DE56">
        <v>0</v>
      </c>
      <c r="DF56">
        <v>109.799999952316</v>
      </c>
      <c r="DG56">
        <v>786.91892307692297</v>
      </c>
      <c r="DH56">
        <v>-4.8013675266739098</v>
      </c>
      <c r="DI56">
        <v>-64.314529976991807</v>
      </c>
      <c r="DJ56">
        <v>13843.753846153801</v>
      </c>
      <c r="DK56">
        <v>15</v>
      </c>
      <c r="DL56">
        <v>1564500765.5999999</v>
      </c>
      <c r="DM56" t="s">
        <v>487</v>
      </c>
      <c r="DN56">
        <v>52</v>
      </c>
      <c r="DO56">
        <v>0.63600000000000001</v>
      </c>
      <c r="DP56">
        <v>0.26400000000000001</v>
      </c>
      <c r="DQ56">
        <v>400</v>
      </c>
      <c r="DR56">
        <v>24</v>
      </c>
      <c r="DS56">
        <v>0.08</v>
      </c>
      <c r="DT56">
        <v>0.05</v>
      </c>
      <c r="DU56">
        <v>12.013300150328</v>
      </c>
      <c r="DV56">
        <v>-9.2875128105440893E-2</v>
      </c>
      <c r="DW56">
        <v>0.22790806571302399</v>
      </c>
      <c r="DX56">
        <v>1</v>
      </c>
      <c r="DY56">
        <v>8.0022565909642907E-2</v>
      </c>
      <c r="DZ56">
        <v>8.88430922236042E-3</v>
      </c>
      <c r="EA56">
        <v>1.9390765217122299E-3</v>
      </c>
      <c r="EB56">
        <v>1</v>
      </c>
      <c r="EC56">
        <v>2</v>
      </c>
      <c r="ED56">
        <v>2</v>
      </c>
      <c r="EE56" t="s">
        <v>279</v>
      </c>
      <c r="EF56">
        <v>1.8672299999999999</v>
      </c>
      <c r="EG56">
        <v>1.8637699999999999</v>
      </c>
      <c r="EH56">
        <v>1.8693900000000001</v>
      </c>
      <c r="EI56">
        <v>1.86737</v>
      </c>
      <c r="EJ56">
        <v>1.8719699999999999</v>
      </c>
      <c r="EK56">
        <v>1.86449</v>
      </c>
      <c r="EL56">
        <v>1.8660000000000001</v>
      </c>
      <c r="EM56">
        <v>1.8659699999999999</v>
      </c>
      <c r="EN56" t="s">
        <v>280</v>
      </c>
      <c r="EO56" t="s">
        <v>19</v>
      </c>
      <c r="EP56" t="s">
        <v>19</v>
      </c>
      <c r="EQ56" t="s">
        <v>19</v>
      </c>
      <c r="ER56" t="s">
        <v>281</v>
      </c>
      <c r="ES56" t="s">
        <v>282</v>
      </c>
      <c r="ET56" t="s">
        <v>283</v>
      </c>
      <c r="EU56" t="s">
        <v>283</v>
      </c>
      <c r="EV56" t="s">
        <v>283</v>
      </c>
      <c r="EW56" t="s">
        <v>283</v>
      </c>
      <c r="EX56">
        <v>0</v>
      </c>
      <c r="EY56">
        <v>100</v>
      </c>
      <c r="EZ56">
        <v>100</v>
      </c>
      <c r="FA56">
        <v>0.63600000000000001</v>
      </c>
      <c r="FB56">
        <v>0.26400000000000001</v>
      </c>
      <c r="FC56">
        <v>2</v>
      </c>
      <c r="FD56">
        <v>313.28199999999998</v>
      </c>
      <c r="FE56">
        <v>499.577</v>
      </c>
      <c r="FF56">
        <v>24.999600000000001</v>
      </c>
      <c r="FG56">
        <v>31.290400000000002</v>
      </c>
      <c r="FH56">
        <v>30</v>
      </c>
      <c r="FI56">
        <v>31.325500000000002</v>
      </c>
      <c r="FJ56">
        <v>31.319099999999999</v>
      </c>
      <c r="FK56">
        <v>22.223400000000002</v>
      </c>
      <c r="FL56">
        <v>25.807200000000002</v>
      </c>
      <c r="FM56">
        <v>12.369899999999999</v>
      </c>
      <c r="FN56">
        <v>25</v>
      </c>
      <c r="FO56">
        <v>400</v>
      </c>
      <c r="FP56">
        <v>24.086400000000001</v>
      </c>
      <c r="FQ56">
        <v>101.041</v>
      </c>
      <c r="FR56">
        <v>101.596</v>
      </c>
    </row>
    <row r="57" spans="1:174" x14ac:dyDescent="0.2">
      <c r="A57">
        <v>52</v>
      </c>
      <c r="B57">
        <v>1564500839.5999999</v>
      </c>
      <c r="C57">
        <v>8022.7999999523199</v>
      </c>
      <c r="D57" t="s">
        <v>488</v>
      </c>
      <c r="E57" t="s">
        <v>489</v>
      </c>
      <c r="F57" t="s">
        <v>454</v>
      </c>
      <c r="G57">
        <v>4</v>
      </c>
      <c r="H57" s="1">
        <v>3</v>
      </c>
      <c r="I57" t="s">
        <v>960</v>
      </c>
      <c r="J57">
        <v>1564500839.5999999</v>
      </c>
      <c r="K57">
        <f t="shared" si="43"/>
        <v>1.8723279567844822E-3</v>
      </c>
      <c r="L57">
        <f t="shared" si="44"/>
        <v>18.542365807197626</v>
      </c>
      <c r="M57">
        <f t="shared" si="45"/>
        <v>476.81597875466599</v>
      </c>
      <c r="N57">
        <f t="shared" si="46"/>
        <v>180.77001994658139</v>
      </c>
      <c r="O57">
        <f t="shared" si="47"/>
        <v>17.978692388550428</v>
      </c>
      <c r="P57">
        <f t="shared" si="48"/>
        <v>47.422287227212621</v>
      </c>
      <c r="Q57">
        <f t="shared" si="49"/>
        <v>0.10585182734157278</v>
      </c>
      <c r="R57">
        <f t="shared" si="50"/>
        <v>2.2517443857662505</v>
      </c>
      <c r="S57">
        <f t="shared" si="51"/>
        <v>0.10316313208626818</v>
      </c>
      <c r="T57">
        <f t="shared" si="52"/>
        <v>6.4712837861422096E-2</v>
      </c>
      <c r="U57">
        <f t="shared" si="53"/>
        <v>273.6016529511507</v>
      </c>
      <c r="V57">
        <f t="shared" si="54"/>
        <v>30.138347629303233</v>
      </c>
      <c r="W57">
        <f t="shared" si="55"/>
        <v>30.250399999999999</v>
      </c>
      <c r="X57">
        <f t="shared" si="56"/>
        <v>4.3221122399647172</v>
      </c>
      <c r="Y57">
        <f t="shared" si="57"/>
        <v>65.250658766132005</v>
      </c>
      <c r="Z57">
        <f t="shared" si="58"/>
        <v>2.579693929956</v>
      </c>
      <c r="AA57">
        <f t="shared" si="59"/>
        <v>3.9535140008348479</v>
      </c>
      <c r="AB57">
        <f t="shared" si="60"/>
        <v>1.7424183100087172</v>
      </c>
      <c r="AC57">
        <f t="shared" si="61"/>
        <v>-82.569662894195659</v>
      </c>
      <c r="AD57">
        <f t="shared" si="62"/>
        <v>-187.66614337678237</v>
      </c>
      <c r="AE57">
        <f t="shared" si="63"/>
        <v>-18.435711091479551</v>
      </c>
      <c r="AF57">
        <f t="shared" si="64"/>
        <v>-15.069864411306895</v>
      </c>
      <c r="AG57">
        <v>-4.1230725174856701E-2</v>
      </c>
      <c r="AH57">
        <v>4.6285101018683598E-2</v>
      </c>
      <c r="AI57">
        <v>3.4583398859489898</v>
      </c>
      <c r="AJ57">
        <v>167</v>
      </c>
      <c r="AK57">
        <v>33</v>
      </c>
      <c r="AL57">
        <f t="shared" si="65"/>
        <v>1.0064303812777755</v>
      </c>
      <c r="AM57">
        <f t="shared" si="66"/>
        <v>0.64303812777755098</v>
      </c>
      <c r="AN57">
        <f t="shared" si="67"/>
        <v>52274.932515830049</v>
      </c>
      <c r="AO57">
        <v>0</v>
      </c>
      <c r="AP57">
        <v>0</v>
      </c>
      <c r="AQ57">
        <v>0</v>
      </c>
      <c r="AR57">
        <f t="shared" si="68"/>
        <v>0</v>
      </c>
      <c r="AS57" t="e">
        <f t="shared" si="69"/>
        <v>#DIV/0!</v>
      </c>
      <c r="AT57">
        <v>-1</v>
      </c>
      <c r="AU57" t="s">
        <v>490</v>
      </c>
      <c r="AV57">
        <v>791.992153846154</v>
      </c>
      <c r="AW57">
        <v>1150.17</v>
      </c>
      <c r="AX57">
        <f t="shared" si="70"/>
        <v>0.31141296169596322</v>
      </c>
      <c r="AY57">
        <v>0.5</v>
      </c>
      <c r="AZ57">
        <f t="shared" si="71"/>
        <v>1429.2192001004046</v>
      </c>
      <c r="BA57">
        <f t="shared" si="72"/>
        <v>18.542365807197626</v>
      </c>
      <c r="BB57">
        <f t="shared" si="73"/>
        <v>222.53869200800125</v>
      </c>
      <c r="BC57">
        <f t="shared" si="74"/>
        <v>0.48904944486467228</v>
      </c>
      <c r="BD57">
        <f t="shared" si="75"/>
        <v>1.3673455972201289E-2</v>
      </c>
      <c r="BE57">
        <f t="shared" si="76"/>
        <v>-1</v>
      </c>
      <c r="BF57" t="s">
        <v>491</v>
      </c>
      <c r="BG57">
        <v>587.67999999999995</v>
      </c>
      <c r="BH57">
        <f t="shared" si="77"/>
        <v>562.49000000000012</v>
      </c>
      <c r="BI57">
        <f t="shared" si="78"/>
        <v>0.63677193577458446</v>
      </c>
      <c r="BJ57">
        <f t="shared" si="79"/>
        <v>1.9571365368908253</v>
      </c>
      <c r="BK57">
        <f t="shared" si="80"/>
        <v>0.31141296169596328</v>
      </c>
      <c r="BL57" t="e">
        <f t="shared" si="81"/>
        <v>#DIV/0!</v>
      </c>
      <c r="BM57">
        <v>509</v>
      </c>
      <c r="BN57">
        <v>300</v>
      </c>
      <c r="BO57">
        <v>300</v>
      </c>
      <c r="BP57">
        <v>300</v>
      </c>
      <c r="BQ57">
        <v>10140.5</v>
      </c>
      <c r="BR57">
        <v>1064.92</v>
      </c>
      <c r="BS57">
        <v>-7.00514E-3</v>
      </c>
      <c r="BT57">
        <v>2.8604699999999998</v>
      </c>
      <c r="BU57">
        <f t="shared" si="82"/>
        <v>1700</v>
      </c>
      <c r="BV57">
        <f t="shared" si="83"/>
        <v>1429.2192001004046</v>
      </c>
      <c r="BW57">
        <f t="shared" si="84"/>
        <v>0.84071717652964972</v>
      </c>
      <c r="BX57">
        <f t="shared" si="85"/>
        <v>0.19143435305929968</v>
      </c>
      <c r="BY57">
        <v>6</v>
      </c>
      <c r="BZ57">
        <v>0.5</v>
      </c>
      <c r="CA57" t="s">
        <v>278</v>
      </c>
      <c r="CB57">
        <v>1564500839.5999999</v>
      </c>
      <c r="CC57">
        <v>476.81599999999997</v>
      </c>
      <c r="CD57">
        <v>499.99</v>
      </c>
      <c r="CE57">
        <v>25.937999999999999</v>
      </c>
      <c r="CF57">
        <v>23.764399999999998</v>
      </c>
      <c r="CG57">
        <v>500.12900000000002</v>
      </c>
      <c r="CH57">
        <v>99.256200000000007</v>
      </c>
      <c r="CI57">
        <v>0.199962</v>
      </c>
      <c r="CJ57">
        <v>28.704499999999999</v>
      </c>
      <c r="CK57">
        <v>30.250399999999999</v>
      </c>
      <c r="CL57">
        <v>999.9</v>
      </c>
      <c r="CM57">
        <v>10017.5</v>
      </c>
      <c r="CN57">
        <v>0</v>
      </c>
      <c r="CO57">
        <v>-0.22934099999999999</v>
      </c>
      <c r="CP57">
        <v>1700</v>
      </c>
      <c r="CQ57">
        <v>0.97602100000000003</v>
      </c>
      <c r="CR57">
        <v>2.3978599999999999E-2</v>
      </c>
      <c r="CS57">
        <v>0</v>
      </c>
      <c r="CT57">
        <v>792.74300000000005</v>
      </c>
      <c r="CU57">
        <v>4.99986</v>
      </c>
      <c r="CV57">
        <v>13944.1</v>
      </c>
      <c r="CW57">
        <v>13809.4</v>
      </c>
      <c r="CX57">
        <v>46.686999999999998</v>
      </c>
      <c r="CY57">
        <v>48.436999999999998</v>
      </c>
      <c r="CZ57">
        <v>47.5</v>
      </c>
      <c r="DA57">
        <v>47.5</v>
      </c>
      <c r="DB57">
        <v>48.436999999999998</v>
      </c>
      <c r="DC57">
        <v>1654.36</v>
      </c>
      <c r="DD57">
        <v>40.64</v>
      </c>
      <c r="DE57">
        <v>0</v>
      </c>
      <c r="DF57">
        <v>95.700000047683702</v>
      </c>
      <c r="DG57">
        <v>791.992153846154</v>
      </c>
      <c r="DH57">
        <v>4.8802051195858702</v>
      </c>
      <c r="DI57">
        <v>77.172649431982805</v>
      </c>
      <c r="DJ57">
        <v>13934.9653846154</v>
      </c>
      <c r="DK57">
        <v>15</v>
      </c>
      <c r="DL57">
        <v>1564500862.0999999</v>
      </c>
      <c r="DM57" t="s">
        <v>492</v>
      </c>
      <c r="DN57">
        <v>53</v>
      </c>
      <c r="DO57">
        <v>0.70399999999999996</v>
      </c>
      <c r="DP57">
        <v>0.25700000000000001</v>
      </c>
      <c r="DQ57">
        <v>500</v>
      </c>
      <c r="DR57">
        <v>24</v>
      </c>
      <c r="DS57">
        <v>7.0000000000000007E-2</v>
      </c>
      <c r="DT57">
        <v>0.04</v>
      </c>
      <c r="DU57">
        <v>18.2867731215789</v>
      </c>
      <c r="DV57">
        <v>-0.285327522345658</v>
      </c>
      <c r="DW57">
        <v>0.34828690283807701</v>
      </c>
      <c r="DX57">
        <v>1</v>
      </c>
      <c r="DY57">
        <v>0.101334548361469</v>
      </c>
      <c r="DZ57">
        <v>1.0778982530085499E-2</v>
      </c>
      <c r="EA57">
        <v>2.2167051456605299E-3</v>
      </c>
      <c r="EB57">
        <v>1</v>
      </c>
      <c r="EC57">
        <v>2</v>
      </c>
      <c r="ED57">
        <v>2</v>
      </c>
      <c r="EE57" t="s">
        <v>279</v>
      </c>
      <c r="EF57">
        <v>1.8672200000000001</v>
      </c>
      <c r="EG57">
        <v>1.8637600000000001</v>
      </c>
      <c r="EH57">
        <v>1.8693599999999999</v>
      </c>
      <c r="EI57">
        <v>1.86737</v>
      </c>
      <c r="EJ57">
        <v>1.8720000000000001</v>
      </c>
      <c r="EK57">
        <v>1.8644700000000001</v>
      </c>
      <c r="EL57">
        <v>1.8660000000000001</v>
      </c>
      <c r="EM57">
        <v>1.8659699999999999</v>
      </c>
      <c r="EN57" t="s">
        <v>280</v>
      </c>
      <c r="EO57" t="s">
        <v>19</v>
      </c>
      <c r="EP57" t="s">
        <v>19</v>
      </c>
      <c r="EQ57" t="s">
        <v>19</v>
      </c>
      <c r="ER57" t="s">
        <v>281</v>
      </c>
      <c r="ES57" t="s">
        <v>282</v>
      </c>
      <c r="ET57" t="s">
        <v>283</v>
      </c>
      <c r="EU57" t="s">
        <v>283</v>
      </c>
      <c r="EV57" t="s">
        <v>283</v>
      </c>
      <c r="EW57" t="s">
        <v>283</v>
      </c>
      <c r="EX57">
        <v>0</v>
      </c>
      <c r="EY57">
        <v>100</v>
      </c>
      <c r="EZ57">
        <v>100</v>
      </c>
      <c r="FA57">
        <v>0.70399999999999996</v>
      </c>
      <c r="FB57">
        <v>0.25700000000000001</v>
      </c>
      <c r="FC57">
        <v>2</v>
      </c>
      <c r="FD57">
        <v>313.28399999999999</v>
      </c>
      <c r="FE57">
        <v>499.47</v>
      </c>
      <c r="FF57">
        <v>24.999600000000001</v>
      </c>
      <c r="FG57">
        <v>31.2576</v>
      </c>
      <c r="FH57">
        <v>30</v>
      </c>
      <c r="FI57">
        <v>31.3017</v>
      </c>
      <c r="FJ57">
        <v>31.2973</v>
      </c>
      <c r="FK57">
        <v>26.5396</v>
      </c>
      <c r="FL57">
        <v>27.152200000000001</v>
      </c>
      <c r="FM57">
        <v>11.998200000000001</v>
      </c>
      <c r="FN57">
        <v>25</v>
      </c>
      <c r="FO57">
        <v>500</v>
      </c>
      <c r="FP57">
        <v>23.6724</v>
      </c>
      <c r="FQ57">
        <v>101.044</v>
      </c>
      <c r="FR57">
        <v>101.604</v>
      </c>
    </row>
    <row r="58" spans="1:174" x14ac:dyDescent="0.2">
      <c r="A58">
        <v>53</v>
      </c>
      <c r="B58">
        <v>1564500936.5999999</v>
      </c>
      <c r="C58">
        <v>8119.7999999523199</v>
      </c>
      <c r="D58" t="s">
        <v>493</v>
      </c>
      <c r="E58" t="s">
        <v>494</v>
      </c>
      <c r="F58" t="s">
        <v>454</v>
      </c>
      <c r="G58">
        <v>4</v>
      </c>
      <c r="H58" s="1">
        <v>3</v>
      </c>
      <c r="I58" t="s">
        <v>960</v>
      </c>
      <c r="J58">
        <v>1564500936.5999999</v>
      </c>
      <c r="K58">
        <f t="shared" si="43"/>
        <v>2.2425921482222126E-3</v>
      </c>
      <c r="L58">
        <f t="shared" si="44"/>
        <v>25.581821095247847</v>
      </c>
      <c r="M58">
        <f t="shared" si="45"/>
        <v>567.95897053675935</v>
      </c>
      <c r="N58">
        <f t="shared" si="46"/>
        <v>232.73020367682733</v>
      </c>
      <c r="O58">
        <f t="shared" si="47"/>
        <v>23.146905266691483</v>
      </c>
      <c r="P58">
        <f t="shared" si="48"/>
        <v>56.488123495295888</v>
      </c>
      <c r="Q58">
        <f t="shared" si="49"/>
        <v>0.12984927810338073</v>
      </c>
      <c r="R58">
        <f t="shared" si="50"/>
        <v>2.2476636061440614</v>
      </c>
      <c r="S58">
        <f t="shared" si="51"/>
        <v>0.12582117194345177</v>
      </c>
      <c r="T58">
        <f t="shared" si="52"/>
        <v>7.8989732805182358E-2</v>
      </c>
      <c r="U58">
        <f t="shared" si="53"/>
        <v>273.61817470899064</v>
      </c>
      <c r="V58">
        <f t="shared" si="54"/>
        <v>29.999303035988856</v>
      </c>
      <c r="W58">
        <f t="shared" si="55"/>
        <v>30.109300000000001</v>
      </c>
      <c r="X58">
        <f t="shared" si="56"/>
        <v>4.2872705977338876</v>
      </c>
      <c r="Y58">
        <f t="shared" si="57"/>
        <v>65.221374590788699</v>
      </c>
      <c r="Z58">
        <f t="shared" si="58"/>
        <v>2.5757262459456003</v>
      </c>
      <c r="AA58">
        <f t="shared" si="59"/>
        <v>3.9492057045810465</v>
      </c>
      <c r="AB58">
        <f t="shared" si="60"/>
        <v>1.7115443517882873</v>
      </c>
      <c r="AC58">
        <f t="shared" si="61"/>
        <v>-98.898313736599576</v>
      </c>
      <c r="AD58">
        <f t="shared" si="62"/>
        <v>-172.50621102010692</v>
      </c>
      <c r="AE58">
        <f t="shared" si="63"/>
        <v>-16.963740723654777</v>
      </c>
      <c r="AF58">
        <f t="shared" si="64"/>
        <v>-14.750090771370623</v>
      </c>
      <c r="AG58">
        <v>-4.1120877732541701E-2</v>
      </c>
      <c r="AH58">
        <v>4.6161787641520499E-2</v>
      </c>
      <c r="AI58">
        <v>3.4510444786664398</v>
      </c>
      <c r="AJ58">
        <v>166</v>
      </c>
      <c r="AK58">
        <v>33</v>
      </c>
      <c r="AL58">
        <f t="shared" si="65"/>
        <v>1.0064077016184638</v>
      </c>
      <c r="AM58">
        <f t="shared" si="66"/>
        <v>0.64077016184638236</v>
      </c>
      <c r="AN58">
        <f t="shared" si="67"/>
        <v>52144.649803065731</v>
      </c>
      <c r="AO58">
        <v>0</v>
      </c>
      <c r="AP58">
        <v>0</v>
      </c>
      <c r="AQ58">
        <v>0</v>
      </c>
      <c r="AR58">
        <f t="shared" si="68"/>
        <v>0</v>
      </c>
      <c r="AS58" t="e">
        <f t="shared" si="69"/>
        <v>#DIV/0!</v>
      </c>
      <c r="AT58">
        <v>-1</v>
      </c>
      <c r="AU58" t="s">
        <v>495</v>
      </c>
      <c r="AV58">
        <v>817.73996153846201</v>
      </c>
      <c r="AW58">
        <v>1235.74</v>
      </c>
      <c r="AX58">
        <f t="shared" si="70"/>
        <v>0.33825888816542149</v>
      </c>
      <c r="AY58">
        <v>0.5</v>
      </c>
      <c r="AZ58">
        <f t="shared" si="71"/>
        <v>1429.3035001004234</v>
      </c>
      <c r="BA58">
        <f t="shared" si="72"/>
        <v>25.581821095247847</v>
      </c>
      <c r="BB58">
        <f t="shared" si="73"/>
        <v>241.7373063974573</v>
      </c>
      <c r="BC58">
        <f t="shared" si="74"/>
        <v>0.5236376584071083</v>
      </c>
      <c r="BD58">
        <f t="shared" si="75"/>
        <v>1.8597744351273329E-2</v>
      </c>
      <c r="BE58">
        <f t="shared" si="76"/>
        <v>-1</v>
      </c>
      <c r="BF58" t="s">
        <v>496</v>
      </c>
      <c r="BG58">
        <v>588.66</v>
      </c>
      <c r="BH58">
        <f t="shared" si="77"/>
        <v>647.08000000000004</v>
      </c>
      <c r="BI58">
        <f t="shared" si="78"/>
        <v>0.64597891831232301</v>
      </c>
      <c r="BJ58">
        <f t="shared" si="79"/>
        <v>2.0992423470254478</v>
      </c>
      <c r="BK58">
        <f t="shared" si="80"/>
        <v>0.33825888816542155</v>
      </c>
      <c r="BL58" t="e">
        <f t="shared" si="81"/>
        <v>#DIV/0!</v>
      </c>
      <c r="BM58">
        <v>511</v>
      </c>
      <c r="BN58">
        <v>300</v>
      </c>
      <c r="BO58">
        <v>300</v>
      </c>
      <c r="BP58">
        <v>300</v>
      </c>
      <c r="BQ58">
        <v>10141.5</v>
      </c>
      <c r="BR58">
        <v>1144.6199999999999</v>
      </c>
      <c r="BS58">
        <v>-7.0060599999999997E-3</v>
      </c>
      <c r="BT58">
        <v>8.2112999999999996</v>
      </c>
      <c r="BU58">
        <f t="shared" si="82"/>
        <v>1700.1</v>
      </c>
      <c r="BV58">
        <f t="shared" si="83"/>
        <v>1429.3035001004234</v>
      </c>
      <c r="BW58">
        <f t="shared" si="84"/>
        <v>0.84071731080549583</v>
      </c>
      <c r="BX58">
        <f t="shared" si="85"/>
        <v>0.19143462161099173</v>
      </c>
      <c r="BY58">
        <v>6</v>
      </c>
      <c r="BZ58">
        <v>0.5</v>
      </c>
      <c r="CA58" t="s">
        <v>278</v>
      </c>
      <c r="CB58">
        <v>1564500936.5999999</v>
      </c>
      <c r="CC58">
        <v>567.95899999999995</v>
      </c>
      <c r="CD58">
        <v>599.98299999999995</v>
      </c>
      <c r="CE58">
        <v>25.897600000000001</v>
      </c>
      <c r="CF58">
        <v>23.293900000000001</v>
      </c>
      <c r="CG58">
        <v>500.11200000000002</v>
      </c>
      <c r="CH58">
        <v>99.258099999999999</v>
      </c>
      <c r="CI58">
        <v>0.20000599999999999</v>
      </c>
      <c r="CJ58">
        <v>28.685700000000001</v>
      </c>
      <c r="CK58">
        <v>30.109300000000001</v>
      </c>
      <c r="CL58">
        <v>999.9</v>
      </c>
      <c r="CM58">
        <v>9990.6200000000008</v>
      </c>
      <c r="CN58">
        <v>0</v>
      </c>
      <c r="CO58">
        <v>-0.23316300000000001</v>
      </c>
      <c r="CP58">
        <v>1700.1</v>
      </c>
      <c r="CQ58">
        <v>0.97602100000000003</v>
      </c>
      <c r="CR58">
        <v>2.3978599999999999E-2</v>
      </c>
      <c r="CS58">
        <v>0</v>
      </c>
      <c r="CT58">
        <v>818.44500000000005</v>
      </c>
      <c r="CU58">
        <v>4.99986</v>
      </c>
      <c r="CV58">
        <v>14400.8</v>
      </c>
      <c r="CW58">
        <v>13810.2</v>
      </c>
      <c r="CX58">
        <v>46.625</v>
      </c>
      <c r="CY58">
        <v>48.436999999999998</v>
      </c>
      <c r="CZ58">
        <v>47.5</v>
      </c>
      <c r="DA58">
        <v>47.436999999999998</v>
      </c>
      <c r="DB58">
        <v>48.375</v>
      </c>
      <c r="DC58">
        <v>1654.45</v>
      </c>
      <c r="DD58">
        <v>40.65</v>
      </c>
      <c r="DE58">
        <v>0</v>
      </c>
      <c r="DF58">
        <v>96.299999952316298</v>
      </c>
      <c r="DG58">
        <v>817.73996153846201</v>
      </c>
      <c r="DH58">
        <v>7.8634187974533001</v>
      </c>
      <c r="DI58">
        <v>148.61880339361699</v>
      </c>
      <c r="DJ58">
        <v>14382.080769230801</v>
      </c>
      <c r="DK58">
        <v>15</v>
      </c>
      <c r="DL58">
        <v>1564500963.5999999</v>
      </c>
      <c r="DM58" t="s">
        <v>497</v>
      </c>
      <c r="DN58">
        <v>54</v>
      </c>
      <c r="DO58">
        <v>0.83099999999999996</v>
      </c>
      <c r="DP58">
        <v>0.248</v>
      </c>
      <c r="DQ58">
        <v>600</v>
      </c>
      <c r="DR58">
        <v>23</v>
      </c>
      <c r="DS58">
        <v>0.06</v>
      </c>
      <c r="DT58">
        <v>0.03</v>
      </c>
      <c r="DU58">
        <v>25.448962327921599</v>
      </c>
      <c r="DV58">
        <v>-0.25683898968188601</v>
      </c>
      <c r="DW58">
        <v>0.330454791369789</v>
      </c>
      <c r="DX58">
        <v>1</v>
      </c>
      <c r="DY58">
        <v>0.12394979765917501</v>
      </c>
      <c r="DZ58">
        <v>8.9271328292844093E-3</v>
      </c>
      <c r="EA58">
        <v>1.9889479299951998E-3</v>
      </c>
      <c r="EB58">
        <v>1</v>
      </c>
      <c r="EC58">
        <v>2</v>
      </c>
      <c r="ED58">
        <v>2</v>
      </c>
      <c r="EE58" t="s">
        <v>279</v>
      </c>
      <c r="EF58">
        <v>1.8672200000000001</v>
      </c>
      <c r="EG58">
        <v>1.86371</v>
      </c>
      <c r="EH58">
        <v>1.8693500000000001</v>
      </c>
      <c r="EI58">
        <v>1.8673599999999999</v>
      </c>
      <c r="EJ58">
        <v>1.87195</v>
      </c>
      <c r="EK58">
        <v>1.8644700000000001</v>
      </c>
      <c r="EL58">
        <v>1.86599</v>
      </c>
      <c r="EM58">
        <v>1.86589</v>
      </c>
      <c r="EN58" t="s">
        <v>280</v>
      </c>
      <c r="EO58" t="s">
        <v>19</v>
      </c>
      <c r="EP58" t="s">
        <v>19</v>
      </c>
      <c r="EQ58" t="s">
        <v>19</v>
      </c>
      <c r="ER58" t="s">
        <v>281</v>
      </c>
      <c r="ES58" t="s">
        <v>282</v>
      </c>
      <c r="ET58" t="s">
        <v>283</v>
      </c>
      <c r="EU58" t="s">
        <v>283</v>
      </c>
      <c r="EV58" t="s">
        <v>283</v>
      </c>
      <c r="EW58" t="s">
        <v>283</v>
      </c>
      <c r="EX58">
        <v>0</v>
      </c>
      <c r="EY58">
        <v>100</v>
      </c>
      <c r="EZ58">
        <v>100</v>
      </c>
      <c r="FA58">
        <v>0.83099999999999996</v>
      </c>
      <c r="FB58">
        <v>0.248</v>
      </c>
      <c r="FC58">
        <v>2</v>
      </c>
      <c r="FD58">
        <v>313.83</v>
      </c>
      <c r="FE58">
        <v>499.41500000000002</v>
      </c>
      <c r="FF58">
        <v>24.9998</v>
      </c>
      <c r="FG58">
        <v>31.227699999999999</v>
      </c>
      <c r="FH58">
        <v>29.9999</v>
      </c>
      <c r="FI58">
        <v>31.276399999999999</v>
      </c>
      <c r="FJ58">
        <v>31.2729</v>
      </c>
      <c r="FK58">
        <v>30.7105</v>
      </c>
      <c r="FL58">
        <v>28.400700000000001</v>
      </c>
      <c r="FM58">
        <v>10.8779</v>
      </c>
      <c r="FN58">
        <v>25</v>
      </c>
      <c r="FO58">
        <v>600</v>
      </c>
      <c r="FP58">
        <v>23.2531</v>
      </c>
      <c r="FQ58">
        <v>101.04900000000001</v>
      </c>
      <c r="FR58">
        <v>101.61199999999999</v>
      </c>
    </row>
    <row r="59" spans="1:174" x14ac:dyDescent="0.2">
      <c r="A59">
        <v>54</v>
      </c>
      <c r="B59">
        <v>1564501051.5999999</v>
      </c>
      <c r="C59">
        <v>8234.7999999523199</v>
      </c>
      <c r="D59" t="s">
        <v>498</v>
      </c>
      <c r="E59" t="s">
        <v>499</v>
      </c>
      <c r="F59" t="s">
        <v>454</v>
      </c>
      <c r="G59">
        <v>4</v>
      </c>
      <c r="H59" s="1">
        <v>3</v>
      </c>
      <c r="I59" t="s">
        <v>960</v>
      </c>
      <c r="J59">
        <v>1564501051.5999999</v>
      </c>
      <c r="K59">
        <f t="shared" si="43"/>
        <v>2.5550773085510751E-3</v>
      </c>
      <c r="L59">
        <f t="shared" si="44"/>
        <v>35.747302812872029</v>
      </c>
      <c r="M59">
        <f t="shared" si="45"/>
        <v>755.08495906006669</v>
      </c>
      <c r="N59">
        <f t="shared" si="46"/>
        <v>350.11735296270501</v>
      </c>
      <c r="O59">
        <f t="shared" si="47"/>
        <v>34.822907904766538</v>
      </c>
      <c r="P59">
        <f t="shared" si="48"/>
        <v>75.10125895537665</v>
      </c>
      <c r="Q59">
        <f t="shared" si="49"/>
        <v>0.15150021727147731</v>
      </c>
      <c r="R59">
        <f t="shared" si="50"/>
        <v>2.2520123768871141</v>
      </c>
      <c r="S59">
        <f t="shared" si="51"/>
        <v>0.14605731366772906</v>
      </c>
      <c r="T59">
        <f t="shared" si="52"/>
        <v>9.1758552851612635E-2</v>
      </c>
      <c r="U59">
        <f t="shared" si="53"/>
        <v>273.58785090455677</v>
      </c>
      <c r="V59">
        <f t="shared" si="54"/>
        <v>29.867366912419779</v>
      </c>
      <c r="W59">
        <f t="shared" si="55"/>
        <v>29.962599999999998</v>
      </c>
      <c r="X59">
        <f t="shared" si="56"/>
        <v>4.2513059292051425</v>
      </c>
      <c r="Y59">
        <f t="shared" si="57"/>
        <v>65.20118577511299</v>
      </c>
      <c r="Z59">
        <f t="shared" si="58"/>
        <v>2.5710484768325998</v>
      </c>
      <c r="AA59">
        <f t="shared" si="59"/>
        <v>3.9432541697944976</v>
      </c>
      <c r="AB59">
        <f t="shared" si="60"/>
        <v>1.6802574523725426</v>
      </c>
      <c r="AC59">
        <f t="shared" si="61"/>
        <v>-112.67890930710242</v>
      </c>
      <c r="AD59">
        <f t="shared" si="62"/>
        <v>-158.18572906622117</v>
      </c>
      <c r="AE59">
        <f t="shared" si="63"/>
        <v>-15.512159013259138</v>
      </c>
      <c r="AF59">
        <f t="shared" si="64"/>
        <v>-12.788946482025921</v>
      </c>
      <c r="AG59">
        <v>-4.12379453344935E-2</v>
      </c>
      <c r="AH59">
        <v>4.6293206280396598E-2</v>
      </c>
      <c r="AI59">
        <v>3.4588191712465002</v>
      </c>
      <c r="AJ59">
        <v>166</v>
      </c>
      <c r="AK59">
        <v>33</v>
      </c>
      <c r="AL59">
        <f t="shared" si="65"/>
        <v>1.006389583140016</v>
      </c>
      <c r="AM59">
        <f t="shared" si="66"/>
        <v>0.63895831400160308</v>
      </c>
      <c r="AN59">
        <f t="shared" si="67"/>
        <v>52291.571184039582</v>
      </c>
      <c r="AO59">
        <v>0</v>
      </c>
      <c r="AP59">
        <v>0</v>
      </c>
      <c r="AQ59">
        <v>0</v>
      </c>
      <c r="AR59">
        <f t="shared" si="68"/>
        <v>0</v>
      </c>
      <c r="AS59" t="e">
        <f t="shared" si="69"/>
        <v>#DIV/0!</v>
      </c>
      <c r="AT59">
        <v>-1</v>
      </c>
      <c r="AU59" t="s">
        <v>500</v>
      </c>
      <c r="AV59">
        <v>843.78592307692304</v>
      </c>
      <c r="AW59">
        <v>1310.78</v>
      </c>
      <c r="AX59">
        <f t="shared" si="70"/>
        <v>0.35627189682713878</v>
      </c>
      <c r="AY59">
        <v>0.5</v>
      </c>
      <c r="AZ59">
        <f t="shared" si="71"/>
        <v>1429.1439001004348</v>
      </c>
      <c r="BA59">
        <f t="shared" si="72"/>
        <v>35.747302812872029</v>
      </c>
      <c r="BB59">
        <f t="shared" si="73"/>
        <v>254.58190406385842</v>
      </c>
      <c r="BC59">
        <f t="shared" si="74"/>
        <v>0.54765864599703995</v>
      </c>
      <c r="BD59">
        <f t="shared" si="75"/>
        <v>2.5712808073623354E-2</v>
      </c>
      <c r="BE59">
        <f t="shared" si="76"/>
        <v>-1</v>
      </c>
      <c r="BF59" t="s">
        <v>501</v>
      </c>
      <c r="BG59">
        <v>592.91999999999996</v>
      </c>
      <c r="BH59">
        <f t="shared" si="77"/>
        <v>717.86</v>
      </c>
      <c r="BI59">
        <f t="shared" si="78"/>
        <v>0.6505364234294666</v>
      </c>
      <c r="BJ59">
        <f t="shared" si="79"/>
        <v>2.2107198272954194</v>
      </c>
      <c r="BK59">
        <f t="shared" si="80"/>
        <v>0.35627189682713878</v>
      </c>
      <c r="BL59" t="e">
        <f t="shared" si="81"/>
        <v>#DIV/0!</v>
      </c>
      <c r="BM59">
        <v>513</v>
      </c>
      <c r="BN59">
        <v>300</v>
      </c>
      <c r="BO59">
        <v>300</v>
      </c>
      <c r="BP59">
        <v>300</v>
      </c>
      <c r="BQ59">
        <v>10142.4</v>
      </c>
      <c r="BR59">
        <v>1214.72</v>
      </c>
      <c r="BS59">
        <v>-7.00689E-3</v>
      </c>
      <c r="BT59">
        <v>14.307600000000001</v>
      </c>
      <c r="BU59">
        <f t="shared" si="82"/>
        <v>1699.91</v>
      </c>
      <c r="BV59">
        <f t="shared" si="83"/>
        <v>1429.1439001004348</v>
      </c>
      <c r="BW59">
        <f t="shared" si="84"/>
        <v>0.84071739097977816</v>
      </c>
      <c r="BX59">
        <f t="shared" si="85"/>
        <v>0.19143478195955638</v>
      </c>
      <c r="BY59">
        <v>6</v>
      </c>
      <c r="BZ59">
        <v>0.5</v>
      </c>
      <c r="CA59" t="s">
        <v>278</v>
      </c>
      <c r="CB59">
        <v>1564501051.5999999</v>
      </c>
      <c r="CC59">
        <v>755.08500000000004</v>
      </c>
      <c r="CD59">
        <v>800.01900000000001</v>
      </c>
      <c r="CE59">
        <v>25.849900000000002</v>
      </c>
      <c r="CF59">
        <v>22.882899999999999</v>
      </c>
      <c r="CG59">
        <v>500.06200000000001</v>
      </c>
      <c r="CH59">
        <v>99.2607</v>
      </c>
      <c r="CI59">
        <v>0.19997400000000001</v>
      </c>
      <c r="CJ59">
        <v>28.659700000000001</v>
      </c>
      <c r="CK59">
        <v>29.962599999999998</v>
      </c>
      <c r="CL59">
        <v>999.9</v>
      </c>
      <c r="CM59">
        <v>10018.799999999999</v>
      </c>
      <c r="CN59">
        <v>0</v>
      </c>
      <c r="CO59">
        <v>-0.28189799999999998</v>
      </c>
      <c r="CP59">
        <v>1699.91</v>
      </c>
      <c r="CQ59">
        <v>0.97601700000000002</v>
      </c>
      <c r="CR59">
        <v>2.3982900000000001E-2</v>
      </c>
      <c r="CS59">
        <v>0</v>
      </c>
      <c r="CT59">
        <v>842.447</v>
      </c>
      <c r="CU59">
        <v>4.99986</v>
      </c>
      <c r="CV59">
        <v>14826.4</v>
      </c>
      <c r="CW59">
        <v>13808.6</v>
      </c>
      <c r="CX59">
        <v>46.625</v>
      </c>
      <c r="CY59">
        <v>48.375</v>
      </c>
      <c r="CZ59">
        <v>47.436999999999998</v>
      </c>
      <c r="DA59">
        <v>47.436999999999998</v>
      </c>
      <c r="DB59">
        <v>48.375</v>
      </c>
      <c r="DC59">
        <v>1654.26</v>
      </c>
      <c r="DD59">
        <v>40.65</v>
      </c>
      <c r="DE59">
        <v>0</v>
      </c>
      <c r="DF59">
        <v>114.60000014305101</v>
      </c>
      <c r="DG59">
        <v>843.78592307692304</v>
      </c>
      <c r="DH59">
        <v>-10.7610940148788</v>
      </c>
      <c r="DI59">
        <v>-190.687179525358</v>
      </c>
      <c r="DJ59">
        <v>14850.007692307699</v>
      </c>
      <c r="DK59">
        <v>15</v>
      </c>
      <c r="DL59">
        <v>1564501084.0999999</v>
      </c>
      <c r="DM59" t="s">
        <v>502</v>
      </c>
      <c r="DN59">
        <v>55</v>
      </c>
      <c r="DO59">
        <v>1.0149999999999999</v>
      </c>
      <c r="DP59">
        <v>0.23699999999999999</v>
      </c>
      <c r="DQ59">
        <v>800</v>
      </c>
      <c r="DR59">
        <v>23</v>
      </c>
      <c r="DS59">
        <v>0.03</v>
      </c>
      <c r="DT59">
        <v>0.03</v>
      </c>
      <c r="DU59">
        <v>35.939010489963799</v>
      </c>
      <c r="DV59">
        <v>-0.22333833273446099</v>
      </c>
      <c r="DW59">
        <v>8.2867052538506195E-2</v>
      </c>
      <c r="DX59">
        <v>1</v>
      </c>
      <c r="DY59">
        <v>0.14766357762811699</v>
      </c>
      <c r="DZ59">
        <v>1.11546867648229E-2</v>
      </c>
      <c r="EA59">
        <v>2.2572156968531602E-3</v>
      </c>
      <c r="EB59">
        <v>1</v>
      </c>
      <c r="EC59">
        <v>2</v>
      </c>
      <c r="ED59">
        <v>2</v>
      </c>
      <c r="EE59" t="s">
        <v>279</v>
      </c>
      <c r="EF59">
        <v>1.8672200000000001</v>
      </c>
      <c r="EG59">
        <v>1.86371</v>
      </c>
      <c r="EH59">
        <v>1.8693500000000001</v>
      </c>
      <c r="EI59">
        <v>1.8673299999999999</v>
      </c>
      <c r="EJ59">
        <v>1.87195</v>
      </c>
      <c r="EK59">
        <v>1.8644499999999999</v>
      </c>
      <c r="EL59">
        <v>1.8659699999999999</v>
      </c>
      <c r="EM59">
        <v>1.8658600000000001</v>
      </c>
      <c r="EN59" t="s">
        <v>280</v>
      </c>
      <c r="EO59" t="s">
        <v>19</v>
      </c>
      <c r="EP59" t="s">
        <v>19</v>
      </c>
      <c r="EQ59" t="s">
        <v>19</v>
      </c>
      <c r="ER59" t="s">
        <v>281</v>
      </c>
      <c r="ES59" t="s">
        <v>282</v>
      </c>
      <c r="ET59" t="s">
        <v>283</v>
      </c>
      <c r="EU59" t="s">
        <v>283</v>
      </c>
      <c r="EV59" t="s">
        <v>283</v>
      </c>
      <c r="EW59" t="s">
        <v>283</v>
      </c>
      <c r="EX59">
        <v>0</v>
      </c>
      <c r="EY59">
        <v>100</v>
      </c>
      <c r="EZ59">
        <v>100</v>
      </c>
      <c r="FA59">
        <v>1.0149999999999999</v>
      </c>
      <c r="FB59">
        <v>0.23699999999999999</v>
      </c>
      <c r="FC59">
        <v>2</v>
      </c>
      <c r="FD59">
        <v>314.02499999999998</v>
      </c>
      <c r="FE59">
        <v>499.32400000000001</v>
      </c>
      <c r="FF59">
        <v>25.0002</v>
      </c>
      <c r="FG59">
        <v>31.2011</v>
      </c>
      <c r="FH59">
        <v>30.0001</v>
      </c>
      <c r="FI59">
        <v>31.2517</v>
      </c>
      <c r="FJ59">
        <v>31.250900000000001</v>
      </c>
      <c r="FK59">
        <v>38.719099999999997</v>
      </c>
      <c r="FL59">
        <v>29.969799999999999</v>
      </c>
      <c r="FM59">
        <v>9.7559500000000003</v>
      </c>
      <c r="FN59">
        <v>25</v>
      </c>
      <c r="FO59">
        <v>800</v>
      </c>
      <c r="FP59">
        <v>22.829699999999999</v>
      </c>
      <c r="FQ59">
        <v>101.054</v>
      </c>
      <c r="FR59">
        <v>101.616</v>
      </c>
    </row>
    <row r="60" spans="1:174" x14ac:dyDescent="0.2">
      <c r="A60">
        <v>55</v>
      </c>
      <c r="B60">
        <v>1564501175.5999999</v>
      </c>
      <c r="C60">
        <v>8358.7999999523199</v>
      </c>
      <c r="D60" t="s">
        <v>503</v>
      </c>
      <c r="E60" t="s">
        <v>504</v>
      </c>
      <c r="F60" t="s">
        <v>454</v>
      </c>
      <c r="G60">
        <v>4</v>
      </c>
      <c r="H60" s="1">
        <v>3</v>
      </c>
      <c r="I60" t="s">
        <v>960</v>
      </c>
      <c r="J60">
        <v>1564501175.5999999</v>
      </c>
      <c r="K60">
        <f t="shared" si="43"/>
        <v>2.7001318232350306E-3</v>
      </c>
      <c r="L60">
        <f t="shared" si="44"/>
        <v>38.366010675246748</v>
      </c>
      <c r="M60">
        <f t="shared" si="45"/>
        <v>951.10395587364508</v>
      </c>
      <c r="N60">
        <f t="shared" si="46"/>
        <v>534.3096019959238</v>
      </c>
      <c r="O60">
        <f t="shared" si="47"/>
        <v>53.144182344151517</v>
      </c>
      <c r="P60">
        <f t="shared" si="48"/>
        <v>94.599913365544268</v>
      </c>
      <c r="Q60">
        <f t="shared" si="49"/>
        <v>0.16021753140579834</v>
      </c>
      <c r="R60">
        <f t="shared" si="50"/>
        <v>2.2487015089731672</v>
      </c>
      <c r="S60">
        <f t="shared" si="51"/>
        <v>0.15413516783452336</v>
      </c>
      <c r="T60">
        <f t="shared" si="52"/>
        <v>9.6861717316413243E-2</v>
      </c>
      <c r="U60">
        <f t="shared" si="53"/>
        <v>273.5926388736749</v>
      </c>
      <c r="V60">
        <f t="shared" si="54"/>
        <v>29.817851140080915</v>
      </c>
      <c r="W60">
        <f t="shared" si="55"/>
        <v>29.920300000000001</v>
      </c>
      <c r="X60">
        <f t="shared" si="56"/>
        <v>4.2409847113450958</v>
      </c>
      <c r="Y60">
        <f t="shared" si="57"/>
        <v>64.885641632290557</v>
      </c>
      <c r="Z60">
        <f t="shared" si="58"/>
        <v>2.5581456756429999</v>
      </c>
      <c r="AA60">
        <f t="shared" si="59"/>
        <v>3.9425450859222604</v>
      </c>
      <c r="AB60">
        <f t="shared" si="60"/>
        <v>1.6828390357020959</v>
      </c>
      <c r="AC60">
        <f t="shared" si="61"/>
        <v>-119.07581340466486</v>
      </c>
      <c r="AD60">
        <f t="shared" si="62"/>
        <v>-153.20087303150089</v>
      </c>
      <c r="AE60">
        <f t="shared" si="63"/>
        <v>-15.04205579698959</v>
      </c>
      <c r="AF60">
        <f t="shared" si="64"/>
        <v>-13.726103359480447</v>
      </c>
      <c r="AG60">
        <v>-4.11487991883537E-2</v>
      </c>
      <c r="AH60">
        <v>4.6193131921723397E-2</v>
      </c>
      <c r="AI60">
        <v>3.4528994882235602</v>
      </c>
      <c r="AJ60">
        <v>166</v>
      </c>
      <c r="AK60">
        <v>33</v>
      </c>
      <c r="AL60">
        <f t="shared" si="65"/>
        <v>1.0064028686023512</v>
      </c>
      <c r="AM60">
        <f t="shared" si="66"/>
        <v>0.64028686023511749</v>
      </c>
      <c r="AN60">
        <f t="shared" si="67"/>
        <v>52183.759050323737</v>
      </c>
      <c r="AO60">
        <v>0</v>
      </c>
      <c r="AP60">
        <v>0</v>
      </c>
      <c r="AQ60">
        <v>0</v>
      </c>
      <c r="AR60">
        <f t="shared" si="68"/>
        <v>0</v>
      </c>
      <c r="AS60" t="e">
        <f t="shared" si="69"/>
        <v>#DIV/0!</v>
      </c>
      <c r="AT60">
        <v>-1</v>
      </c>
      <c r="AU60" t="s">
        <v>505</v>
      </c>
      <c r="AV60">
        <v>831.56169230769206</v>
      </c>
      <c r="AW60">
        <v>1242.56</v>
      </c>
      <c r="AX60">
        <f t="shared" si="70"/>
        <v>0.33076737356128305</v>
      </c>
      <c r="AY60">
        <v>0.5</v>
      </c>
      <c r="AZ60">
        <f t="shared" si="71"/>
        <v>1429.1691001004328</v>
      </c>
      <c r="BA60">
        <f t="shared" si="72"/>
        <v>38.366010675246748</v>
      </c>
      <c r="BB60">
        <f t="shared" si="73"/>
        <v>236.3612548075813</v>
      </c>
      <c r="BC60">
        <f t="shared" si="74"/>
        <v>0.53190187998969862</v>
      </c>
      <c r="BD60">
        <f t="shared" si="75"/>
        <v>2.7544683601457908E-2</v>
      </c>
      <c r="BE60">
        <f t="shared" si="76"/>
        <v>-1</v>
      </c>
      <c r="BF60" t="s">
        <v>506</v>
      </c>
      <c r="BG60">
        <v>581.64</v>
      </c>
      <c r="BH60">
        <f t="shared" si="77"/>
        <v>660.92</v>
      </c>
      <c r="BI60">
        <f t="shared" si="78"/>
        <v>0.62185787643331703</v>
      </c>
      <c r="BJ60">
        <f t="shared" si="79"/>
        <v>2.1363042431744721</v>
      </c>
      <c r="BK60">
        <f t="shared" si="80"/>
        <v>0.33076737356128311</v>
      </c>
      <c r="BL60" t="e">
        <f t="shared" si="81"/>
        <v>#DIV/0!</v>
      </c>
      <c r="BM60">
        <v>515</v>
      </c>
      <c r="BN60">
        <v>300</v>
      </c>
      <c r="BO60">
        <v>300</v>
      </c>
      <c r="BP60">
        <v>300</v>
      </c>
      <c r="BQ60">
        <v>10142.4</v>
      </c>
      <c r="BR60">
        <v>1158.3599999999999</v>
      </c>
      <c r="BS60">
        <v>-7.0066599999999996E-3</v>
      </c>
      <c r="BT60">
        <v>11.136100000000001</v>
      </c>
      <c r="BU60">
        <f t="shared" si="82"/>
        <v>1699.94</v>
      </c>
      <c r="BV60">
        <f t="shared" si="83"/>
        <v>1429.1691001004328</v>
      </c>
      <c r="BW60">
        <f t="shared" si="84"/>
        <v>0.84071737831948934</v>
      </c>
      <c r="BX60">
        <f t="shared" si="85"/>
        <v>0.19143475663897896</v>
      </c>
      <c r="BY60">
        <v>6</v>
      </c>
      <c r="BZ60">
        <v>0.5</v>
      </c>
      <c r="CA60" t="s">
        <v>278</v>
      </c>
      <c r="CB60">
        <v>1564501175.5999999</v>
      </c>
      <c r="CC60">
        <v>951.10400000000004</v>
      </c>
      <c r="CD60">
        <v>999.92100000000005</v>
      </c>
      <c r="CE60">
        <v>25.7195</v>
      </c>
      <c r="CF60">
        <v>22.584</v>
      </c>
      <c r="CG60">
        <v>500.113</v>
      </c>
      <c r="CH60">
        <v>99.263300000000001</v>
      </c>
      <c r="CI60">
        <v>0.19997400000000001</v>
      </c>
      <c r="CJ60">
        <v>28.656600000000001</v>
      </c>
      <c r="CK60">
        <v>29.920300000000001</v>
      </c>
      <c r="CL60">
        <v>999.9</v>
      </c>
      <c r="CM60">
        <v>9996.8799999999992</v>
      </c>
      <c r="CN60">
        <v>0</v>
      </c>
      <c r="CO60">
        <v>-0.30483199999999999</v>
      </c>
      <c r="CP60">
        <v>1699.94</v>
      </c>
      <c r="CQ60">
        <v>0.97601700000000002</v>
      </c>
      <c r="CR60">
        <v>2.3982900000000001E-2</v>
      </c>
      <c r="CS60">
        <v>0</v>
      </c>
      <c r="CT60">
        <v>829.2</v>
      </c>
      <c r="CU60">
        <v>4.99986</v>
      </c>
      <c r="CV60">
        <v>14609.9</v>
      </c>
      <c r="CW60">
        <v>13808.9</v>
      </c>
      <c r="CX60">
        <v>46.561999999999998</v>
      </c>
      <c r="CY60">
        <v>48.375</v>
      </c>
      <c r="CZ60">
        <v>47.375</v>
      </c>
      <c r="DA60">
        <v>47.436999999999998</v>
      </c>
      <c r="DB60">
        <v>48.311999999999998</v>
      </c>
      <c r="DC60">
        <v>1654.29</v>
      </c>
      <c r="DD60">
        <v>40.65</v>
      </c>
      <c r="DE60">
        <v>0</v>
      </c>
      <c r="DF60">
        <v>123.5</v>
      </c>
      <c r="DG60">
        <v>831.56169230769206</v>
      </c>
      <c r="DH60">
        <v>-15.0841025794434</v>
      </c>
      <c r="DI60">
        <v>-271.86666681441301</v>
      </c>
      <c r="DJ60">
        <v>14643.5730769231</v>
      </c>
      <c r="DK60">
        <v>15</v>
      </c>
      <c r="DL60">
        <v>1564501205.5999999</v>
      </c>
      <c r="DM60" t="s">
        <v>507</v>
      </c>
      <c r="DN60">
        <v>56</v>
      </c>
      <c r="DO60">
        <v>1.2609999999999999</v>
      </c>
      <c r="DP60">
        <v>0.23499999999999999</v>
      </c>
      <c r="DQ60">
        <v>1000</v>
      </c>
      <c r="DR60">
        <v>23</v>
      </c>
      <c r="DS60">
        <v>0.04</v>
      </c>
      <c r="DT60">
        <v>0.03</v>
      </c>
      <c r="DU60">
        <v>39.237717181752302</v>
      </c>
      <c r="DV60">
        <v>-2.2553174748232698</v>
      </c>
      <c r="DW60">
        <v>0.46925950867293997</v>
      </c>
      <c r="DX60">
        <v>0</v>
      </c>
      <c r="DY60">
        <v>0.16173101309412399</v>
      </c>
      <c r="DZ60">
        <v>-3.18306144162383E-3</v>
      </c>
      <c r="EA60">
        <v>1.8791598790796099E-3</v>
      </c>
      <c r="EB60">
        <v>1</v>
      </c>
      <c r="EC60">
        <v>1</v>
      </c>
      <c r="ED60">
        <v>2</v>
      </c>
      <c r="EE60" t="s">
        <v>284</v>
      </c>
      <c r="EF60">
        <v>1.86721</v>
      </c>
      <c r="EG60">
        <v>1.86371</v>
      </c>
      <c r="EH60">
        <v>1.86934</v>
      </c>
      <c r="EI60">
        <v>1.8673299999999999</v>
      </c>
      <c r="EJ60">
        <v>1.87195</v>
      </c>
      <c r="EK60">
        <v>1.8644499999999999</v>
      </c>
      <c r="EL60">
        <v>1.8659699999999999</v>
      </c>
      <c r="EM60">
        <v>1.86588</v>
      </c>
      <c r="EN60" t="s">
        <v>280</v>
      </c>
      <c r="EO60" t="s">
        <v>19</v>
      </c>
      <c r="EP60" t="s">
        <v>19</v>
      </c>
      <c r="EQ60" t="s">
        <v>19</v>
      </c>
      <c r="ER60" t="s">
        <v>281</v>
      </c>
      <c r="ES60" t="s">
        <v>282</v>
      </c>
      <c r="ET60" t="s">
        <v>283</v>
      </c>
      <c r="EU60" t="s">
        <v>283</v>
      </c>
      <c r="EV60" t="s">
        <v>283</v>
      </c>
      <c r="EW60" t="s">
        <v>283</v>
      </c>
      <c r="EX60">
        <v>0</v>
      </c>
      <c r="EY60">
        <v>100</v>
      </c>
      <c r="EZ60">
        <v>100</v>
      </c>
      <c r="FA60">
        <v>1.2609999999999999</v>
      </c>
      <c r="FB60">
        <v>0.23499999999999999</v>
      </c>
      <c r="FC60">
        <v>2</v>
      </c>
      <c r="FD60">
        <v>314.03800000000001</v>
      </c>
      <c r="FE60">
        <v>499.416</v>
      </c>
      <c r="FF60">
        <v>25.000499999999999</v>
      </c>
      <c r="FG60">
        <v>31.194199999999999</v>
      </c>
      <c r="FH60">
        <v>30.0001</v>
      </c>
      <c r="FI60">
        <v>31.238</v>
      </c>
      <c r="FJ60">
        <v>31.234999999999999</v>
      </c>
      <c r="FK60">
        <v>46.366399999999999</v>
      </c>
      <c r="FL60">
        <v>29.9453</v>
      </c>
      <c r="FM60">
        <v>8.2615499999999997</v>
      </c>
      <c r="FN60">
        <v>25</v>
      </c>
      <c r="FO60">
        <v>1000</v>
      </c>
      <c r="FP60">
        <v>22.6737</v>
      </c>
      <c r="FQ60">
        <v>101.056</v>
      </c>
      <c r="FR60">
        <v>101.62</v>
      </c>
    </row>
    <row r="61" spans="1:174" x14ac:dyDescent="0.2">
      <c r="A61">
        <v>56</v>
      </c>
      <c r="B61">
        <v>1564502330.3</v>
      </c>
      <c r="C61">
        <v>9513.5</v>
      </c>
      <c r="D61" t="s">
        <v>508</v>
      </c>
      <c r="E61" t="s">
        <v>509</v>
      </c>
      <c r="F61" t="s">
        <v>510</v>
      </c>
      <c r="G61">
        <v>3</v>
      </c>
      <c r="H61" s="1">
        <v>0</v>
      </c>
      <c r="I61" t="s">
        <v>959</v>
      </c>
      <c r="J61">
        <v>1564502330.3</v>
      </c>
      <c r="K61">
        <f t="shared" si="43"/>
        <v>7.4419878562123083E-3</v>
      </c>
      <c r="L61">
        <f t="shared" si="44"/>
        <v>27.452215696027434</v>
      </c>
      <c r="M61">
        <f t="shared" si="45"/>
        <v>364.0209683566336</v>
      </c>
      <c r="N61">
        <f t="shared" si="46"/>
        <v>273.56203906293513</v>
      </c>
      <c r="O61">
        <f t="shared" si="47"/>
        <v>27.211691202852009</v>
      </c>
      <c r="P61">
        <f t="shared" si="48"/>
        <v>36.209798026856383</v>
      </c>
      <c r="Q61">
        <f t="shared" si="49"/>
        <v>0.59317714621916828</v>
      </c>
      <c r="R61">
        <f t="shared" si="50"/>
        <v>2.2466316317813124</v>
      </c>
      <c r="S61">
        <f t="shared" si="51"/>
        <v>0.51799413872719413</v>
      </c>
      <c r="T61">
        <f t="shared" si="52"/>
        <v>0.32970386039465249</v>
      </c>
      <c r="U61">
        <f t="shared" si="53"/>
        <v>273.5942348633813</v>
      </c>
      <c r="V61">
        <f t="shared" si="54"/>
        <v>28.083476715733056</v>
      </c>
      <c r="W61">
        <f t="shared" si="55"/>
        <v>28.495699999999999</v>
      </c>
      <c r="X61">
        <f t="shared" si="56"/>
        <v>3.9058936836288654</v>
      </c>
      <c r="Y61">
        <f t="shared" si="57"/>
        <v>64.599585160706624</v>
      </c>
      <c r="Z61">
        <f t="shared" si="58"/>
        <v>2.5229712957468999</v>
      </c>
      <c r="AA61">
        <f t="shared" si="59"/>
        <v>3.9055534017291547</v>
      </c>
      <c r="AB61">
        <f t="shared" si="60"/>
        <v>1.3829223878819654</v>
      </c>
      <c r="AC61">
        <f t="shared" si="61"/>
        <v>-328.1916644589628</v>
      </c>
      <c r="AD61">
        <f t="shared" si="62"/>
        <v>-0.18168060679889808</v>
      </c>
      <c r="AE61">
        <f t="shared" si="63"/>
        <v>-1.7714464841544913E-2</v>
      </c>
      <c r="AF61">
        <f t="shared" si="64"/>
        <v>-54.796824667221962</v>
      </c>
      <c r="AG61">
        <v>-4.1093127285515001E-2</v>
      </c>
      <c r="AH61">
        <v>4.6130635333660401E-2</v>
      </c>
      <c r="AI61">
        <v>3.4492004020578899</v>
      </c>
      <c r="AJ61">
        <v>145</v>
      </c>
      <c r="AK61">
        <v>29</v>
      </c>
      <c r="AL61">
        <f t="shared" si="65"/>
        <v>1.0055925955217038</v>
      </c>
      <c r="AM61">
        <f t="shared" si="66"/>
        <v>0.55925955217037693</v>
      </c>
      <c r="AN61">
        <f t="shared" si="67"/>
        <v>52144.277477169693</v>
      </c>
      <c r="AO61">
        <v>0</v>
      </c>
      <c r="AP61">
        <v>0</v>
      </c>
      <c r="AQ61">
        <v>0</v>
      </c>
      <c r="AR61">
        <f t="shared" si="68"/>
        <v>0</v>
      </c>
      <c r="AS61" t="e">
        <f t="shared" si="69"/>
        <v>#DIV/0!</v>
      </c>
      <c r="AT61">
        <v>-1</v>
      </c>
      <c r="AU61" t="s">
        <v>511</v>
      </c>
      <c r="AV61">
        <v>857.70280769230806</v>
      </c>
      <c r="AW61">
        <v>1216.73</v>
      </c>
      <c r="AX61">
        <f t="shared" si="70"/>
        <v>0.29507548289899321</v>
      </c>
      <c r="AY61">
        <v>0.5</v>
      </c>
      <c r="AZ61">
        <f t="shared" si="71"/>
        <v>1429.1775001004323</v>
      </c>
      <c r="BA61">
        <f t="shared" si="72"/>
        <v>27.452215696027434</v>
      </c>
      <c r="BB61">
        <f t="shared" si="73"/>
        <v>210.8576204952555</v>
      </c>
      <c r="BC61">
        <f t="shared" si="74"/>
        <v>0.51096792221774756</v>
      </c>
      <c r="BD61">
        <f t="shared" si="75"/>
        <v>1.990810497228512E-2</v>
      </c>
      <c r="BE61">
        <f t="shared" si="76"/>
        <v>-1</v>
      </c>
      <c r="BF61" t="s">
        <v>512</v>
      </c>
      <c r="BG61">
        <v>595.02</v>
      </c>
      <c r="BH61">
        <f t="shared" si="77"/>
        <v>621.71</v>
      </c>
      <c r="BI61">
        <f t="shared" si="78"/>
        <v>0.57748338020571</v>
      </c>
      <c r="BJ61">
        <f t="shared" si="79"/>
        <v>2.0448556351047023</v>
      </c>
      <c r="BK61">
        <f t="shared" si="80"/>
        <v>0.29507548289899316</v>
      </c>
      <c r="BL61" t="e">
        <f t="shared" si="81"/>
        <v>#DIV/0!</v>
      </c>
      <c r="BM61">
        <v>517</v>
      </c>
      <c r="BN61">
        <v>300</v>
      </c>
      <c r="BO61">
        <v>300</v>
      </c>
      <c r="BP61">
        <v>300</v>
      </c>
      <c r="BQ61">
        <v>10142.5</v>
      </c>
      <c r="BR61">
        <v>1144.28</v>
      </c>
      <c r="BS61">
        <v>-7.0062099999999997E-3</v>
      </c>
      <c r="BT61">
        <v>2.0377200000000002</v>
      </c>
      <c r="BU61">
        <f t="shared" si="82"/>
        <v>1699.95</v>
      </c>
      <c r="BV61">
        <f t="shared" si="83"/>
        <v>1429.1775001004323</v>
      </c>
      <c r="BW61">
        <f t="shared" si="84"/>
        <v>0.84071737409949254</v>
      </c>
      <c r="BX61">
        <f t="shared" si="85"/>
        <v>0.19143474819898512</v>
      </c>
      <c r="BY61">
        <v>6</v>
      </c>
      <c r="BZ61">
        <v>0.5</v>
      </c>
      <c r="CA61" t="s">
        <v>278</v>
      </c>
      <c r="CB61">
        <v>1564502330.3</v>
      </c>
      <c r="CC61">
        <v>364.02100000000002</v>
      </c>
      <c r="CD61">
        <v>400.03</v>
      </c>
      <c r="CE61">
        <v>25.363700000000001</v>
      </c>
      <c r="CF61">
        <v>16.709800000000001</v>
      </c>
      <c r="CG61">
        <v>500.01799999999997</v>
      </c>
      <c r="CH61">
        <v>99.271799999999999</v>
      </c>
      <c r="CI61">
        <v>0.199937</v>
      </c>
      <c r="CJ61">
        <v>28.494199999999999</v>
      </c>
      <c r="CK61">
        <v>28.495699999999999</v>
      </c>
      <c r="CL61">
        <v>999.9</v>
      </c>
      <c r="CM61">
        <v>9982.5</v>
      </c>
      <c r="CN61">
        <v>0</v>
      </c>
      <c r="CO61">
        <v>-0.26756400000000002</v>
      </c>
      <c r="CP61">
        <v>1699.95</v>
      </c>
      <c r="CQ61">
        <v>0.97601700000000002</v>
      </c>
      <c r="CR61">
        <v>2.3982900000000001E-2</v>
      </c>
      <c r="CS61">
        <v>0</v>
      </c>
      <c r="CT61">
        <v>856.35900000000004</v>
      </c>
      <c r="CU61">
        <v>4.99986</v>
      </c>
      <c r="CV61">
        <v>15053</v>
      </c>
      <c r="CW61">
        <v>13808.9</v>
      </c>
      <c r="CX61">
        <v>46.811999999999998</v>
      </c>
      <c r="CY61">
        <v>48.75</v>
      </c>
      <c r="CZ61">
        <v>47.686999999999998</v>
      </c>
      <c r="DA61">
        <v>47.75</v>
      </c>
      <c r="DB61">
        <v>48.561999999999998</v>
      </c>
      <c r="DC61">
        <v>1654.3</v>
      </c>
      <c r="DD61">
        <v>40.65</v>
      </c>
      <c r="DE61">
        <v>0</v>
      </c>
      <c r="DF61">
        <v>1154.4000000953699</v>
      </c>
      <c r="DG61">
        <v>857.70280769230806</v>
      </c>
      <c r="DH61">
        <v>-9.5287179538637101</v>
      </c>
      <c r="DI61">
        <v>-165.63418813719099</v>
      </c>
      <c r="DJ61">
        <v>15074.3461538462</v>
      </c>
      <c r="DK61">
        <v>15</v>
      </c>
      <c r="DL61">
        <v>1564502370.8</v>
      </c>
      <c r="DM61" t="s">
        <v>513</v>
      </c>
      <c r="DN61">
        <v>57</v>
      </c>
      <c r="DO61">
        <v>0.54800000000000004</v>
      </c>
      <c r="DP61">
        <v>0.11700000000000001</v>
      </c>
      <c r="DQ61">
        <v>400</v>
      </c>
      <c r="DR61">
        <v>17</v>
      </c>
      <c r="DS61">
        <v>0.02</v>
      </c>
      <c r="DT61">
        <v>0.01</v>
      </c>
      <c r="DU61">
        <v>26.757630661522299</v>
      </c>
      <c r="DV61">
        <v>6.3771480092795096E-2</v>
      </c>
      <c r="DW61">
        <v>2.6004503768924301E-2</v>
      </c>
      <c r="DX61">
        <v>1</v>
      </c>
      <c r="DY61">
        <v>0.61695949783313597</v>
      </c>
      <c r="DZ61">
        <v>-2.0774487609807799E-2</v>
      </c>
      <c r="EA61">
        <v>4.2247671686462002E-3</v>
      </c>
      <c r="EB61">
        <v>1</v>
      </c>
      <c r="EC61">
        <v>2</v>
      </c>
      <c r="ED61">
        <v>2</v>
      </c>
      <c r="EE61" t="s">
        <v>279</v>
      </c>
      <c r="EF61">
        <v>1.86707</v>
      </c>
      <c r="EG61">
        <v>1.8635699999999999</v>
      </c>
      <c r="EH61">
        <v>1.8692</v>
      </c>
      <c r="EI61">
        <v>1.8671800000000001</v>
      </c>
      <c r="EJ61">
        <v>1.87182</v>
      </c>
      <c r="EK61">
        <v>1.8643000000000001</v>
      </c>
      <c r="EL61">
        <v>1.8658300000000001</v>
      </c>
      <c r="EM61">
        <v>1.8656999999999999</v>
      </c>
      <c r="EN61" t="s">
        <v>280</v>
      </c>
      <c r="EO61" t="s">
        <v>19</v>
      </c>
      <c r="EP61" t="s">
        <v>19</v>
      </c>
      <c r="EQ61" t="s">
        <v>19</v>
      </c>
      <c r="ER61" t="s">
        <v>281</v>
      </c>
      <c r="ES61" t="s">
        <v>282</v>
      </c>
      <c r="ET61" t="s">
        <v>283</v>
      </c>
      <c r="EU61" t="s">
        <v>283</v>
      </c>
      <c r="EV61" t="s">
        <v>283</v>
      </c>
      <c r="EW61" t="s">
        <v>283</v>
      </c>
      <c r="EX61">
        <v>0</v>
      </c>
      <c r="EY61">
        <v>100</v>
      </c>
      <c r="EZ61">
        <v>100</v>
      </c>
      <c r="FA61">
        <v>0.54800000000000004</v>
      </c>
      <c r="FB61">
        <v>0.11700000000000001</v>
      </c>
      <c r="FC61">
        <v>2</v>
      </c>
      <c r="FD61">
        <v>335.29500000000002</v>
      </c>
      <c r="FE61">
        <v>490.77800000000002</v>
      </c>
      <c r="FF61">
        <v>24.999600000000001</v>
      </c>
      <c r="FG61">
        <v>31.498899999999999</v>
      </c>
      <c r="FH61">
        <v>30</v>
      </c>
      <c r="FI61">
        <v>31.5153</v>
      </c>
      <c r="FJ61">
        <v>31.512499999999999</v>
      </c>
      <c r="FK61">
        <v>22.1676</v>
      </c>
      <c r="FL61">
        <v>49.3827</v>
      </c>
      <c r="FM61">
        <v>0</v>
      </c>
      <c r="FN61">
        <v>25</v>
      </c>
      <c r="FO61">
        <v>400</v>
      </c>
      <c r="FP61">
        <v>16.7926</v>
      </c>
      <c r="FQ61">
        <v>100.99299999999999</v>
      </c>
      <c r="FR61">
        <v>101.575</v>
      </c>
    </row>
    <row r="62" spans="1:174" x14ac:dyDescent="0.2">
      <c r="A62">
        <v>57</v>
      </c>
      <c r="B62">
        <v>1564502454.3</v>
      </c>
      <c r="C62">
        <v>9637.5</v>
      </c>
      <c r="D62" t="s">
        <v>514</v>
      </c>
      <c r="E62" t="s">
        <v>515</v>
      </c>
      <c r="F62" t="s">
        <v>510</v>
      </c>
      <c r="G62">
        <v>3</v>
      </c>
      <c r="H62" s="1">
        <v>0</v>
      </c>
      <c r="I62" t="s">
        <v>959</v>
      </c>
      <c r="J62">
        <v>1564502454.3</v>
      </c>
      <c r="K62">
        <f t="shared" si="43"/>
        <v>7.131766637973257E-3</v>
      </c>
      <c r="L62">
        <f t="shared" si="44"/>
        <v>20.783100648577488</v>
      </c>
      <c r="M62">
        <f t="shared" si="45"/>
        <v>272.89697596647147</v>
      </c>
      <c r="N62">
        <f t="shared" si="46"/>
        <v>201.4076961789327</v>
      </c>
      <c r="O62">
        <f t="shared" si="47"/>
        <v>20.033666443073109</v>
      </c>
      <c r="P62">
        <f t="shared" si="48"/>
        <v>27.144578353046526</v>
      </c>
      <c r="Q62">
        <f t="shared" si="49"/>
        <v>0.56244776631654692</v>
      </c>
      <c r="R62">
        <f t="shared" si="50"/>
        <v>2.2440868730596177</v>
      </c>
      <c r="S62">
        <f t="shared" si="51"/>
        <v>0.4943090773604904</v>
      </c>
      <c r="T62">
        <f t="shared" si="52"/>
        <v>0.31437462839030705</v>
      </c>
      <c r="U62">
        <f t="shared" si="53"/>
        <v>273.63413460607859</v>
      </c>
      <c r="V62">
        <f t="shared" si="54"/>
        <v>28.186076117507046</v>
      </c>
      <c r="W62">
        <f t="shared" si="55"/>
        <v>28.546099999999999</v>
      </c>
      <c r="X62">
        <f t="shared" si="56"/>
        <v>3.9173421973016369</v>
      </c>
      <c r="Y62">
        <f t="shared" si="57"/>
        <v>64.748442821131135</v>
      </c>
      <c r="Z62">
        <f t="shared" si="58"/>
        <v>2.5287409477302001</v>
      </c>
      <c r="AA62">
        <f t="shared" si="59"/>
        <v>3.9054853484521588</v>
      </c>
      <c r="AB62">
        <f t="shared" si="60"/>
        <v>1.3886012495714368</v>
      </c>
      <c r="AC62">
        <f t="shared" si="61"/>
        <v>-314.51090873462061</v>
      </c>
      <c r="AD62">
        <f t="shared" si="62"/>
        <v>-6.3153236403202593</v>
      </c>
      <c r="AE62">
        <f t="shared" si="63"/>
        <v>-0.61661705223833563</v>
      </c>
      <c r="AF62">
        <f t="shared" si="64"/>
        <v>-47.808714821100608</v>
      </c>
      <c r="AG62">
        <v>-4.1024746111811797E-2</v>
      </c>
      <c r="AH62">
        <v>4.6053871475658703E-2</v>
      </c>
      <c r="AI62">
        <v>3.4446545042308898</v>
      </c>
      <c r="AJ62">
        <v>144</v>
      </c>
      <c r="AK62">
        <v>29</v>
      </c>
      <c r="AL62">
        <f t="shared" si="65"/>
        <v>1.0055627480105069</v>
      </c>
      <c r="AM62">
        <f t="shared" si="66"/>
        <v>0.55627480105069349</v>
      </c>
      <c r="AN62">
        <f t="shared" si="67"/>
        <v>52060.972540913375</v>
      </c>
      <c r="AO62">
        <v>0</v>
      </c>
      <c r="AP62">
        <v>0</v>
      </c>
      <c r="AQ62">
        <v>0</v>
      </c>
      <c r="AR62">
        <f t="shared" si="68"/>
        <v>0</v>
      </c>
      <c r="AS62" t="e">
        <f t="shared" si="69"/>
        <v>#DIV/0!</v>
      </c>
      <c r="AT62">
        <v>-1</v>
      </c>
      <c r="AU62" t="s">
        <v>516</v>
      </c>
      <c r="AV62">
        <v>812.16653846153804</v>
      </c>
      <c r="AW62">
        <v>1124.82</v>
      </c>
      <c r="AX62">
        <f t="shared" si="70"/>
        <v>0.27795866142001557</v>
      </c>
      <c r="AY62">
        <v>0.5</v>
      </c>
      <c r="AZ62">
        <f t="shared" si="71"/>
        <v>1429.3875001004174</v>
      </c>
      <c r="BA62">
        <f t="shared" si="72"/>
        <v>20.783100648577488</v>
      </c>
      <c r="BB62">
        <f t="shared" si="73"/>
        <v>198.65531808920719</v>
      </c>
      <c r="BC62">
        <f t="shared" si="74"/>
        <v>0.47915221991074125</v>
      </c>
      <c r="BD62">
        <f t="shared" si="75"/>
        <v>1.5239464908603987E-2</v>
      </c>
      <c r="BE62">
        <f t="shared" si="76"/>
        <v>-1</v>
      </c>
      <c r="BF62" t="s">
        <v>517</v>
      </c>
      <c r="BG62">
        <v>585.86</v>
      </c>
      <c r="BH62">
        <f t="shared" si="77"/>
        <v>538.95999999999992</v>
      </c>
      <c r="BI62">
        <f t="shared" si="78"/>
        <v>0.58010513124992935</v>
      </c>
      <c r="BJ62">
        <f t="shared" si="79"/>
        <v>1.9199467449561327</v>
      </c>
      <c r="BK62">
        <f t="shared" si="80"/>
        <v>0.27795866142001557</v>
      </c>
      <c r="BL62" t="e">
        <f t="shared" si="81"/>
        <v>#DIV/0!</v>
      </c>
      <c r="BM62">
        <v>519</v>
      </c>
      <c r="BN62">
        <v>300</v>
      </c>
      <c r="BO62">
        <v>300</v>
      </c>
      <c r="BP62">
        <v>300</v>
      </c>
      <c r="BQ62">
        <v>10141.799999999999</v>
      </c>
      <c r="BR62">
        <v>1054.7</v>
      </c>
      <c r="BS62">
        <v>-7.0057299999999999E-3</v>
      </c>
      <c r="BT62">
        <v>-1.65015</v>
      </c>
      <c r="BU62">
        <f t="shared" si="82"/>
        <v>1700.2</v>
      </c>
      <c r="BV62">
        <f t="shared" si="83"/>
        <v>1429.3875001004174</v>
      </c>
      <c r="BW62">
        <f t="shared" si="84"/>
        <v>0.84071726861570251</v>
      </c>
      <c r="BX62">
        <f t="shared" si="85"/>
        <v>0.19143453723140524</v>
      </c>
      <c r="BY62">
        <v>6</v>
      </c>
      <c r="BZ62">
        <v>0.5</v>
      </c>
      <c r="CA62" t="s">
        <v>278</v>
      </c>
      <c r="CB62">
        <v>1564502454.3</v>
      </c>
      <c r="CC62">
        <v>272.89699999999999</v>
      </c>
      <c r="CD62">
        <v>300.02800000000002</v>
      </c>
      <c r="CE62">
        <v>25.422599999999999</v>
      </c>
      <c r="CF62">
        <v>17.1313</v>
      </c>
      <c r="CG62">
        <v>500.11500000000001</v>
      </c>
      <c r="CH62">
        <v>99.268199999999993</v>
      </c>
      <c r="CI62">
        <v>0.20002700000000001</v>
      </c>
      <c r="CJ62">
        <v>28.4939</v>
      </c>
      <c r="CK62">
        <v>28.546099999999999</v>
      </c>
      <c r="CL62">
        <v>999.9</v>
      </c>
      <c r="CM62">
        <v>9966.25</v>
      </c>
      <c r="CN62">
        <v>0</v>
      </c>
      <c r="CO62">
        <v>-0.420458</v>
      </c>
      <c r="CP62">
        <v>1700.2</v>
      </c>
      <c r="CQ62">
        <v>0.97602100000000003</v>
      </c>
      <c r="CR62">
        <v>2.3978599999999999E-2</v>
      </c>
      <c r="CS62">
        <v>0</v>
      </c>
      <c r="CT62">
        <v>811.36300000000006</v>
      </c>
      <c r="CU62">
        <v>4.99986</v>
      </c>
      <c r="CV62">
        <v>14269.1</v>
      </c>
      <c r="CW62">
        <v>13811</v>
      </c>
      <c r="CX62">
        <v>46.75</v>
      </c>
      <c r="CY62">
        <v>48.625</v>
      </c>
      <c r="CZ62">
        <v>47.561999999999998</v>
      </c>
      <c r="DA62">
        <v>47.625</v>
      </c>
      <c r="DB62">
        <v>48.436999999999998</v>
      </c>
      <c r="DC62">
        <v>1654.55</v>
      </c>
      <c r="DD62">
        <v>40.65</v>
      </c>
      <c r="DE62">
        <v>0</v>
      </c>
      <c r="DF62">
        <v>123.39999985694899</v>
      </c>
      <c r="DG62">
        <v>812.16653846153804</v>
      </c>
      <c r="DH62">
        <v>-7.2640683900363001</v>
      </c>
      <c r="DI62">
        <v>-127.610256494879</v>
      </c>
      <c r="DJ62">
        <v>14281.2307692308</v>
      </c>
      <c r="DK62">
        <v>15</v>
      </c>
      <c r="DL62">
        <v>1564502491.3</v>
      </c>
      <c r="DM62" t="s">
        <v>518</v>
      </c>
      <c r="DN62">
        <v>58</v>
      </c>
      <c r="DO62">
        <v>0.39400000000000002</v>
      </c>
      <c r="DP62">
        <v>0.127</v>
      </c>
      <c r="DQ62">
        <v>300</v>
      </c>
      <c r="DR62">
        <v>17</v>
      </c>
      <c r="DS62">
        <v>0.04</v>
      </c>
      <c r="DT62">
        <v>0.01</v>
      </c>
      <c r="DU62">
        <v>20.602971820252399</v>
      </c>
      <c r="DV62">
        <v>0.25000318919235598</v>
      </c>
      <c r="DW62">
        <v>6.9240139802718703E-2</v>
      </c>
      <c r="DX62">
        <v>1</v>
      </c>
      <c r="DY62">
        <v>0.56465005351985698</v>
      </c>
      <c r="DZ62">
        <v>-8.4529923899386902E-3</v>
      </c>
      <c r="EA62">
        <v>1.7513864962521201E-3</v>
      </c>
      <c r="EB62">
        <v>1</v>
      </c>
      <c r="EC62">
        <v>2</v>
      </c>
      <c r="ED62">
        <v>2</v>
      </c>
      <c r="EE62" t="s">
        <v>279</v>
      </c>
      <c r="EF62">
        <v>1.86707</v>
      </c>
      <c r="EG62">
        <v>1.8635600000000001</v>
      </c>
      <c r="EH62">
        <v>1.8692</v>
      </c>
      <c r="EI62">
        <v>1.8671599999999999</v>
      </c>
      <c r="EJ62">
        <v>1.8717999999999999</v>
      </c>
      <c r="EK62">
        <v>1.86429</v>
      </c>
      <c r="EL62">
        <v>1.8658300000000001</v>
      </c>
      <c r="EM62">
        <v>1.86571</v>
      </c>
      <c r="EN62" t="s">
        <v>280</v>
      </c>
      <c r="EO62" t="s">
        <v>19</v>
      </c>
      <c r="EP62" t="s">
        <v>19</v>
      </c>
      <c r="EQ62" t="s">
        <v>19</v>
      </c>
      <c r="ER62" t="s">
        <v>281</v>
      </c>
      <c r="ES62" t="s">
        <v>282</v>
      </c>
      <c r="ET62" t="s">
        <v>283</v>
      </c>
      <c r="EU62" t="s">
        <v>283</v>
      </c>
      <c r="EV62" t="s">
        <v>283</v>
      </c>
      <c r="EW62" t="s">
        <v>283</v>
      </c>
      <c r="EX62">
        <v>0</v>
      </c>
      <c r="EY62">
        <v>100</v>
      </c>
      <c r="EZ62">
        <v>100</v>
      </c>
      <c r="FA62">
        <v>0.39400000000000002</v>
      </c>
      <c r="FB62">
        <v>0.127</v>
      </c>
      <c r="FC62">
        <v>2</v>
      </c>
      <c r="FD62">
        <v>335.80099999999999</v>
      </c>
      <c r="FE62">
        <v>490.95299999999997</v>
      </c>
      <c r="FF62">
        <v>24.9998</v>
      </c>
      <c r="FG62">
        <v>31.463100000000001</v>
      </c>
      <c r="FH62">
        <v>29.9999</v>
      </c>
      <c r="FI62">
        <v>31.4956</v>
      </c>
      <c r="FJ62">
        <v>31.4908</v>
      </c>
      <c r="FK62">
        <v>17.6828</v>
      </c>
      <c r="FL62">
        <v>47.929900000000004</v>
      </c>
      <c r="FM62">
        <v>0</v>
      </c>
      <c r="FN62">
        <v>25</v>
      </c>
      <c r="FO62">
        <v>300</v>
      </c>
      <c r="FP62">
        <v>17.2668</v>
      </c>
      <c r="FQ62">
        <v>101</v>
      </c>
      <c r="FR62">
        <v>101.583</v>
      </c>
    </row>
    <row r="63" spans="1:174" x14ac:dyDescent="0.2">
      <c r="A63">
        <v>58</v>
      </c>
      <c r="B63">
        <v>1564502572.3</v>
      </c>
      <c r="C63">
        <v>9755.5</v>
      </c>
      <c r="D63" t="s">
        <v>519</v>
      </c>
      <c r="E63" t="s">
        <v>520</v>
      </c>
      <c r="F63" t="s">
        <v>510</v>
      </c>
      <c r="G63">
        <v>3</v>
      </c>
      <c r="H63" s="1">
        <v>0</v>
      </c>
      <c r="I63" t="s">
        <v>959</v>
      </c>
      <c r="J63">
        <v>1564502572.3</v>
      </c>
      <c r="K63">
        <f t="shared" si="43"/>
        <v>7.1312883486828555E-3</v>
      </c>
      <c r="L63">
        <f t="shared" si="44"/>
        <v>17.13279496788104</v>
      </c>
      <c r="M63">
        <f t="shared" si="45"/>
        <v>227.58398032404958</v>
      </c>
      <c r="N63">
        <f t="shared" si="46"/>
        <v>169.58374569367183</v>
      </c>
      <c r="O63">
        <f t="shared" si="47"/>
        <v>16.868086996073654</v>
      </c>
      <c r="P63">
        <f t="shared" si="48"/>
        <v>22.637230728192574</v>
      </c>
      <c r="Q63">
        <f t="shared" si="49"/>
        <v>0.57316709959774415</v>
      </c>
      <c r="R63">
        <f t="shared" si="50"/>
        <v>2.2494285309346793</v>
      </c>
      <c r="S63">
        <f t="shared" si="51"/>
        <v>0.5027258279696053</v>
      </c>
      <c r="T63">
        <f t="shared" si="52"/>
        <v>0.31980825378726135</v>
      </c>
      <c r="U63">
        <f t="shared" si="53"/>
        <v>273.57987095602869</v>
      </c>
      <c r="V63">
        <f t="shared" si="54"/>
        <v>28.170388606277644</v>
      </c>
      <c r="W63">
        <f t="shared" si="55"/>
        <v>28.5061</v>
      </c>
      <c r="X63">
        <f t="shared" si="56"/>
        <v>3.9082536827396401</v>
      </c>
      <c r="Y63">
        <f t="shared" si="57"/>
        <v>65.175447698711764</v>
      </c>
      <c r="Z63">
        <f t="shared" si="58"/>
        <v>2.5430382164345007</v>
      </c>
      <c r="AA63">
        <f t="shared" si="59"/>
        <v>3.9018346727593949</v>
      </c>
      <c r="AB63">
        <f t="shared" si="60"/>
        <v>1.3652154663051395</v>
      </c>
      <c r="AC63">
        <f t="shared" si="61"/>
        <v>-314.48981617691391</v>
      </c>
      <c r="AD63">
        <f t="shared" si="62"/>
        <v>-3.4319747041611244</v>
      </c>
      <c r="AE63">
        <f t="shared" si="63"/>
        <v>-0.33420292750454017</v>
      </c>
      <c r="AF63">
        <f t="shared" si="64"/>
        <v>-44.676122852550861</v>
      </c>
      <c r="AG63">
        <v>-4.1168364318092801E-2</v>
      </c>
      <c r="AH63">
        <v>4.6215095493855003E-2</v>
      </c>
      <c r="AI63">
        <v>3.45419907342289</v>
      </c>
      <c r="AJ63">
        <v>144</v>
      </c>
      <c r="AK63">
        <v>29</v>
      </c>
      <c r="AL63">
        <f t="shared" si="65"/>
        <v>1.0055437267110383</v>
      </c>
      <c r="AM63">
        <f t="shared" si="66"/>
        <v>0.55437267110383104</v>
      </c>
      <c r="AN63">
        <f t="shared" si="67"/>
        <v>52238.612829913502</v>
      </c>
      <c r="AO63">
        <v>0</v>
      </c>
      <c r="AP63">
        <v>0</v>
      </c>
      <c r="AQ63">
        <v>0</v>
      </c>
      <c r="AR63">
        <f t="shared" si="68"/>
        <v>0</v>
      </c>
      <c r="AS63" t="e">
        <f t="shared" si="69"/>
        <v>#DIV/0!</v>
      </c>
      <c r="AT63">
        <v>-1</v>
      </c>
      <c r="AU63" t="s">
        <v>521</v>
      </c>
      <c r="AV63">
        <v>795.21442307692303</v>
      </c>
      <c r="AW63">
        <v>1076.95</v>
      </c>
      <c r="AX63">
        <f t="shared" si="70"/>
        <v>0.2616050670161818</v>
      </c>
      <c r="AY63">
        <v>0.5</v>
      </c>
      <c r="AZ63">
        <f t="shared" si="71"/>
        <v>1429.1019001004374</v>
      </c>
      <c r="BA63">
        <f t="shared" si="72"/>
        <v>17.13279496788104</v>
      </c>
      <c r="BB63">
        <f t="shared" si="73"/>
        <v>186.93014917436383</v>
      </c>
      <c r="BC63">
        <f t="shared" si="74"/>
        <v>0.45516504944519248</v>
      </c>
      <c r="BD63">
        <f t="shared" si="75"/>
        <v>1.2688244950627149E-2</v>
      </c>
      <c r="BE63">
        <f t="shared" si="76"/>
        <v>-1</v>
      </c>
      <c r="BF63" t="s">
        <v>522</v>
      </c>
      <c r="BG63">
        <v>586.76</v>
      </c>
      <c r="BH63">
        <f t="shared" si="77"/>
        <v>490.19000000000005</v>
      </c>
      <c r="BI63">
        <f t="shared" si="78"/>
        <v>0.57474770379460416</v>
      </c>
      <c r="BJ63">
        <f t="shared" si="79"/>
        <v>1.8354182289181267</v>
      </c>
      <c r="BK63">
        <f t="shared" si="80"/>
        <v>0.2616050670161818</v>
      </c>
      <c r="BL63" t="e">
        <f t="shared" si="81"/>
        <v>#DIV/0!</v>
      </c>
      <c r="BM63">
        <v>521</v>
      </c>
      <c r="BN63">
        <v>300</v>
      </c>
      <c r="BO63">
        <v>300</v>
      </c>
      <c r="BP63">
        <v>300</v>
      </c>
      <c r="BQ63">
        <v>10141.6</v>
      </c>
      <c r="BR63">
        <v>1014.26</v>
      </c>
      <c r="BS63">
        <v>-7.0053700000000003E-3</v>
      </c>
      <c r="BT63">
        <v>-1.85297</v>
      </c>
      <c r="BU63">
        <f t="shared" si="82"/>
        <v>1699.86</v>
      </c>
      <c r="BV63">
        <f t="shared" si="83"/>
        <v>1429.1019001004374</v>
      </c>
      <c r="BW63">
        <f t="shared" si="84"/>
        <v>0.84071741208125228</v>
      </c>
      <c r="BX63">
        <f t="shared" si="85"/>
        <v>0.19143482416250476</v>
      </c>
      <c r="BY63">
        <v>6</v>
      </c>
      <c r="BZ63">
        <v>0.5</v>
      </c>
      <c r="CA63" t="s">
        <v>278</v>
      </c>
      <c r="CB63">
        <v>1564502572.3</v>
      </c>
      <c r="CC63">
        <v>227.584</v>
      </c>
      <c r="CD63">
        <v>249.976</v>
      </c>
      <c r="CE63">
        <v>25.566500000000001</v>
      </c>
      <c r="CF63">
        <v>17.275500000000001</v>
      </c>
      <c r="CG63">
        <v>500.03500000000003</v>
      </c>
      <c r="CH63">
        <v>99.267600000000002</v>
      </c>
      <c r="CI63">
        <v>0.199993</v>
      </c>
      <c r="CJ63">
        <v>28.477799999999998</v>
      </c>
      <c r="CK63">
        <v>28.5061</v>
      </c>
      <c r="CL63">
        <v>999.9</v>
      </c>
      <c r="CM63">
        <v>10001.200000000001</v>
      </c>
      <c r="CN63">
        <v>0</v>
      </c>
      <c r="CO63">
        <v>-0.420458</v>
      </c>
      <c r="CP63">
        <v>1699.86</v>
      </c>
      <c r="CQ63">
        <v>0.97601700000000002</v>
      </c>
      <c r="CR63">
        <v>2.3982900000000001E-2</v>
      </c>
      <c r="CS63">
        <v>0</v>
      </c>
      <c r="CT63">
        <v>794.524</v>
      </c>
      <c r="CU63">
        <v>4.99986</v>
      </c>
      <c r="CV63">
        <v>13978</v>
      </c>
      <c r="CW63">
        <v>13808.2</v>
      </c>
      <c r="CX63">
        <v>46.686999999999998</v>
      </c>
      <c r="CY63">
        <v>48.561999999999998</v>
      </c>
      <c r="CZ63">
        <v>47.561999999999998</v>
      </c>
      <c r="DA63">
        <v>47.625</v>
      </c>
      <c r="DB63">
        <v>48.375</v>
      </c>
      <c r="DC63">
        <v>1654.21</v>
      </c>
      <c r="DD63">
        <v>40.65</v>
      </c>
      <c r="DE63">
        <v>0</v>
      </c>
      <c r="DF63">
        <v>117.59999990463299</v>
      </c>
      <c r="DG63">
        <v>795.21442307692303</v>
      </c>
      <c r="DH63">
        <v>-4.2097435856961898</v>
      </c>
      <c r="DI63">
        <v>-66.071794819457395</v>
      </c>
      <c r="DJ63">
        <v>13987.2692307692</v>
      </c>
      <c r="DK63">
        <v>15</v>
      </c>
      <c r="DL63">
        <v>1564502612.8</v>
      </c>
      <c r="DM63" t="s">
        <v>523</v>
      </c>
      <c r="DN63">
        <v>59</v>
      </c>
      <c r="DO63">
        <v>0.34699999999999998</v>
      </c>
      <c r="DP63">
        <v>0.127</v>
      </c>
      <c r="DQ63">
        <v>250</v>
      </c>
      <c r="DR63">
        <v>17</v>
      </c>
      <c r="DS63">
        <v>0.04</v>
      </c>
      <c r="DT63">
        <v>0.01</v>
      </c>
      <c r="DU63">
        <v>17.065874504446601</v>
      </c>
      <c r="DV63">
        <v>0.26431525246482901</v>
      </c>
      <c r="DW63">
        <v>6.7385396047312293E-2</v>
      </c>
      <c r="DX63">
        <v>1</v>
      </c>
      <c r="DY63">
        <v>0.57084407266475201</v>
      </c>
      <c r="DZ63">
        <v>7.3434885023046202E-3</v>
      </c>
      <c r="EA63">
        <v>1.5937905066928601E-3</v>
      </c>
      <c r="EB63">
        <v>1</v>
      </c>
      <c r="EC63">
        <v>2</v>
      </c>
      <c r="ED63">
        <v>2</v>
      </c>
      <c r="EE63" t="s">
        <v>279</v>
      </c>
      <c r="EF63">
        <v>1.86707</v>
      </c>
      <c r="EG63">
        <v>1.8635600000000001</v>
      </c>
      <c r="EH63">
        <v>1.8692</v>
      </c>
      <c r="EI63">
        <v>1.8671599999999999</v>
      </c>
      <c r="EJ63">
        <v>1.8717999999999999</v>
      </c>
      <c r="EK63">
        <v>1.8642799999999999</v>
      </c>
      <c r="EL63">
        <v>1.86581</v>
      </c>
      <c r="EM63">
        <v>1.86575</v>
      </c>
      <c r="EN63" t="s">
        <v>280</v>
      </c>
      <c r="EO63" t="s">
        <v>19</v>
      </c>
      <c r="EP63" t="s">
        <v>19</v>
      </c>
      <c r="EQ63" t="s">
        <v>19</v>
      </c>
      <c r="ER63" t="s">
        <v>281</v>
      </c>
      <c r="ES63" t="s">
        <v>282</v>
      </c>
      <c r="ET63" t="s">
        <v>283</v>
      </c>
      <c r="EU63" t="s">
        <v>283</v>
      </c>
      <c r="EV63" t="s">
        <v>283</v>
      </c>
      <c r="EW63" t="s">
        <v>283</v>
      </c>
      <c r="EX63">
        <v>0</v>
      </c>
      <c r="EY63">
        <v>100</v>
      </c>
      <c r="EZ63">
        <v>100</v>
      </c>
      <c r="FA63">
        <v>0.34699999999999998</v>
      </c>
      <c r="FB63">
        <v>0.127</v>
      </c>
      <c r="FC63">
        <v>2</v>
      </c>
      <c r="FD63">
        <v>335.99900000000002</v>
      </c>
      <c r="FE63">
        <v>491.10300000000001</v>
      </c>
      <c r="FF63">
        <v>25.000499999999999</v>
      </c>
      <c r="FG63">
        <v>31.4359</v>
      </c>
      <c r="FH63">
        <v>30.0001</v>
      </c>
      <c r="FI63">
        <v>31.475999999999999</v>
      </c>
      <c r="FJ63">
        <v>31.472899999999999</v>
      </c>
      <c r="FK63">
        <v>15.3775</v>
      </c>
      <c r="FL63">
        <v>48.106699999999996</v>
      </c>
      <c r="FM63">
        <v>0</v>
      </c>
      <c r="FN63">
        <v>25</v>
      </c>
      <c r="FO63">
        <v>250</v>
      </c>
      <c r="FP63">
        <v>17.183499999999999</v>
      </c>
      <c r="FQ63">
        <v>101.003</v>
      </c>
      <c r="FR63">
        <v>101.59</v>
      </c>
    </row>
    <row r="64" spans="1:174" x14ac:dyDescent="0.2">
      <c r="A64">
        <v>59</v>
      </c>
      <c r="B64">
        <v>1564502695.3</v>
      </c>
      <c r="C64">
        <v>9878.5</v>
      </c>
      <c r="D64" t="s">
        <v>524</v>
      </c>
      <c r="E64" t="s">
        <v>525</v>
      </c>
      <c r="F64" t="s">
        <v>510</v>
      </c>
      <c r="G64">
        <v>3</v>
      </c>
      <c r="H64" s="1">
        <v>0</v>
      </c>
      <c r="I64" t="s">
        <v>959</v>
      </c>
      <c r="J64">
        <v>1564502695.3</v>
      </c>
      <c r="K64">
        <f t="shared" si="43"/>
        <v>7.335321120245584E-3</v>
      </c>
      <c r="L64">
        <f t="shared" si="44"/>
        <v>11.163769430666772</v>
      </c>
      <c r="M64">
        <f t="shared" si="45"/>
        <v>160.26098724479789</v>
      </c>
      <c r="N64">
        <f t="shared" si="46"/>
        <v>123.32292278393541</v>
      </c>
      <c r="O64">
        <f t="shared" si="47"/>
        <v>12.266817302260327</v>
      </c>
      <c r="P64">
        <f t="shared" si="48"/>
        <v>15.941012480348817</v>
      </c>
      <c r="Q64">
        <f t="shared" si="49"/>
        <v>0.59433532852230242</v>
      </c>
      <c r="R64">
        <f t="shared" si="50"/>
        <v>2.2534706636391002</v>
      </c>
      <c r="S64">
        <f t="shared" si="51"/>
        <v>0.51907644708419853</v>
      </c>
      <c r="T64">
        <f t="shared" si="52"/>
        <v>0.33038707173991466</v>
      </c>
      <c r="U64">
        <f t="shared" si="53"/>
        <v>273.63094262666004</v>
      </c>
      <c r="V64">
        <f t="shared" si="54"/>
        <v>28.110474161827689</v>
      </c>
      <c r="W64">
        <f t="shared" si="55"/>
        <v>28.475100000000001</v>
      </c>
      <c r="X64">
        <f t="shared" si="56"/>
        <v>3.9012227391666081</v>
      </c>
      <c r="Y64">
        <f t="shared" si="57"/>
        <v>65.10034765901824</v>
      </c>
      <c r="Z64">
        <f t="shared" si="58"/>
        <v>2.5410967224882</v>
      </c>
      <c r="AA64">
        <f t="shared" si="59"/>
        <v>3.9033535362943428</v>
      </c>
      <c r="AB64">
        <f t="shared" si="60"/>
        <v>1.3601260166784082</v>
      </c>
      <c r="AC64">
        <f t="shared" si="61"/>
        <v>-323.48766140283027</v>
      </c>
      <c r="AD64">
        <f t="shared" si="62"/>
        <v>1.1419976379301735</v>
      </c>
      <c r="AE64">
        <f t="shared" si="63"/>
        <v>0.11099391248634048</v>
      </c>
      <c r="AF64">
        <f t="shared" si="64"/>
        <v>-48.60372722575373</v>
      </c>
      <c r="AG64">
        <v>-4.12772478425412E-2</v>
      </c>
      <c r="AH64">
        <v>4.6337326788768902E-2</v>
      </c>
      <c r="AI64">
        <v>3.4614276252379699</v>
      </c>
      <c r="AJ64">
        <v>144</v>
      </c>
      <c r="AK64">
        <v>29</v>
      </c>
      <c r="AL64">
        <f t="shared" si="65"/>
        <v>1.0055297477053549</v>
      </c>
      <c r="AM64">
        <f t="shared" si="66"/>
        <v>0.55297477053548594</v>
      </c>
      <c r="AN64">
        <f t="shared" si="67"/>
        <v>52369.942132931435</v>
      </c>
      <c r="AO64">
        <v>0</v>
      </c>
      <c r="AP64">
        <v>0</v>
      </c>
      <c r="AQ64">
        <v>0</v>
      </c>
      <c r="AR64">
        <f t="shared" si="68"/>
        <v>0</v>
      </c>
      <c r="AS64" t="e">
        <f t="shared" si="69"/>
        <v>#DIV/0!</v>
      </c>
      <c r="AT64">
        <v>-1</v>
      </c>
      <c r="AU64" t="s">
        <v>526</v>
      </c>
      <c r="AV64">
        <v>785.44799999999998</v>
      </c>
      <c r="AW64">
        <v>1017.64</v>
      </c>
      <c r="AX64">
        <f t="shared" si="70"/>
        <v>0.22816713179513382</v>
      </c>
      <c r="AY64">
        <v>0.5</v>
      </c>
      <c r="AZ64">
        <f t="shared" si="71"/>
        <v>1429.3707001004186</v>
      </c>
      <c r="BA64">
        <f t="shared" si="72"/>
        <v>11.163769430666772</v>
      </c>
      <c r="BB64">
        <f t="shared" si="73"/>
        <v>163.06770645695747</v>
      </c>
      <c r="BC64">
        <f t="shared" si="74"/>
        <v>0.42537636099209936</v>
      </c>
      <c r="BD64">
        <f t="shared" si="75"/>
        <v>8.5098774095566827E-3</v>
      </c>
      <c r="BE64">
        <f t="shared" si="76"/>
        <v>-1</v>
      </c>
      <c r="BF64" t="s">
        <v>527</v>
      </c>
      <c r="BG64">
        <v>584.76</v>
      </c>
      <c r="BH64">
        <f t="shared" si="77"/>
        <v>432.88</v>
      </c>
      <c r="BI64">
        <f t="shared" si="78"/>
        <v>0.53638883755313249</v>
      </c>
      <c r="BJ64">
        <f t="shared" si="79"/>
        <v>1.7402695122785417</v>
      </c>
      <c r="BK64">
        <f t="shared" si="80"/>
        <v>0.22816713179513384</v>
      </c>
      <c r="BL64" t="e">
        <f t="shared" si="81"/>
        <v>#DIV/0!</v>
      </c>
      <c r="BM64">
        <v>523</v>
      </c>
      <c r="BN64">
        <v>300</v>
      </c>
      <c r="BO64">
        <v>300</v>
      </c>
      <c r="BP64">
        <v>300</v>
      </c>
      <c r="BQ64">
        <v>10141.4</v>
      </c>
      <c r="BR64">
        <v>968.99699999999996</v>
      </c>
      <c r="BS64">
        <v>-7.0051799999999997E-3</v>
      </c>
      <c r="BT64">
        <v>-1.7115499999999999</v>
      </c>
      <c r="BU64">
        <f t="shared" si="82"/>
        <v>1700.18</v>
      </c>
      <c r="BV64">
        <f t="shared" si="83"/>
        <v>1429.3707001004186</v>
      </c>
      <c r="BW64">
        <f t="shared" si="84"/>
        <v>0.84071727705326416</v>
      </c>
      <c r="BX64">
        <f t="shared" si="85"/>
        <v>0.19143455410652846</v>
      </c>
      <c r="BY64">
        <v>6</v>
      </c>
      <c r="BZ64">
        <v>0.5</v>
      </c>
      <c r="CA64" t="s">
        <v>278</v>
      </c>
      <c r="CB64">
        <v>1564502695.3</v>
      </c>
      <c r="CC64">
        <v>160.261</v>
      </c>
      <c r="CD64">
        <v>174.994</v>
      </c>
      <c r="CE64">
        <v>25.546600000000002</v>
      </c>
      <c r="CF64">
        <v>17.017800000000001</v>
      </c>
      <c r="CG64">
        <v>500.01799999999997</v>
      </c>
      <c r="CH64">
        <v>99.269099999999995</v>
      </c>
      <c r="CI64">
        <v>0.19997699999999999</v>
      </c>
      <c r="CJ64">
        <v>28.484500000000001</v>
      </c>
      <c r="CK64">
        <v>28.475100000000001</v>
      </c>
      <c r="CL64">
        <v>999.9</v>
      </c>
      <c r="CM64">
        <v>10027.5</v>
      </c>
      <c r="CN64">
        <v>0</v>
      </c>
      <c r="CO64">
        <v>-0.420458</v>
      </c>
      <c r="CP64">
        <v>1700.18</v>
      </c>
      <c r="CQ64">
        <v>0.97602100000000003</v>
      </c>
      <c r="CR64">
        <v>2.3978599999999999E-2</v>
      </c>
      <c r="CS64">
        <v>0</v>
      </c>
      <c r="CT64">
        <v>785.11699999999996</v>
      </c>
      <c r="CU64">
        <v>4.99986</v>
      </c>
      <c r="CV64">
        <v>13810.7</v>
      </c>
      <c r="CW64">
        <v>13810.9</v>
      </c>
      <c r="CX64">
        <v>46.686999999999998</v>
      </c>
      <c r="CY64">
        <v>48.625</v>
      </c>
      <c r="CZ64">
        <v>47.561999999999998</v>
      </c>
      <c r="DA64">
        <v>47.625</v>
      </c>
      <c r="DB64">
        <v>48.375</v>
      </c>
      <c r="DC64">
        <v>1654.53</v>
      </c>
      <c r="DD64">
        <v>40.65</v>
      </c>
      <c r="DE64">
        <v>0</v>
      </c>
      <c r="DF64">
        <v>122.39999985694899</v>
      </c>
      <c r="DG64">
        <v>785.44799999999998</v>
      </c>
      <c r="DH64">
        <v>-2.8225641078127199</v>
      </c>
      <c r="DI64">
        <v>-71.647863292816595</v>
      </c>
      <c r="DJ64">
        <v>13817.5423076923</v>
      </c>
      <c r="DK64">
        <v>15</v>
      </c>
      <c r="DL64">
        <v>1564502733.3</v>
      </c>
      <c r="DM64" t="s">
        <v>528</v>
      </c>
      <c r="DN64">
        <v>60</v>
      </c>
      <c r="DO64">
        <v>0.33800000000000002</v>
      </c>
      <c r="DP64">
        <v>0.125</v>
      </c>
      <c r="DQ64">
        <v>175</v>
      </c>
      <c r="DR64">
        <v>17</v>
      </c>
      <c r="DS64">
        <v>0.08</v>
      </c>
      <c r="DT64">
        <v>0.01</v>
      </c>
      <c r="DU64">
        <v>11.1173350420614</v>
      </c>
      <c r="DV64">
        <v>0.28411101924853299</v>
      </c>
      <c r="DW64">
        <v>7.1130645389617997E-2</v>
      </c>
      <c r="DX64">
        <v>1</v>
      </c>
      <c r="DY64">
        <v>0.59299341793429505</v>
      </c>
      <c r="DZ64">
        <v>4.5500999665109999E-3</v>
      </c>
      <c r="EA64">
        <v>1.6077026953776399E-3</v>
      </c>
      <c r="EB64">
        <v>1</v>
      </c>
      <c r="EC64">
        <v>2</v>
      </c>
      <c r="ED64">
        <v>2</v>
      </c>
      <c r="EE64" t="s">
        <v>279</v>
      </c>
      <c r="EF64">
        <v>1.8670500000000001</v>
      </c>
      <c r="EG64">
        <v>1.8635600000000001</v>
      </c>
      <c r="EH64">
        <v>1.8692</v>
      </c>
      <c r="EI64">
        <v>1.8671199999999999</v>
      </c>
      <c r="EJ64">
        <v>1.8717999999999999</v>
      </c>
      <c r="EK64">
        <v>1.8643099999999999</v>
      </c>
      <c r="EL64">
        <v>1.86581</v>
      </c>
      <c r="EM64">
        <v>1.8657300000000001</v>
      </c>
      <c r="EN64" t="s">
        <v>280</v>
      </c>
      <c r="EO64" t="s">
        <v>19</v>
      </c>
      <c r="EP64" t="s">
        <v>19</v>
      </c>
      <c r="EQ64" t="s">
        <v>19</v>
      </c>
      <c r="ER64" t="s">
        <v>281</v>
      </c>
      <c r="ES64" t="s">
        <v>282</v>
      </c>
      <c r="ET64" t="s">
        <v>283</v>
      </c>
      <c r="EU64" t="s">
        <v>283</v>
      </c>
      <c r="EV64" t="s">
        <v>283</v>
      </c>
      <c r="EW64" t="s">
        <v>283</v>
      </c>
      <c r="EX64">
        <v>0</v>
      </c>
      <c r="EY64">
        <v>100</v>
      </c>
      <c r="EZ64">
        <v>100</v>
      </c>
      <c r="FA64">
        <v>0.33800000000000002</v>
      </c>
      <c r="FB64">
        <v>0.125</v>
      </c>
      <c r="FC64">
        <v>2</v>
      </c>
      <c r="FD64">
        <v>335.92500000000001</v>
      </c>
      <c r="FE64">
        <v>490.88499999999999</v>
      </c>
      <c r="FF64">
        <v>25.000699999999998</v>
      </c>
      <c r="FG64">
        <v>31.4376</v>
      </c>
      <c r="FH64">
        <v>30</v>
      </c>
      <c r="FI64">
        <v>31.4712</v>
      </c>
      <c r="FJ64">
        <v>31.469000000000001</v>
      </c>
      <c r="FK64">
        <v>11.8149</v>
      </c>
      <c r="FL64">
        <v>48.864400000000003</v>
      </c>
      <c r="FM64">
        <v>0</v>
      </c>
      <c r="FN64">
        <v>25</v>
      </c>
      <c r="FO64">
        <v>175</v>
      </c>
      <c r="FP64">
        <v>17.001000000000001</v>
      </c>
      <c r="FQ64">
        <v>101.001</v>
      </c>
      <c r="FR64">
        <v>101.59099999999999</v>
      </c>
    </row>
    <row r="65" spans="1:174" x14ac:dyDescent="0.2">
      <c r="A65">
        <v>60</v>
      </c>
      <c r="B65">
        <v>1564502813.3</v>
      </c>
      <c r="C65">
        <v>9996.5</v>
      </c>
      <c r="D65" t="s">
        <v>529</v>
      </c>
      <c r="E65" t="s">
        <v>530</v>
      </c>
      <c r="F65" t="s">
        <v>510</v>
      </c>
      <c r="G65">
        <v>3</v>
      </c>
      <c r="H65" s="1">
        <v>0</v>
      </c>
      <c r="I65" t="s">
        <v>959</v>
      </c>
      <c r="J65">
        <v>1564502813.3</v>
      </c>
      <c r="K65">
        <f t="shared" si="43"/>
        <v>7.6009609101447178E-3</v>
      </c>
      <c r="L65">
        <f t="shared" si="44"/>
        <v>4.6978896263333683</v>
      </c>
      <c r="M65">
        <f t="shared" si="45"/>
        <v>93.526994606847907</v>
      </c>
      <c r="N65">
        <f t="shared" si="46"/>
        <v>77.984362284959801</v>
      </c>
      <c r="O65">
        <f t="shared" si="47"/>
        <v>7.7572929267042321</v>
      </c>
      <c r="P65">
        <f t="shared" si="48"/>
        <v>9.3033561147621313</v>
      </c>
      <c r="Q65">
        <f t="shared" si="49"/>
        <v>0.62250995950544463</v>
      </c>
      <c r="R65">
        <f t="shared" si="50"/>
        <v>2.2497946000321303</v>
      </c>
      <c r="S65">
        <f t="shared" si="51"/>
        <v>0.54035595841079231</v>
      </c>
      <c r="T65">
        <f t="shared" si="52"/>
        <v>0.34419621305007769</v>
      </c>
      <c r="U65">
        <f t="shared" si="53"/>
        <v>273.62934663695097</v>
      </c>
      <c r="V65">
        <f t="shared" si="54"/>
        <v>28.02589206179956</v>
      </c>
      <c r="W65">
        <f t="shared" si="55"/>
        <v>28.452100000000002</v>
      </c>
      <c r="X65">
        <f t="shared" si="56"/>
        <v>3.8960133642939354</v>
      </c>
      <c r="Y65">
        <f t="shared" si="57"/>
        <v>65.109829035950156</v>
      </c>
      <c r="Z65">
        <f t="shared" si="58"/>
        <v>2.5420573798463999</v>
      </c>
      <c r="AA65">
        <f t="shared" si="59"/>
        <v>3.9042605663160512</v>
      </c>
      <c r="AB65">
        <f t="shared" si="60"/>
        <v>1.3539559844475355</v>
      </c>
      <c r="AC65">
        <f t="shared" si="61"/>
        <v>-335.20237613738203</v>
      </c>
      <c r="AD65">
        <f t="shared" si="62"/>
        <v>4.4149897237599545</v>
      </c>
      <c r="AE65">
        <f t="shared" si="63"/>
        <v>0.42976558588019548</v>
      </c>
      <c r="AF65">
        <f t="shared" si="64"/>
        <v>-56.728274190790906</v>
      </c>
      <c r="AG65">
        <v>-4.1178217888041199E-2</v>
      </c>
      <c r="AH65">
        <v>4.6226156989342203E-2</v>
      </c>
      <c r="AI65">
        <v>3.4548535020655602</v>
      </c>
      <c r="AJ65">
        <v>144</v>
      </c>
      <c r="AK65">
        <v>29</v>
      </c>
      <c r="AL65">
        <f t="shared" si="65"/>
        <v>1.0055426339226781</v>
      </c>
      <c r="AM65">
        <f t="shared" si="66"/>
        <v>0.55426339226780641</v>
      </c>
      <c r="AN65">
        <f t="shared" si="67"/>
        <v>52248.855437633159</v>
      </c>
      <c r="AO65">
        <v>0</v>
      </c>
      <c r="AP65">
        <v>0</v>
      </c>
      <c r="AQ65">
        <v>0</v>
      </c>
      <c r="AR65">
        <f t="shared" si="68"/>
        <v>0</v>
      </c>
      <c r="AS65" t="e">
        <f t="shared" si="69"/>
        <v>#DIV/0!</v>
      </c>
      <c r="AT65">
        <v>-1</v>
      </c>
      <c r="AU65" t="s">
        <v>531</v>
      </c>
      <c r="AV65">
        <v>788.22223076923103</v>
      </c>
      <c r="AW65">
        <v>980.05700000000002</v>
      </c>
      <c r="AX65">
        <f t="shared" si="70"/>
        <v>0.19573837973788155</v>
      </c>
      <c r="AY65">
        <v>0.5</v>
      </c>
      <c r="AZ65">
        <f t="shared" si="71"/>
        <v>1429.3623001004194</v>
      </c>
      <c r="BA65">
        <f t="shared" si="72"/>
        <v>4.6978896263333683</v>
      </c>
      <c r="BB65">
        <f t="shared" si="73"/>
        <v>139.89053034003385</v>
      </c>
      <c r="BC65">
        <f t="shared" si="74"/>
        <v>0.39346384955160768</v>
      </c>
      <c r="BD65">
        <f t="shared" si="75"/>
        <v>3.9863158738222383E-3</v>
      </c>
      <c r="BE65">
        <f t="shared" si="76"/>
        <v>-1</v>
      </c>
      <c r="BF65" t="s">
        <v>532</v>
      </c>
      <c r="BG65">
        <v>594.44000000000005</v>
      </c>
      <c r="BH65">
        <f t="shared" si="77"/>
        <v>385.61699999999996</v>
      </c>
      <c r="BI65">
        <f t="shared" si="78"/>
        <v>0.49747487592810741</v>
      </c>
      <c r="BJ65">
        <f t="shared" si="79"/>
        <v>1.6487063454680033</v>
      </c>
      <c r="BK65">
        <f t="shared" si="80"/>
        <v>0.19573837973788155</v>
      </c>
      <c r="BL65" t="e">
        <f t="shared" si="81"/>
        <v>#DIV/0!</v>
      </c>
      <c r="BM65">
        <v>525</v>
      </c>
      <c r="BN65">
        <v>300</v>
      </c>
      <c r="BO65">
        <v>300</v>
      </c>
      <c r="BP65">
        <v>300</v>
      </c>
      <c r="BQ65">
        <v>10141.200000000001</v>
      </c>
      <c r="BR65">
        <v>936.79200000000003</v>
      </c>
      <c r="BS65">
        <v>-7.0048100000000002E-3</v>
      </c>
      <c r="BT65">
        <v>-2.9999400000000001</v>
      </c>
      <c r="BU65">
        <f t="shared" si="82"/>
        <v>1700.17</v>
      </c>
      <c r="BV65">
        <f t="shared" si="83"/>
        <v>1429.3623001004194</v>
      </c>
      <c r="BW65">
        <f t="shared" si="84"/>
        <v>0.84071728127211942</v>
      </c>
      <c r="BX65">
        <f t="shared" si="85"/>
        <v>0.19143456254423893</v>
      </c>
      <c r="BY65">
        <v>6</v>
      </c>
      <c r="BZ65">
        <v>0.5</v>
      </c>
      <c r="CA65" t="s">
        <v>278</v>
      </c>
      <c r="CB65">
        <v>1564502813.3</v>
      </c>
      <c r="CC65">
        <v>93.527000000000001</v>
      </c>
      <c r="CD65">
        <v>99.986699999999999</v>
      </c>
      <c r="CE65">
        <v>25.555399999999999</v>
      </c>
      <c r="CF65">
        <v>16.717300000000002</v>
      </c>
      <c r="CG65">
        <v>499.98200000000003</v>
      </c>
      <c r="CH65">
        <v>99.272499999999994</v>
      </c>
      <c r="CI65">
        <v>0.19991600000000001</v>
      </c>
      <c r="CJ65">
        <v>28.488499999999998</v>
      </c>
      <c r="CK65">
        <v>28.452100000000002</v>
      </c>
      <c r="CL65">
        <v>999.9</v>
      </c>
      <c r="CM65">
        <v>10003.1</v>
      </c>
      <c r="CN65">
        <v>0</v>
      </c>
      <c r="CO65">
        <v>-0.420458</v>
      </c>
      <c r="CP65">
        <v>1700.17</v>
      </c>
      <c r="CQ65">
        <v>0.97602100000000003</v>
      </c>
      <c r="CR65">
        <v>2.3978599999999999E-2</v>
      </c>
      <c r="CS65">
        <v>0</v>
      </c>
      <c r="CT65">
        <v>787.38599999999997</v>
      </c>
      <c r="CU65">
        <v>4.99986</v>
      </c>
      <c r="CV65">
        <v>13861.7</v>
      </c>
      <c r="CW65">
        <v>13810.7</v>
      </c>
      <c r="CX65">
        <v>46.686999999999998</v>
      </c>
      <c r="CY65">
        <v>48.625</v>
      </c>
      <c r="CZ65">
        <v>47.561999999999998</v>
      </c>
      <c r="DA65">
        <v>47.686999999999998</v>
      </c>
      <c r="DB65">
        <v>48.436999999999998</v>
      </c>
      <c r="DC65">
        <v>1654.52</v>
      </c>
      <c r="DD65">
        <v>40.65</v>
      </c>
      <c r="DE65">
        <v>0</v>
      </c>
      <c r="DF65">
        <v>117.5</v>
      </c>
      <c r="DG65">
        <v>788.22223076923103</v>
      </c>
      <c r="DH65">
        <v>-4.1606153913560497</v>
      </c>
      <c r="DI65">
        <v>-51.213675350987501</v>
      </c>
      <c r="DJ65">
        <v>13866.7846153846</v>
      </c>
      <c r="DK65">
        <v>15</v>
      </c>
      <c r="DL65">
        <v>1564502852.8</v>
      </c>
      <c r="DM65" t="s">
        <v>533</v>
      </c>
      <c r="DN65">
        <v>61</v>
      </c>
      <c r="DO65">
        <v>0.316</v>
      </c>
      <c r="DP65">
        <v>0.121</v>
      </c>
      <c r="DQ65">
        <v>100</v>
      </c>
      <c r="DR65">
        <v>17</v>
      </c>
      <c r="DS65">
        <v>0.14000000000000001</v>
      </c>
      <c r="DT65">
        <v>0.01</v>
      </c>
      <c r="DU65">
        <v>4.6438394066027504</v>
      </c>
      <c r="DV65">
        <v>0.281466527702462</v>
      </c>
      <c r="DW65">
        <v>9.2597902131213605E-2</v>
      </c>
      <c r="DX65">
        <v>1</v>
      </c>
      <c r="DY65">
        <v>0.62071265278943499</v>
      </c>
      <c r="DZ65">
        <v>1.50765693761887E-2</v>
      </c>
      <c r="EA65">
        <v>3.3876244594014601E-3</v>
      </c>
      <c r="EB65">
        <v>1</v>
      </c>
      <c r="EC65">
        <v>2</v>
      </c>
      <c r="ED65">
        <v>2</v>
      </c>
      <c r="EE65" t="s">
        <v>279</v>
      </c>
      <c r="EF65">
        <v>1.86707</v>
      </c>
      <c r="EG65">
        <v>1.8635600000000001</v>
      </c>
      <c r="EH65">
        <v>1.8692</v>
      </c>
      <c r="EI65">
        <v>1.8671500000000001</v>
      </c>
      <c r="EJ65">
        <v>1.8717999999999999</v>
      </c>
      <c r="EK65">
        <v>1.86426</v>
      </c>
      <c r="EL65">
        <v>1.86581</v>
      </c>
      <c r="EM65">
        <v>1.86574</v>
      </c>
      <c r="EN65" t="s">
        <v>280</v>
      </c>
      <c r="EO65" t="s">
        <v>19</v>
      </c>
      <c r="EP65" t="s">
        <v>19</v>
      </c>
      <c r="EQ65" t="s">
        <v>19</v>
      </c>
      <c r="ER65" t="s">
        <v>281</v>
      </c>
      <c r="ES65" t="s">
        <v>282</v>
      </c>
      <c r="ET65" t="s">
        <v>283</v>
      </c>
      <c r="EU65" t="s">
        <v>283</v>
      </c>
      <c r="EV65" t="s">
        <v>283</v>
      </c>
      <c r="EW65" t="s">
        <v>283</v>
      </c>
      <c r="EX65">
        <v>0</v>
      </c>
      <c r="EY65">
        <v>100</v>
      </c>
      <c r="EZ65">
        <v>100</v>
      </c>
      <c r="FA65">
        <v>0.316</v>
      </c>
      <c r="FB65">
        <v>0.121</v>
      </c>
      <c r="FC65">
        <v>2</v>
      </c>
      <c r="FD65">
        <v>336.19600000000003</v>
      </c>
      <c r="FE65">
        <v>490.221</v>
      </c>
      <c r="FF65">
        <v>25.000499999999999</v>
      </c>
      <c r="FG65">
        <v>31.466200000000001</v>
      </c>
      <c r="FH65">
        <v>30.0001</v>
      </c>
      <c r="FI65">
        <v>31.490500000000001</v>
      </c>
      <c r="FJ65">
        <v>31.485600000000002</v>
      </c>
      <c r="FK65">
        <v>8.1621000000000006</v>
      </c>
      <c r="FL65">
        <v>49.840600000000002</v>
      </c>
      <c r="FM65">
        <v>0</v>
      </c>
      <c r="FN65">
        <v>25</v>
      </c>
      <c r="FO65">
        <v>100</v>
      </c>
      <c r="FP65">
        <v>16.7089</v>
      </c>
      <c r="FQ65">
        <v>100.994</v>
      </c>
      <c r="FR65">
        <v>101.58</v>
      </c>
    </row>
    <row r="66" spans="1:174" x14ac:dyDescent="0.2">
      <c r="A66">
        <v>61</v>
      </c>
      <c r="B66">
        <v>1564502931.3</v>
      </c>
      <c r="C66">
        <v>10114.5</v>
      </c>
      <c r="D66" t="s">
        <v>534</v>
      </c>
      <c r="E66" t="s">
        <v>535</v>
      </c>
      <c r="F66" t="s">
        <v>510</v>
      </c>
      <c r="G66">
        <v>3</v>
      </c>
      <c r="H66" s="1">
        <v>0</v>
      </c>
      <c r="I66" t="s">
        <v>959</v>
      </c>
      <c r="J66">
        <v>1564502931.3</v>
      </c>
      <c r="K66">
        <f t="shared" si="43"/>
        <v>7.8487422733444587E-3</v>
      </c>
      <c r="L66">
        <f t="shared" si="44"/>
        <v>0.11094226148178156</v>
      </c>
      <c r="M66">
        <f t="shared" si="45"/>
        <v>49.412899872432348</v>
      </c>
      <c r="N66">
        <f t="shared" si="46"/>
        <v>48.034231865740921</v>
      </c>
      <c r="O66">
        <f t="shared" si="47"/>
        <v>4.7780660116406315</v>
      </c>
      <c r="P66">
        <f t="shared" si="48"/>
        <v>4.9152050162263778</v>
      </c>
      <c r="Q66">
        <f t="shared" si="49"/>
        <v>0.65058949004082189</v>
      </c>
      <c r="R66">
        <f t="shared" si="50"/>
        <v>2.2485479200420047</v>
      </c>
      <c r="S66">
        <f t="shared" si="51"/>
        <v>0.56137974883643393</v>
      </c>
      <c r="T66">
        <f t="shared" si="52"/>
        <v>0.35785335572597177</v>
      </c>
      <c r="U66">
        <f t="shared" si="53"/>
        <v>273.58625491485083</v>
      </c>
      <c r="V66">
        <f t="shared" si="54"/>
        <v>27.951699567911888</v>
      </c>
      <c r="W66">
        <f t="shared" si="55"/>
        <v>28.421500000000002</v>
      </c>
      <c r="X66">
        <f t="shared" si="56"/>
        <v>3.8890920373436009</v>
      </c>
      <c r="Y66">
        <f t="shared" si="57"/>
        <v>65.110081685446772</v>
      </c>
      <c r="Z66">
        <f t="shared" si="58"/>
        <v>2.5433225983564003</v>
      </c>
      <c r="AA66">
        <f t="shared" si="59"/>
        <v>3.9061886155256915</v>
      </c>
      <c r="AB66">
        <f t="shared" si="60"/>
        <v>1.3457694389872006</v>
      </c>
      <c r="AC66">
        <f t="shared" si="61"/>
        <v>-346.12953425449064</v>
      </c>
      <c r="AD66">
        <f t="shared" si="62"/>
        <v>9.1523905176302662</v>
      </c>
      <c r="AE66">
        <f t="shared" si="63"/>
        <v>0.8913113822770532</v>
      </c>
      <c r="AF66">
        <f t="shared" si="64"/>
        <v>-62.499577439732462</v>
      </c>
      <c r="AG66">
        <v>-4.1144666636216097E-2</v>
      </c>
      <c r="AH66">
        <v>4.6188492769917398E-2</v>
      </c>
      <c r="AI66">
        <v>3.4526249623262801</v>
      </c>
      <c r="AJ66">
        <v>144</v>
      </c>
      <c r="AK66">
        <v>29</v>
      </c>
      <c r="AL66">
        <f t="shared" si="65"/>
        <v>1.0055471513895033</v>
      </c>
      <c r="AM66">
        <f t="shared" si="66"/>
        <v>0.55471513895033464</v>
      </c>
      <c r="AN66">
        <f t="shared" si="67"/>
        <v>52206.53976528722</v>
      </c>
      <c r="AO66">
        <v>0</v>
      </c>
      <c r="AP66">
        <v>0</v>
      </c>
      <c r="AQ66">
        <v>0</v>
      </c>
      <c r="AR66">
        <f t="shared" si="68"/>
        <v>0</v>
      </c>
      <c r="AS66" t="e">
        <f t="shared" si="69"/>
        <v>#DIV/0!</v>
      </c>
      <c r="AT66">
        <v>-1</v>
      </c>
      <c r="AU66" t="s">
        <v>536</v>
      </c>
      <c r="AV66">
        <v>794.42442307692295</v>
      </c>
      <c r="AW66">
        <v>958.14200000000005</v>
      </c>
      <c r="AX66">
        <f t="shared" si="70"/>
        <v>0.1708698469778771</v>
      </c>
      <c r="AY66">
        <v>0.5</v>
      </c>
      <c r="AZ66">
        <f t="shared" si="71"/>
        <v>1429.1355001004351</v>
      </c>
      <c r="BA66">
        <f t="shared" si="72"/>
        <v>0.11094226148178156</v>
      </c>
      <c r="BB66">
        <f t="shared" si="73"/>
        <v>122.09808210640661</v>
      </c>
      <c r="BC66">
        <f t="shared" si="74"/>
        <v>0.37174239308995954</v>
      </c>
      <c r="BD66">
        <f t="shared" si="75"/>
        <v>7.7735264529060267E-4</v>
      </c>
      <c r="BE66">
        <f t="shared" si="76"/>
        <v>-1</v>
      </c>
      <c r="BF66" t="s">
        <v>537</v>
      </c>
      <c r="BG66">
        <v>601.96</v>
      </c>
      <c r="BH66">
        <f t="shared" si="77"/>
        <v>356.18200000000002</v>
      </c>
      <c r="BI66">
        <f t="shared" si="78"/>
        <v>0.45964584657022839</v>
      </c>
      <c r="BJ66">
        <f t="shared" si="79"/>
        <v>1.5917037676922055</v>
      </c>
      <c r="BK66">
        <f t="shared" si="80"/>
        <v>0.17086984697787708</v>
      </c>
      <c r="BL66" t="e">
        <f t="shared" si="81"/>
        <v>#DIV/0!</v>
      </c>
      <c r="BM66">
        <v>527</v>
      </c>
      <c r="BN66">
        <v>300</v>
      </c>
      <c r="BO66">
        <v>300</v>
      </c>
      <c r="BP66">
        <v>300</v>
      </c>
      <c r="BQ66">
        <v>10141.200000000001</v>
      </c>
      <c r="BR66">
        <v>916.76</v>
      </c>
      <c r="BS66">
        <v>-7.0046300000000004E-3</v>
      </c>
      <c r="BT66">
        <v>-2.1869499999999999</v>
      </c>
      <c r="BU66">
        <f t="shared" si="82"/>
        <v>1699.9</v>
      </c>
      <c r="BV66">
        <f t="shared" si="83"/>
        <v>1429.1355001004351</v>
      </c>
      <c r="BW66">
        <f t="shared" si="84"/>
        <v>0.84071739519997357</v>
      </c>
      <c r="BX66">
        <f t="shared" si="85"/>
        <v>0.19143479039994743</v>
      </c>
      <c r="BY66">
        <v>6</v>
      </c>
      <c r="BZ66">
        <v>0.5</v>
      </c>
      <c r="CA66" t="s">
        <v>278</v>
      </c>
      <c r="CB66">
        <v>1564502931.3</v>
      </c>
      <c r="CC66">
        <v>49.4129</v>
      </c>
      <c r="CD66">
        <v>50.0105</v>
      </c>
      <c r="CE66">
        <v>25.568200000000001</v>
      </c>
      <c r="CF66">
        <v>16.445399999999999</v>
      </c>
      <c r="CG66">
        <v>500.16</v>
      </c>
      <c r="CH66">
        <v>99.272000000000006</v>
      </c>
      <c r="CI66">
        <v>0.200102</v>
      </c>
      <c r="CJ66">
        <v>28.497</v>
      </c>
      <c r="CK66">
        <v>28.421500000000002</v>
      </c>
      <c r="CL66">
        <v>999.9</v>
      </c>
      <c r="CM66">
        <v>9995</v>
      </c>
      <c r="CN66">
        <v>0</v>
      </c>
      <c r="CO66">
        <v>-0.566662</v>
      </c>
      <c r="CP66">
        <v>1699.9</v>
      </c>
      <c r="CQ66">
        <v>0.97601700000000002</v>
      </c>
      <c r="CR66">
        <v>2.3982900000000001E-2</v>
      </c>
      <c r="CS66">
        <v>0</v>
      </c>
      <c r="CT66">
        <v>794.54499999999996</v>
      </c>
      <c r="CU66">
        <v>4.99986</v>
      </c>
      <c r="CV66">
        <v>13972.1</v>
      </c>
      <c r="CW66">
        <v>13808.6</v>
      </c>
      <c r="CX66">
        <v>46.75</v>
      </c>
      <c r="CY66">
        <v>48.625</v>
      </c>
      <c r="CZ66">
        <v>47.561999999999998</v>
      </c>
      <c r="DA66">
        <v>47.686999999999998</v>
      </c>
      <c r="DB66">
        <v>48.436999999999998</v>
      </c>
      <c r="DC66">
        <v>1654.25</v>
      </c>
      <c r="DD66">
        <v>40.65</v>
      </c>
      <c r="DE66">
        <v>0</v>
      </c>
      <c r="DF66">
        <v>117.59999990463299</v>
      </c>
      <c r="DG66">
        <v>794.42442307692295</v>
      </c>
      <c r="DH66">
        <v>1.7008205101882801</v>
      </c>
      <c r="DI66">
        <v>25.774358896712599</v>
      </c>
      <c r="DJ66">
        <v>13969.45</v>
      </c>
      <c r="DK66">
        <v>15</v>
      </c>
      <c r="DL66">
        <v>1564502970.3</v>
      </c>
      <c r="DM66" t="s">
        <v>538</v>
      </c>
      <c r="DN66">
        <v>62</v>
      </c>
      <c r="DO66">
        <v>0.29699999999999999</v>
      </c>
      <c r="DP66">
        <v>0.115</v>
      </c>
      <c r="DQ66">
        <v>50</v>
      </c>
      <c r="DR66">
        <v>16</v>
      </c>
      <c r="DS66">
        <v>0.25</v>
      </c>
      <c r="DT66">
        <v>0.01</v>
      </c>
      <c r="DU66">
        <v>5.6969911515219497E-2</v>
      </c>
      <c r="DV66">
        <v>0.23806095204732</v>
      </c>
      <c r="DW66">
        <v>7.8035504081621299E-2</v>
      </c>
      <c r="DX66">
        <v>1</v>
      </c>
      <c r="DY66">
        <v>0.64365392101754804</v>
      </c>
      <c r="DZ66">
        <v>2.3663056090840299E-2</v>
      </c>
      <c r="EA66">
        <v>5.1350938303750598E-3</v>
      </c>
      <c r="EB66">
        <v>1</v>
      </c>
      <c r="EC66">
        <v>2</v>
      </c>
      <c r="ED66">
        <v>2</v>
      </c>
      <c r="EE66" t="s">
        <v>279</v>
      </c>
      <c r="EF66">
        <v>1.86707</v>
      </c>
      <c r="EG66">
        <v>1.8635600000000001</v>
      </c>
      <c r="EH66">
        <v>1.8692</v>
      </c>
      <c r="EI66">
        <v>1.86717</v>
      </c>
      <c r="EJ66">
        <v>1.8717999999999999</v>
      </c>
      <c r="EK66">
        <v>1.8642799999999999</v>
      </c>
      <c r="EL66">
        <v>1.8658300000000001</v>
      </c>
      <c r="EM66">
        <v>1.8657300000000001</v>
      </c>
      <c r="EN66" t="s">
        <v>280</v>
      </c>
      <c r="EO66" t="s">
        <v>19</v>
      </c>
      <c r="EP66" t="s">
        <v>19</v>
      </c>
      <c r="EQ66" t="s">
        <v>19</v>
      </c>
      <c r="ER66" t="s">
        <v>281</v>
      </c>
      <c r="ES66" t="s">
        <v>282</v>
      </c>
      <c r="ET66" t="s">
        <v>283</v>
      </c>
      <c r="EU66" t="s">
        <v>283</v>
      </c>
      <c r="EV66" t="s">
        <v>283</v>
      </c>
      <c r="EW66" t="s">
        <v>283</v>
      </c>
      <c r="EX66">
        <v>0</v>
      </c>
      <c r="EY66">
        <v>100</v>
      </c>
      <c r="EZ66">
        <v>100</v>
      </c>
      <c r="FA66">
        <v>0.29699999999999999</v>
      </c>
      <c r="FB66">
        <v>0.115</v>
      </c>
      <c r="FC66">
        <v>2</v>
      </c>
      <c r="FD66">
        <v>336.25400000000002</v>
      </c>
      <c r="FE66">
        <v>489.83199999999999</v>
      </c>
      <c r="FF66">
        <v>25</v>
      </c>
      <c r="FG66">
        <v>31.502099999999999</v>
      </c>
      <c r="FH66">
        <v>30.0002</v>
      </c>
      <c r="FI66">
        <v>31.5181</v>
      </c>
      <c r="FJ66">
        <v>31.512799999999999</v>
      </c>
      <c r="FK66">
        <v>5.71305</v>
      </c>
      <c r="FL66">
        <v>50.5929</v>
      </c>
      <c r="FM66">
        <v>0</v>
      </c>
      <c r="FN66">
        <v>25</v>
      </c>
      <c r="FO66">
        <v>50</v>
      </c>
      <c r="FP66">
        <v>16.441299999999998</v>
      </c>
      <c r="FQ66">
        <v>100.98399999999999</v>
      </c>
      <c r="FR66">
        <v>101.575</v>
      </c>
    </row>
    <row r="67" spans="1:174" x14ac:dyDescent="0.2">
      <c r="A67">
        <v>62</v>
      </c>
      <c r="B67">
        <v>1564503061.9000001</v>
      </c>
      <c r="C67">
        <v>10245.1000001431</v>
      </c>
      <c r="D67" t="s">
        <v>539</v>
      </c>
      <c r="E67" t="s">
        <v>540</v>
      </c>
      <c r="F67" t="s">
        <v>510</v>
      </c>
      <c r="G67">
        <v>3</v>
      </c>
      <c r="H67" s="1">
        <v>0</v>
      </c>
      <c r="I67" t="s">
        <v>959</v>
      </c>
      <c r="J67">
        <v>1564503061.9000001</v>
      </c>
      <c r="K67">
        <f t="shared" si="43"/>
        <v>8.0413998081277378E-3</v>
      </c>
      <c r="L67">
        <f t="shared" si="44"/>
        <v>25.948324733091248</v>
      </c>
      <c r="M67">
        <f t="shared" si="45"/>
        <v>365.51097023582798</v>
      </c>
      <c r="N67">
        <f t="shared" si="46"/>
        <v>289.57500980433826</v>
      </c>
      <c r="O67">
        <f t="shared" si="47"/>
        <v>28.804510684228926</v>
      </c>
      <c r="P67">
        <f t="shared" si="48"/>
        <v>36.35798770921101</v>
      </c>
      <c r="Q67">
        <f t="shared" si="49"/>
        <v>0.68903725397023785</v>
      </c>
      <c r="R67">
        <f t="shared" si="50"/>
        <v>2.2504550372803984</v>
      </c>
      <c r="S67">
        <f t="shared" si="51"/>
        <v>0.58989843295455724</v>
      </c>
      <c r="T67">
        <f t="shared" si="52"/>
        <v>0.37639912246819551</v>
      </c>
      <c r="U67">
        <f t="shared" si="53"/>
        <v>273.57987095602869</v>
      </c>
      <c r="V67">
        <f t="shared" si="54"/>
        <v>27.890358134065043</v>
      </c>
      <c r="W67">
        <f t="shared" si="55"/>
        <v>28.280799999999999</v>
      </c>
      <c r="X67">
        <f t="shared" si="56"/>
        <v>3.8574053510170589</v>
      </c>
      <c r="Y67">
        <f t="shared" si="57"/>
        <v>65.146673074456487</v>
      </c>
      <c r="Z67">
        <f t="shared" si="58"/>
        <v>2.5450623310434</v>
      </c>
      <c r="AA67">
        <f t="shared" si="59"/>
        <v>3.9066650850069262</v>
      </c>
      <c r="AB67">
        <f t="shared" si="60"/>
        <v>1.312343019973659</v>
      </c>
      <c r="AC67">
        <f t="shared" si="61"/>
        <v>-354.62573153843323</v>
      </c>
      <c r="AD67">
        <f t="shared" si="62"/>
        <v>26.485581929020537</v>
      </c>
      <c r="AE67">
        <f t="shared" si="63"/>
        <v>2.5753528672201265</v>
      </c>
      <c r="AF67">
        <f t="shared" si="64"/>
        <v>-51.984925786163856</v>
      </c>
      <c r="AG67">
        <v>-4.11959987031012E-2</v>
      </c>
      <c r="AH67">
        <v>4.6246117511932E-2</v>
      </c>
      <c r="AI67">
        <v>3.4560342855204498</v>
      </c>
      <c r="AJ67">
        <v>144</v>
      </c>
      <c r="AK67">
        <v>29</v>
      </c>
      <c r="AL67">
        <f t="shared" si="65"/>
        <v>1.0055405247032472</v>
      </c>
      <c r="AM67">
        <f t="shared" si="66"/>
        <v>0.55405247032471738</v>
      </c>
      <c r="AN67">
        <f t="shared" si="67"/>
        <v>52268.636388321625</v>
      </c>
      <c r="AO67">
        <v>0</v>
      </c>
      <c r="AP67">
        <v>0</v>
      </c>
      <c r="AQ67">
        <v>0</v>
      </c>
      <c r="AR67">
        <f t="shared" si="68"/>
        <v>0</v>
      </c>
      <c r="AS67" t="e">
        <f t="shared" si="69"/>
        <v>#DIV/0!</v>
      </c>
      <c r="AT67">
        <v>-1</v>
      </c>
      <c r="AU67" t="s">
        <v>541</v>
      </c>
      <c r="AV67">
        <v>781.83473076923099</v>
      </c>
      <c r="AW67">
        <v>1058.71</v>
      </c>
      <c r="AX67">
        <f t="shared" si="70"/>
        <v>0.26152135072944338</v>
      </c>
      <c r="AY67">
        <v>0.5</v>
      </c>
      <c r="AZ67">
        <f t="shared" si="71"/>
        <v>1429.1019001004374</v>
      </c>
      <c r="BA67">
        <f t="shared" si="72"/>
        <v>25.948324733091248</v>
      </c>
      <c r="BB67">
        <f t="shared" si="73"/>
        <v>186.87032962214022</v>
      </c>
      <c r="BC67">
        <f t="shared" si="74"/>
        <v>0.46650168601411146</v>
      </c>
      <c r="BD67">
        <f t="shared" si="75"/>
        <v>1.885682520693403E-2</v>
      </c>
      <c r="BE67">
        <f t="shared" si="76"/>
        <v>-1</v>
      </c>
      <c r="BF67" t="s">
        <v>542</v>
      </c>
      <c r="BG67">
        <v>564.82000000000005</v>
      </c>
      <c r="BH67">
        <f t="shared" si="77"/>
        <v>493.89</v>
      </c>
      <c r="BI67">
        <f t="shared" si="78"/>
        <v>0.56060108370440598</v>
      </c>
      <c r="BJ67">
        <f t="shared" si="79"/>
        <v>1.8744201692574625</v>
      </c>
      <c r="BK67">
        <f t="shared" si="80"/>
        <v>0.26152135072944344</v>
      </c>
      <c r="BL67" t="e">
        <f t="shared" si="81"/>
        <v>#DIV/0!</v>
      </c>
      <c r="BM67">
        <v>529</v>
      </c>
      <c r="BN67">
        <v>300</v>
      </c>
      <c r="BO67">
        <v>300</v>
      </c>
      <c r="BP67">
        <v>300</v>
      </c>
      <c r="BQ67">
        <v>10141.5</v>
      </c>
      <c r="BR67">
        <v>997.56399999999996</v>
      </c>
      <c r="BS67">
        <v>-7.0053199999999998E-3</v>
      </c>
      <c r="BT67">
        <v>1.4355500000000001</v>
      </c>
      <c r="BU67">
        <f t="shared" si="82"/>
        <v>1699.86</v>
      </c>
      <c r="BV67">
        <f t="shared" si="83"/>
        <v>1429.1019001004374</v>
      </c>
      <c r="BW67">
        <f t="shared" si="84"/>
        <v>0.84071741208125228</v>
      </c>
      <c r="BX67">
        <f t="shared" si="85"/>
        <v>0.19143482416250476</v>
      </c>
      <c r="BY67">
        <v>6</v>
      </c>
      <c r="BZ67">
        <v>0.5</v>
      </c>
      <c r="CA67" t="s">
        <v>278</v>
      </c>
      <c r="CB67">
        <v>1564503061.9000001</v>
      </c>
      <c r="CC67">
        <v>365.51100000000002</v>
      </c>
      <c r="CD67">
        <v>400</v>
      </c>
      <c r="CE67">
        <v>25.585799999999999</v>
      </c>
      <c r="CF67">
        <v>16.237400000000001</v>
      </c>
      <c r="CG67">
        <v>500.065</v>
      </c>
      <c r="CH67">
        <v>99.271699999999996</v>
      </c>
      <c r="CI67">
        <v>0.19997300000000001</v>
      </c>
      <c r="CJ67">
        <v>28.499099999999999</v>
      </c>
      <c r="CK67">
        <v>28.280799999999999</v>
      </c>
      <c r="CL67">
        <v>999.9</v>
      </c>
      <c r="CM67">
        <v>10007.5</v>
      </c>
      <c r="CN67">
        <v>0</v>
      </c>
      <c r="CO67">
        <v>-0.57335100000000006</v>
      </c>
      <c r="CP67">
        <v>1699.86</v>
      </c>
      <c r="CQ67">
        <v>0.97601700000000002</v>
      </c>
      <c r="CR67">
        <v>2.3982900000000001E-2</v>
      </c>
      <c r="CS67">
        <v>0</v>
      </c>
      <c r="CT67">
        <v>780.86199999999997</v>
      </c>
      <c r="CU67">
        <v>4.99986</v>
      </c>
      <c r="CV67">
        <v>13759.3</v>
      </c>
      <c r="CW67">
        <v>13808.2</v>
      </c>
      <c r="CX67">
        <v>46.75</v>
      </c>
      <c r="CY67">
        <v>48.625</v>
      </c>
      <c r="CZ67">
        <v>47.561999999999998</v>
      </c>
      <c r="DA67">
        <v>47.686999999999998</v>
      </c>
      <c r="DB67">
        <v>48.5</v>
      </c>
      <c r="DC67">
        <v>1654.21</v>
      </c>
      <c r="DD67">
        <v>40.65</v>
      </c>
      <c r="DE67">
        <v>0</v>
      </c>
      <c r="DF67">
        <v>130.09999990463299</v>
      </c>
      <c r="DG67">
        <v>781.83473076923099</v>
      </c>
      <c r="DH67">
        <v>-8.2001709361206103</v>
      </c>
      <c r="DI67">
        <v>-153.62735023486499</v>
      </c>
      <c r="DJ67">
        <v>13778.384615384601</v>
      </c>
      <c r="DK67">
        <v>15</v>
      </c>
      <c r="DL67">
        <v>1564503102.3</v>
      </c>
      <c r="DM67" t="s">
        <v>543</v>
      </c>
      <c r="DN67">
        <v>63</v>
      </c>
      <c r="DO67">
        <v>0.58299999999999996</v>
      </c>
      <c r="DP67">
        <v>0.11</v>
      </c>
      <c r="DQ67">
        <v>400</v>
      </c>
      <c r="DR67">
        <v>16</v>
      </c>
      <c r="DS67">
        <v>0.06</v>
      </c>
      <c r="DT67">
        <v>0.01</v>
      </c>
      <c r="DU67">
        <v>26.646633405970601</v>
      </c>
      <c r="DV67">
        <v>-1.83867473071968</v>
      </c>
      <c r="DW67">
        <v>0.37747891765651798</v>
      </c>
      <c r="DX67">
        <v>0</v>
      </c>
      <c r="DY67">
        <v>0.68476698612410403</v>
      </c>
      <c r="DZ67">
        <v>2.1392954820187E-2</v>
      </c>
      <c r="EA67">
        <v>4.4573588255231297E-3</v>
      </c>
      <c r="EB67">
        <v>1</v>
      </c>
      <c r="EC67">
        <v>1</v>
      </c>
      <c r="ED67">
        <v>2</v>
      </c>
      <c r="EE67" t="s">
        <v>284</v>
      </c>
      <c r="EF67">
        <v>1.8670599999999999</v>
      </c>
      <c r="EG67">
        <v>1.86354</v>
      </c>
      <c r="EH67">
        <v>1.8692</v>
      </c>
      <c r="EI67">
        <v>1.86714</v>
      </c>
      <c r="EJ67">
        <v>1.8717999999999999</v>
      </c>
      <c r="EK67">
        <v>1.8642799999999999</v>
      </c>
      <c r="EL67">
        <v>1.8658399999999999</v>
      </c>
      <c r="EM67">
        <v>1.8657300000000001</v>
      </c>
      <c r="EN67" t="s">
        <v>280</v>
      </c>
      <c r="EO67" t="s">
        <v>19</v>
      </c>
      <c r="EP67" t="s">
        <v>19</v>
      </c>
      <c r="EQ67" t="s">
        <v>19</v>
      </c>
      <c r="ER67" t="s">
        <v>281</v>
      </c>
      <c r="ES67" t="s">
        <v>282</v>
      </c>
      <c r="ET67" t="s">
        <v>283</v>
      </c>
      <c r="EU67" t="s">
        <v>283</v>
      </c>
      <c r="EV67" t="s">
        <v>283</v>
      </c>
      <c r="EW67" t="s">
        <v>283</v>
      </c>
      <c r="EX67">
        <v>0</v>
      </c>
      <c r="EY67">
        <v>100</v>
      </c>
      <c r="EZ67">
        <v>100</v>
      </c>
      <c r="FA67">
        <v>0.58299999999999996</v>
      </c>
      <c r="FB67">
        <v>0.11</v>
      </c>
      <c r="FC67">
        <v>2</v>
      </c>
      <c r="FD67">
        <v>336.721</v>
      </c>
      <c r="FE67">
        <v>490.51799999999997</v>
      </c>
      <c r="FF67">
        <v>25</v>
      </c>
      <c r="FG67">
        <v>31.529699999999998</v>
      </c>
      <c r="FH67">
        <v>30.0001</v>
      </c>
      <c r="FI67">
        <v>31.542999999999999</v>
      </c>
      <c r="FJ67">
        <v>31.537400000000002</v>
      </c>
      <c r="FK67">
        <v>22.175000000000001</v>
      </c>
      <c r="FL67">
        <v>51.048900000000003</v>
      </c>
      <c r="FM67">
        <v>0</v>
      </c>
      <c r="FN67">
        <v>25</v>
      </c>
      <c r="FO67">
        <v>400</v>
      </c>
      <c r="FP67">
        <v>16.165700000000001</v>
      </c>
      <c r="FQ67">
        <v>100.982</v>
      </c>
      <c r="FR67">
        <v>101.571</v>
      </c>
    </row>
    <row r="68" spans="1:174" x14ac:dyDescent="0.2">
      <c r="A68">
        <v>63</v>
      </c>
      <c r="B68">
        <v>1564503193.8</v>
      </c>
      <c r="C68">
        <v>10377</v>
      </c>
      <c r="D68" t="s">
        <v>544</v>
      </c>
      <c r="E68" t="s">
        <v>545</v>
      </c>
      <c r="F68" t="s">
        <v>510</v>
      </c>
      <c r="G68">
        <v>3</v>
      </c>
      <c r="H68" s="1">
        <v>0</v>
      </c>
      <c r="I68" t="s">
        <v>959</v>
      </c>
      <c r="J68">
        <v>1564503193.8</v>
      </c>
      <c r="K68">
        <f t="shared" si="43"/>
        <v>8.0533640510490022E-3</v>
      </c>
      <c r="L68">
        <f t="shared" si="44"/>
        <v>29.434407515440313</v>
      </c>
      <c r="M68">
        <f t="shared" si="45"/>
        <v>460.44596657481662</v>
      </c>
      <c r="N68">
        <f t="shared" si="46"/>
        <v>373.16611724977355</v>
      </c>
      <c r="O68">
        <f t="shared" si="47"/>
        <v>37.12000990243655</v>
      </c>
      <c r="P68">
        <f t="shared" si="48"/>
        <v>45.802011620883654</v>
      </c>
      <c r="Q68">
        <f t="shared" si="49"/>
        <v>0.68723679072970878</v>
      </c>
      <c r="R68">
        <f t="shared" si="50"/>
        <v>2.2583070545164281</v>
      </c>
      <c r="S68">
        <f t="shared" si="51"/>
        <v>0.58886676230793433</v>
      </c>
      <c r="T68">
        <f t="shared" si="52"/>
        <v>0.37570067504949389</v>
      </c>
      <c r="U68">
        <f t="shared" si="53"/>
        <v>273.6373265854977</v>
      </c>
      <c r="V68">
        <f t="shared" si="54"/>
        <v>27.880963078811931</v>
      </c>
      <c r="W68">
        <f t="shared" si="55"/>
        <v>28.245200000000001</v>
      </c>
      <c r="X68">
        <f t="shared" si="56"/>
        <v>3.8494237566236715</v>
      </c>
      <c r="Y68">
        <f t="shared" si="57"/>
        <v>64.858738619707054</v>
      </c>
      <c r="Z68">
        <f t="shared" si="58"/>
        <v>2.5326660284415996</v>
      </c>
      <c r="AA68">
        <f t="shared" si="59"/>
        <v>3.9048955967084744</v>
      </c>
      <c r="AB68">
        <f t="shared" si="60"/>
        <v>1.3167577281820719</v>
      </c>
      <c r="AC68">
        <f t="shared" si="61"/>
        <v>-355.153354651261</v>
      </c>
      <c r="AD68">
        <f t="shared" si="62"/>
        <v>29.962638066072181</v>
      </c>
      <c r="AE68">
        <f t="shared" si="63"/>
        <v>2.9026911310765855</v>
      </c>
      <c r="AF68">
        <f t="shared" si="64"/>
        <v>-48.650698868614505</v>
      </c>
      <c r="AG68">
        <v>-4.1407759747023903E-2</v>
      </c>
      <c r="AH68">
        <v>4.6483837835021503E-2</v>
      </c>
      <c r="AI68">
        <v>3.4700833783991598</v>
      </c>
      <c r="AJ68">
        <v>144</v>
      </c>
      <c r="AK68">
        <v>29</v>
      </c>
      <c r="AL68">
        <f t="shared" si="65"/>
        <v>1.005513071584178</v>
      </c>
      <c r="AM68">
        <f t="shared" si="66"/>
        <v>0.55130715841780198</v>
      </c>
      <c r="AN68">
        <f t="shared" si="67"/>
        <v>52527.481313200158</v>
      </c>
      <c r="AO68">
        <v>0</v>
      </c>
      <c r="AP68">
        <v>0</v>
      </c>
      <c r="AQ68">
        <v>0</v>
      </c>
      <c r="AR68">
        <f t="shared" si="68"/>
        <v>0</v>
      </c>
      <c r="AS68" t="e">
        <f t="shared" si="69"/>
        <v>#DIV/0!</v>
      </c>
      <c r="AT68">
        <v>-1</v>
      </c>
      <c r="AU68" t="s">
        <v>546</v>
      </c>
      <c r="AV68">
        <v>777.2645</v>
      </c>
      <c r="AW68">
        <v>1061.29</v>
      </c>
      <c r="AX68">
        <f t="shared" si="70"/>
        <v>0.26762289289449626</v>
      </c>
      <c r="AY68">
        <v>0.5</v>
      </c>
      <c r="AZ68">
        <f t="shared" si="71"/>
        <v>1429.4043001004163</v>
      </c>
      <c r="BA68">
        <f t="shared" si="72"/>
        <v>29.434407515440313</v>
      </c>
      <c r="BB68">
        <f t="shared" si="73"/>
        <v>191.27065695435306</v>
      </c>
      <c r="BC68">
        <f t="shared" si="74"/>
        <v>0.46832628216604322</v>
      </c>
      <c r="BD68">
        <f t="shared" si="75"/>
        <v>2.1291672001617933E-2</v>
      </c>
      <c r="BE68">
        <f t="shared" si="76"/>
        <v>-1</v>
      </c>
      <c r="BF68" t="s">
        <v>547</v>
      </c>
      <c r="BG68">
        <v>564.26</v>
      </c>
      <c r="BH68">
        <f t="shared" si="77"/>
        <v>497.03</v>
      </c>
      <c r="BI68">
        <f t="shared" si="78"/>
        <v>0.57144538559040703</v>
      </c>
      <c r="BJ68">
        <f t="shared" si="79"/>
        <v>1.880852798355368</v>
      </c>
      <c r="BK68">
        <f t="shared" si="80"/>
        <v>0.26762289289449631</v>
      </c>
      <c r="BL68" t="e">
        <f t="shared" si="81"/>
        <v>#DIV/0!</v>
      </c>
      <c r="BM68">
        <v>531</v>
      </c>
      <c r="BN68">
        <v>300</v>
      </c>
      <c r="BO68">
        <v>300</v>
      </c>
      <c r="BP68">
        <v>300</v>
      </c>
      <c r="BQ68">
        <v>10141.799999999999</v>
      </c>
      <c r="BR68">
        <v>1000.45</v>
      </c>
      <c r="BS68">
        <v>-7.0055600000000001E-3</v>
      </c>
      <c r="BT68">
        <v>2.0584699999999998</v>
      </c>
      <c r="BU68">
        <f t="shared" si="82"/>
        <v>1700.22</v>
      </c>
      <c r="BV68">
        <f t="shared" si="83"/>
        <v>1429.4043001004163</v>
      </c>
      <c r="BW68">
        <f t="shared" si="84"/>
        <v>0.84071726017833948</v>
      </c>
      <c r="BX68">
        <f t="shared" si="85"/>
        <v>0.19143452035667904</v>
      </c>
      <c r="BY68">
        <v>6</v>
      </c>
      <c r="BZ68">
        <v>0.5</v>
      </c>
      <c r="CA68" t="s">
        <v>278</v>
      </c>
      <c r="CB68">
        <v>1564503193.8</v>
      </c>
      <c r="CC68">
        <v>460.44600000000003</v>
      </c>
      <c r="CD68">
        <v>500.012</v>
      </c>
      <c r="CE68">
        <v>25.460799999999999</v>
      </c>
      <c r="CF68">
        <v>16.098500000000001</v>
      </c>
      <c r="CG68">
        <v>500.14400000000001</v>
      </c>
      <c r="CH68">
        <v>99.273099999999999</v>
      </c>
      <c r="CI68">
        <v>0.20005200000000001</v>
      </c>
      <c r="CJ68">
        <v>28.491299999999999</v>
      </c>
      <c r="CK68">
        <v>28.245200000000001</v>
      </c>
      <c r="CL68">
        <v>999.9</v>
      </c>
      <c r="CM68">
        <v>10058.799999999999</v>
      </c>
      <c r="CN68">
        <v>0</v>
      </c>
      <c r="CO68">
        <v>-0.57335100000000006</v>
      </c>
      <c r="CP68">
        <v>1700.22</v>
      </c>
      <c r="CQ68">
        <v>0.97602100000000003</v>
      </c>
      <c r="CR68">
        <v>2.3978599999999999E-2</v>
      </c>
      <c r="CS68">
        <v>0</v>
      </c>
      <c r="CT68">
        <v>777.09900000000005</v>
      </c>
      <c r="CU68">
        <v>4.99986</v>
      </c>
      <c r="CV68">
        <v>13701.8</v>
      </c>
      <c r="CW68">
        <v>13811.2</v>
      </c>
      <c r="CX68">
        <v>46.75</v>
      </c>
      <c r="CY68">
        <v>48.5</v>
      </c>
      <c r="CZ68">
        <v>47.561999999999998</v>
      </c>
      <c r="DA68">
        <v>47.625</v>
      </c>
      <c r="DB68">
        <v>48.5</v>
      </c>
      <c r="DC68">
        <v>1654.57</v>
      </c>
      <c r="DD68">
        <v>40.65</v>
      </c>
      <c r="DE68">
        <v>0</v>
      </c>
      <c r="DF68">
        <v>131.39999985694899</v>
      </c>
      <c r="DG68">
        <v>777.2645</v>
      </c>
      <c r="DH68">
        <v>-2.4025641059219098</v>
      </c>
      <c r="DI68">
        <v>-31.073504292330401</v>
      </c>
      <c r="DJ68">
        <v>13703.8038461538</v>
      </c>
      <c r="DK68">
        <v>15</v>
      </c>
      <c r="DL68">
        <v>1564503232.4000001</v>
      </c>
      <c r="DM68" t="s">
        <v>548</v>
      </c>
      <c r="DN68">
        <v>64</v>
      </c>
      <c r="DO68">
        <v>0.65500000000000003</v>
      </c>
      <c r="DP68">
        <v>0.108</v>
      </c>
      <c r="DQ68">
        <v>500</v>
      </c>
      <c r="DR68">
        <v>16</v>
      </c>
      <c r="DS68">
        <v>0.04</v>
      </c>
      <c r="DT68">
        <v>0.01</v>
      </c>
      <c r="DU68">
        <v>29.6858544421661</v>
      </c>
      <c r="DV68">
        <v>-0.69315868618981502</v>
      </c>
      <c r="DW68">
        <v>0.14683709066275999</v>
      </c>
      <c r="DX68">
        <v>0</v>
      </c>
      <c r="DY68">
        <v>0.69714869661432499</v>
      </c>
      <c r="DZ68">
        <v>-1.4234876991384701E-2</v>
      </c>
      <c r="EA68">
        <v>3.04709673166065E-3</v>
      </c>
      <c r="EB68">
        <v>1</v>
      </c>
      <c r="EC68">
        <v>1</v>
      </c>
      <c r="ED68">
        <v>2</v>
      </c>
      <c r="EE68" t="s">
        <v>284</v>
      </c>
      <c r="EF68">
        <v>1.86707</v>
      </c>
      <c r="EG68">
        <v>1.8635600000000001</v>
      </c>
      <c r="EH68">
        <v>1.8691899999999999</v>
      </c>
      <c r="EI68">
        <v>1.8671899999999999</v>
      </c>
      <c r="EJ68">
        <v>1.8717999999999999</v>
      </c>
      <c r="EK68">
        <v>1.8642799999999999</v>
      </c>
      <c r="EL68">
        <v>1.8658300000000001</v>
      </c>
      <c r="EM68">
        <v>1.86572</v>
      </c>
      <c r="EN68" t="s">
        <v>280</v>
      </c>
      <c r="EO68" t="s">
        <v>19</v>
      </c>
      <c r="EP68" t="s">
        <v>19</v>
      </c>
      <c r="EQ68" t="s">
        <v>19</v>
      </c>
      <c r="ER68" t="s">
        <v>281</v>
      </c>
      <c r="ES68" t="s">
        <v>282</v>
      </c>
      <c r="ET68" t="s">
        <v>283</v>
      </c>
      <c r="EU68" t="s">
        <v>283</v>
      </c>
      <c r="EV68" t="s">
        <v>283</v>
      </c>
      <c r="EW68" t="s">
        <v>283</v>
      </c>
      <c r="EX68">
        <v>0</v>
      </c>
      <c r="EY68">
        <v>100</v>
      </c>
      <c r="EZ68">
        <v>100</v>
      </c>
      <c r="FA68">
        <v>0.65500000000000003</v>
      </c>
      <c r="FB68">
        <v>0.108</v>
      </c>
      <c r="FC68">
        <v>2</v>
      </c>
      <c r="FD68">
        <v>336.517</v>
      </c>
      <c r="FE68">
        <v>491.45699999999999</v>
      </c>
      <c r="FF68">
        <v>24.999199999999998</v>
      </c>
      <c r="FG68">
        <v>31.548999999999999</v>
      </c>
      <c r="FH68">
        <v>30.0001</v>
      </c>
      <c r="FI68">
        <v>31.5623</v>
      </c>
      <c r="FJ68">
        <v>31.5566</v>
      </c>
      <c r="FK68">
        <v>26.484000000000002</v>
      </c>
      <c r="FL68">
        <v>50.677500000000002</v>
      </c>
      <c r="FM68">
        <v>0</v>
      </c>
      <c r="FN68">
        <v>25</v>
      </c>
      <c r="FO68">
        <v>500</v>
      </c>
      <c r="FP68">
        <v>16.187100000000001</v>
      </c>
      <c r="FQ68">
        <v>100.976</v>
      </c>
      <c r="FR68">
        <v>101.569</v>
      </c>
    </row>
    <row r="69" spans="1:174" x14ac:dyDescent="0.2">
      <c r="A69">
        <v>64</v>
      </c>
      <c r="B69">
        <v>1564503323.9000001</v>
      </c>
      <c r="C69">
        <v>10507.1000001431</v>
      </c>
      <c r="D69" t="s">
        <v>549</v>
      </c>
      <c r="E69" t="s">
        <v>550</v>
      </c>
      <c r="F69" t="s">
        <v>510</v>
      </c>
      <c r="G69">
        <v>3</v>
      </c>
      <c r="H69" s="1">
        <v>0</v>
      </c>
      <c r="I69" t="s">
        <v>959</v>
      </c>
      <c r="J69">
        <v>1564503323.9000001</v>
      </c>
      <c r="K69">
        <f t="shared" si="43"/>
        <v>7.4104629059708153E-3</v>
      </c>
      <c r="L69">
        <f t="shared" si="44"/>
        <v>31.386079930056482</v>
      </c>
      <c r="M69">
        <f t="shared" si="45"/>
        <v>557.54996397422656</v>
      </c>
      <c r="N69">
        <f t="shared" si="46"/>
        <v>453.77089587584106</v>
      </c>
      <c r="O69">
        <f t="shared" si="47"/>
        <v>45.138172404342029</v>
      </c>
      <c r="P69">
        <f t="shared" si="48"/>
        <v>55.461437978140765</v>
      </c>
      <c r="Q69">
        <f t="shared" si="49"/>
        <v>0.61097755116182095</v>
      </c>
      <c r="R69">
        <f t="shared" si="50"/>
        <v>2.2499170526791454</v>
      </c>
      <c r="S69">
        <f t="shared" si="51"/>
        <v>0.53163639866648316</v>
      </c>
      <c r="T69">
        <f t="shared" si="52"/>
        <v>0.33853896005045903</v>
      </c>
      <c r="U69">
        <f t="shared" si="53"/>
        <v>273.58785090455677</v>
      </c>
      <c r="V69">
        <f t="shared" si="54"/>
        <v>28.088917957369393</v>
      </c>
      <c r="W69">
        <f t="shared" si="55"/>
        <v>28.330200000000001</v>
      </c>
      <c r="X69">
        <f t="shared" si="56"/>
        <v>3.8685048477882793</v>
      </c>
      <c r="Y69">
        <f t="shared" si="57"/>
        <v>64.711043351248449</v>
      </c>
      <c r="Z69">
        <f t="shared" si="58"/>
        <v>2.5265170981664999</v>
      </c>
      <c r="AA69">
        <f t="shared" si="59"/>
        <v>3.9043059226424246</v>
      </c>
      <c r="AB69">
        <f t="shared" si="60"/>
        <v>1.3419877496217794</v>
      </c>
      <c r="AC69">
        <f t="shared" si="61"/>
        <v>-326.80141415331298</v>
      </c>
      <c r="AD69">
        <f t="shared" si="62"/>
        <v>19.225658210830048</v>
      </c>
      <c r="AE69">
        <f t="shared" si="63"/>
        <v>1.8702365546869923</v>
      </c>
      <c r="AF69">
        <f t="shared" si="64"/>
        <v>-32.117668483239171</v>
      </c>
      <c r="AG69">
        <v>-4.11815142988778E-2</v>
      </c>
      <c r="AH69">
        <v>4.6229857499287701E-2</v>
      </c>
      <c r="AI69">
        <v>3.45507242244302</v>
      </c>
      <c r="AJ69">
        <v>144</v>
      </c>
      <c r="AK69">
        <v>29</v>
      </c>
      <c r="AL69">
        <f t="shared" si="65"/>
        <v>1.0055422074671838</v>
      </c>
      <c r="AM69">
        <f t="shared" si="66"/>
        <v>0.55422074671838129</v>
      </c>
      <c r="AN69">
        <f t="shared" si="67"/>
        <v>52252.853662603564</v>
      </c>
      <c r="AO69">
        <v>0</v>
      </c>
      <c r="AP69">
        <v>0</v>
      </c>
      <c r="AQ69">
        <v>0</v>
      </c>
      <c r="AR69">
        <f t="shared" si="68"/>
        <v>0</v>
      </c>
      <c r="AS69" t="e">
        <f t="shared" si="69"/>
        <v>#DIV/0!</v>
      </c>
      <c r="AT69">
        <v>-1</v>
      </c>
      <c r="AU69" t="s">
        <v>551</v>
      </c>
      <c r="AV69">
        <v>773.92065384615398</v>
      </c>
      <c r="AW69">
        <v>1057.23</v>
      </c>
      <c r="AX69">
        <f t="shared" si="70"/>
        <v>0.26797323775701221</v>
      </c>
      <c r="AY69">
        <v>0.5</v>
      </c>
      <c r="AZ69">
        <f t="shared" si="71"/>
        <v>1429.1439001004348</v>
      </c>
      <c r="BA69">
        <f t="shared" si="72"/>
        <v>31.386079930056482</v>
      </c>
      <c r="BB69">
        <f t="shared" si="73"/>
        <v>191.48615906529875</v>
      </c>
      <c r="BC69">
        <f t="shared" si="74"/>
        <v>0.46897080105558869</v>
      </c>
      <c r="BD69">
        <f t="shared" si="75"/>
        <v>2.2661174936813928E-2</v>
      </c>
      <c r="BE69">
        <f t="shared" si="76"/>
        <v>-1</v>
      </c>
      <c r="BF69" t="s">
        <v>552</v>
      </c>
      <c r="BG69">
        <v>561.41999999999996</v>
      </c>
      <c r="BH69">
        <f t="shared" si="77"/>
        <v>495.81000000000006</v>
      </c>
      <c r="BI69">
        <f t="shared" si="78"/>
        <v>0.57140708366883686</v>
      </c>
      <c r="BJ69">
        <f t="shared" si="79"/>
        <v>1.8831356203911511</v>
      </c>
      <c r="BK69">
        <f t="shared" si="80"/>
        <v>0.26797323775701221</v>
      </c>
      <c r="BL69" t="e">
        <f t="shared" si="81"/>
        <v>#DIV/0!</v>
      </c>
      <c r="BM69">
        <v>533</v>
      </c>
      <c r="BN69">
        <v>300</v>
      </c>
      <c r="BO69">
        <v>300</v>
      </c>
      <c r="BP69">
        <v>300</v>
      </c>
      <c r="BQ69">
        <v>10141.9</v>
      </c>
      <c r="BR69">
        <v>997.74</v>
      </c>
      <c r="BS69">
        <v>-7.0056700000000003E-3</v>
      </c>
      <c r="BT69">
        <v>1.9998199999999999</v>
      </c>
      <c r="BU69">
        <f t="shared" si="82"/>
        <v>1699.91</v>
      </c>
      <c r="BV69">
        <f t="shared" si="83"/>
        <v>1429.1439001004348</v>
      </c>
      <c r="BW69">
        <f t="shared" si="84"/>
        <v>0.84071739097977816</v>
      </c>
      <c r="BX69">
        <f t="shared" si="85"/>
        <v>0.19143478195955638</v>
      </c>
      <c r="BY69">
        <v>6</v>
      </c>
      <c r="BZ69">
        <v>0.5</v>
      </c>
      <c r="CA69" t="s">
        <v>278</v>
      </c>
      <c r="CB69">
        <v>1564503323.9000001</v>
      </c>
      <c r="CC69">
        <v>557.54999999999995</v>
      </c>
      <c r="CD69">
        <v>599.95399999999995</v>
      </c>
      <c r="CE69">
        <v>25.398900000000001</v>
      </c>
      <c r="CF69">
        <v>16.783200000000001</v>
      </c>
      <c r="CG69">
        <v>500.11500000000001</v>
      </c>
      <c r="CH69">
        <v>99.273499999999999</v>
      </c>
      <c r="CI69">
        <v>0.199985</v>
      </c>
      <c r="CJ69">
        <v>28.488700000000001</v>
      </c>
      <c r="CK69">
        <v>28.330200000000001</v>
      </c>
      <c r="CL69">
        <v>999.9</v>
      </c>
      <c r="CM69">
        <v>10003.799999999999</v>
      </c>
      <c r="CN69">
        <v>0</v>
      </c>
      <c r="CO69">
        <v>-0.57335100000000006</v>
      </c>
      <c r="CP69">
        <v>1699.91</v>
      </c>
      <c r="CQ69">
        <v>0.97601700000000002</v>
      </c>
      <c r="CR69">
        <v>2.3982900000000001E-2</v>
      </c>
      <c r="CS69">
        <v>0</v>
      </c>
      <c r="CT69">
        <v>773.24800000000005</v>
      </c>
      <c r="CU69">
        <v>4.99986</v>
      </c>
      <c r="CV69">
        <v>13638.2</v>
      </c>
      <c r="CW69">
        <v>13808.6</v>
      </c>
      <c r="CX69">
        <v>46.686999999999998</v>
      </c>
      <c r="CY69">
        <v>48.375</v>
      </c>
      <c r="CZ69">
        <v>47.5</v>
      </c>
      <c r="DA69">
        <v>47.5</v>
      </c>
      <c r="DB69">
        <v>48.375</v>
      </c>
      <c r="DC69">
        <v>1654.26</v>
      </c>
      <c r="DD69">
        <v>40.65</v>
      </c>
      <c r="DE69">
        <v>0</v>
      </c>
      <c r="DF69">
        <v>129.59999990463299</v>
      </c>
      <c r="DG69">
        <v>773.92065384615398</v>
      </c>
      <c r="DH69">
        <v>-2.9180512866864401</v>
      </c>
      <c r="DI69">
        <v>-53.121367486801503</v>
      </c>
      <c r="DJ69">
        <v>13645.776923076901</v>
      </c>
      <c r="DK69">
        <v>15</v>
      </c>
      <c r="DL69">
        <v>1564503361.9000001</v>
      </c>
      <c r="DM69" t="s">
        <v>553</v>
      </c>
      <c r="DN69">
        <v>65</v>
      </c>
      <c r="DO69">
        <v>0.74099999999999999</v>
      </c>
      <c r="DP69">
        <v>0.123</v>
      </c>
      <c r="DQ69">
        <v>600</v>
      </c>
      <c r="DR69">
        <v>17</v>
      </c>
      <c r="DS69">
        <v>0.06</v>
      </c>
      <c r="DT69">
        <v>0.01</v>
      </c>
      <c r="DU69">
        <v>31.7760880932004</v>
      </c>
      <c r="DV69">
        <v>-0.97106274628554501</v>
      </c>
      <c r="DW69">
        <v>0.19712764962967799</v>
      </c>
      <c r="DX69">
        <v>0</v>
      </c>
      <c r="DY69">
        <v>0.62325871785774001</v>
      </c>
      <c r="DZ69">
        <v>-4.1833630423030801E-2</v>
      </c>
      <c r="EA69">
        <v>8.3594656248598305E-3</v>
      </c>
      <c r="EB69">
        <v>1</v>
      </c>
      <c r="EC69">
        <v>1</v>
      </c>
      <c r="ED69">
        <v>2</v>
      </c>
      <c r="EE69" t="s">
        <v>284</v>
      </c>
      <c r="EF69">
        <v>1.8670500000000001</v>
      </c>
      <c r="EG69">
        <v>1.8635600000000001</v>
      </c>
      <c r="EH69">
        <v>1.8692</v>
      </c>
      <c r="EI69">
        <v>1.8671899999999999</v>
      </c>
      <c r="EJ69">
        <v>1.8717999999999999</v>
      </c>
      <c r="EK69">
        <v>1.8642700000000001</v>
      </c>
      <c r="EL69">
        <v>1.8658399999999999</v>
      </c>
      <c r="EM69">
        <v>1.86571</v>
      </c>
      <c r="EN69" t="s">
        <v>280</v>
      </c>
      <c r="EO69" t="s">
        <v>19</v>
      </c>
      <c r="EP69" t="s">
        <v>19</v>
      </c>
      <c r="EQ69" t="s">
        <v>19</v>
      </c>
      <c r="ER69" t="s">
        <v>281</v>
      </c>
      <c r="ES69" t="s">
        <v>282</v>
      </c>
      <c r="ET69" t="s">
        <v>283</v>
      </c>
      <c r="EU69" t="s">
        <v>283</v>
      </c>
      <c r="EV69" t="s">
        <v>283</v>
      </c>
      <c r="EW69" t="s">
        <v>283</v>
      </c>
      <c r="EX69">
        <v>0</v>
      </c>
      <c r="EY69">
        <v>100</v>
      </c>
      <c r="EZ69">
        <v>100</v>
      </c>
      <c r="FA69">
        <v>0.74099999999999999</v>
      </c>
      <c r="FB69">
        <v>0.123</v>
      </c>
      <c r="FC69">
        <v>2</v>
      </c>
      <c r="FD69">
        <v>336.78699999999998</v>
      </c>
      <c r="FE69">
        <v>493.03800000000001</v>
      </c>
      <c r="FF69">
        <v>25.0002</v>
      </c>
      <c r="FG69">
        <v>31.5352</v>
      </c>
      <c r="FH69">
        <v>29.9999</v>
      </c>
      <c r="FI69">
        <v>31.5596</v>
      </c>
      <c r="FJ69">
        <v>31.553899999999999</v>
      </c>
      <c r="FK69">
        <v>30.674600000000002</v>
      </c>
      <c r="FL69">
        <v>47.120800000000003</v>
      </c>
      <c r="FM69">
        <v>0</v>
      </c>
      <c r="FN69">
        <v>25</v>
      </c>
      <c r="FO69">
        <v>600</v>
      </c>
      <c r="FP69">
        <v>16.8886</v>
      </c>
      <c r="FQ69">
        <v>100.97799999999999</v>
      </c>
      <c r="FR69">
        <v>101.575</v>
      </c>
    </row>
    <row r="70" spans="1:174" x14ac:dyDescent="0.2">
      <c r="A70">
        <v>65</v>
      </c>
      <c r="B70">
        <v>1564503453.4000001</v>
      </c>
      <c r="C70">
        <v>10636.6000001431</v>
      </c>
      <c r="D70" t="s">
        <v>554</v>
      </c>
      <c r="E70" t="s">
        <v>555</v>
      </c>
      <c r="F70" t="s">
        <v>510</v>
      </c>
      <c r="G70">
        <v>3</v>
      </c>
      <c r="H70" s="1">
        <v>0</v>
      </c>
      <c r="I70" t="s">
        <v>959</v>
      </c>
      <c r="J70">
        <v>1564503453.4000001</v>
      </c>
      <c r="K70">
        <f t="shared" ref="K70:K101" si="86">CG70*AL70*(CE70-CF70)/(100*BY70*(1000-AL70*CE70))</f>
        <v>6.9432452759694589E-3</v>
      </c>
      <c r="L70">
        <f t="shared" ref="L70:L101" si="87">CG70*AL70*(CD70-CC70*(1000-AL70*CF70)/(1000-AL70*CE70))/(100*BY70)</f>
        <v>32.460583707269677</v>
      </c>
      <c r="M70">
        <f t="shared" ref="M70:M101" si="88">CC70 - IF(AL70&gt;1, L70*BY70*100/(AN70*CM70), 0)</f>
        <v>754.92196261370918</v>
      </c>
      <c r="N70">
        <f t="shared" ref="N70:N101" si="89">((T70-K70/2)*M70-L70)/(T70+K70/2)</f>
        <v>634.57500429994025</v>
      </c>
      <c r="O70">
        <f t="shared" ref="O70:O101" si="90">N70*(CH70+CI70)/1000</f>
        <v>63.123633386706707</v>
      </c>
      <c r="P70">
        <f t="shared" ref="P70:P101" si="91">(CC70 - IF(AL70&gt;1, L70*BY70*100/(AN70*CM70), 0))*(CH70+CI70)/1000</f>
        <v>75.095011433946851</v>
      </c>
      <c r="Q70">
        <f t="shared" ref="Q70:Q101" si="92">2/((1/S70-1/R70)+SIGN(S70)*SQRT((1/S70-1/R70)*(1/S70-1/R70) + 4*BZ70/((BZ70+1)*(BZ70+1))*(2*1/S70*1/R70-1/R70*1/R70)))</f>
        <v>0.55324291790687652</v>
      </c>
      <c r="R70">
        <f t="shared" ref="R70:R101" si="93">AI70+AH70*BY70+AG70*BY70*BY70</f>
        <v>2.2473345254231707</v>
      </c>
      <c r="S70">
        <f t="shared" ref="S70:S101" si="94">K70*(1000-(1000*0.61365*EXP(17.502*W70/(240.97+W70))/(CH70+CI70)+CE70)/2)/(1000*0.61365*EXP(17.502*W70/(240.97+W70))/(CH70+CI70)-CE70)</f>
        <v>0.48725992910830751</v>
      </c>
      <c r="T70">
        <f t="shared" ref="T70:T101" si="95">1/((BZ70+1)/(Q70/1.6)+1/(R70/1.37)) + BZ70/((BZ70+1)/(Q70/1.6) + BZ70/(R70/1.37))</f>
        <v>0.30980752114906152</v>
      </c>
      <c r="U70">
        <f t="shared" ref="U70:U101" si="96">(BV70*BX70)</f>
        <v>273.59104288396873</v>
      </c>
      <c r="V70">
        <f t="shared" ref="V70:V101" si="97">(CJ70+(U70+2*0.95*0.0000000567*(((CJ70+$B$7)+273)^4-(CJ70+273)^4)-44100*K70)/(1.84*29.3*R70+8*0.95*0.0000000567*(CJ70+273)^3))</f>
        <v>28.272087287901044</v>
      </c>
      <c r="W70">
        <f t="shared" ref="W70:W101" si="98">($C$7*CK70+$D$7*CL70+$E$7*V70)</f>
        <v>28.479600000000001</v>
      </c>
      <c r="X70">
        <f t="shared" ref="X70:X101" si="99">0.61365*EXP(17.502*W70/(240.97+W70))</f>
        <v>3.9022426749981403</v>
      </c>
      <c r="Y70">
        <f t="shared" ref="Y70:Y101" si="100">(Z70/AA70*100)</f>
        <v>64.708436177988986</v>
      </c>
      <c r="Z70">
        <f t="shared" ref="Z70:Z101" si="101">CE70*(CH70+CI70)/1000</f>
        <v>2.5306153291199998</v>
      </c>
      <c r="AA70">
        <f t="shared" ref="AA70:AA101" si="102">0.61365*EXP(17.502*CJ70/(240.97+CJ70))</f>
        <v>3.9107966110619841</v>
      </c>
      <c r="AB70">
        <f t="shared" ref="AB70:AB101" si="103">(X70-CE70*(CH70+CI70)/1000)</f>
        <v>1.3716273458781405</v>
      </c>
      <c r="AC70">
        <f t="shared" ref="AC70:AC101" si="104">(-K70*44100)</f>
        <v>-306.19711667025314</v>
      </c>
      <c r="AD70">
        <f t="shared" ref="AD70:AD101" si="105">2*29.3*R70*0.92*(CJ70-W70)</f>
        <v>4.5676678698346329</v>
      </c>
      <c r="AE70">
        <f t="shared" ref="AE70:AE101" si="106">2*0.95*0.0000000567*(((CJ70+$B$7)+273)^4-(W70+273)^4)</f>
        <v>0.44523905715784806</v>
      </c>
      <c r="AF70">
        <f t="shared" ref="AF70:AF101" si="107">U70+AE70+AC70+AD70</f>
        <v>-27.593166859291944</v>
      </c>
      <c r="AG70">
        <v>-4.1112027295592997E-2</v>
      </c>
      <c r="AH70">
        <v>4.61518522507047E-2</v>
      </c>
      <c r="AI70">
        <v>3.4504563945602902</v>
      </c>
      <c r="AJ70">
        <v>143</v>
      </c>
      <c r="AK70">
        <v>29</v>
      </c>
      <c r="AL70">
        <f t="shared" ref="AL70:AL101" si="108">IF(AJ70*$H$13&gt;=AN70,1,(AN70/(AN70-AJ70*$H$13)))</f>
        <v>1.0055130046823193</v>
      </c>
      <c r="AM70">
        <f t="shared" ref="AM70:AM101" si="109">(AL70-1)*100</f>
        <v>0.55130046823193002</v>
      </c>
      <c r="AN70">
        <f t="shared" ref="AN70:AN101" si="110">MAX(0,($B$13+$C$13*CM70)/(1+$D$13*CM70)*CH70/(CJ70+273)*$E$13)</f>
        <v>52163.336675811028</v>
      </c>
      <c r="AO70">
        <v>0</v>
      </c>
      <c r="AP70">
        <v>0</v>
      </c>
      <c r="AQ70">
        <v>0</v>
      </c>
      <c r="AR70">
        <f t="shared" ref="AR70:AR101" si="111">AQ70-AP70</f>
        <v>0</v>
      </c>
      <c r="AS70" t="e">
        <f t="shared" ref="AS70:AS101" si="112">AR70/AQ70</f>
        <v>#DIV/0!</v>
      </c>
      <c r="AT70">
        <v>-1</v>
      </c>
      <c r="AU70" t="s">
        <v>556</v>
      </c>
      <c r="AV70">
        <v>770.18742307692298</v>
      </c>
      <c r="AW70">
        <v>1036.54</v>
      </c>
      <c r="AX70">
        <f t="shared" ref="AX70:AX101" si="113">1-AV70/AW70</f>
        <v>0.25696314365396122</v>
      </c>
      <c r="AY70">
        <v>0.5</v>
      </c>
      <c r="AZ70">
        <f t="shared" ref="AZ70:AZ101" si="114">BV70</f>
        <v>1429.1607001004334</v>
      </c>
      <c r="BA70">
        <f t="shared" ref="BA70:BA101" si="115">L70</f>
        <v>32.460583707269677</v>
      </c>
      <c r="BB70">
        <f t="shared" ref="BB70:BB101" si="116">AX70*AY70*AZ70</f>
        <v>183.62081314225173</v>
      </c>
      <c r="BC70">
        <f t="shared" ref="BC70:BC101" si="117">BH70/AW70</f>
        <v>0.46004978100218036</v>
      </c>
      <c r="BD70">
        <f t="shared" ref="BD70:BD101" si="118">(BA70-AT70)/AZ70</f>
        <v>2.3412751067754842E-2</v>
      </c>
      <c r="BE70">
        <f t="shared" ref="BE70:BE101" si="119">(AQ70-AW70)/AW70</f>
        <v>-1</v>
      </c>
      <c r="BF70" t="s">
        <v>557</v>
      </c>
      <c r="BG70">
        <v>559.67999999999995</v>
      </c>
      <c r="BH70">
        <f t="shared" ref="BH70:BH101" si="120">AW70-BG70</f>
        <v>476.86</v>
      </c>
      <c r="BI70">
        <f t="shared" ref="BI70:BI101" si="121">(AW70-AV70)/(AW70-BG70)</f>
        <v>0.55855508309163482</v>
      </c>
      <c r="BJ70">
        <f t="shared" ref="BJ70:BJ101" si="122">(AQ70-AW70)/(AQ70-BG70)</f>
        <v>1.8520225843339051</v>
      </c>
      <c r="BK70">
        <f t="shared" ref="BK70:BK101" si="123">(AW70-AV70)/(AW70-AP70)</f>
        <v>0.25696314365396122</v>
      </c>
      <c r="BL70" t="e">
        <f t="shared" ref="BL70:BL101" si="124">(AQ70-AW70)/(AQ70-AP70)</f>
        <v>#DIV/0!</v>
      </c>
      <c r="BM70">
        <v>535</v>
      </c>
      <c r="BN70">
        <v>300</v>
      </c>
      <c r="BO70">
        <v>300</v>
      </c>
      <c r="BP70">
        <v>300</v>
      </c>
      <c r="BQ70">
        <v>10141.9</v>
      </c>
      <c r="BR70">
        <v>982.39800000000002</v>
      </c>
      <c r="BS70">
        <v>-7.00557E-3</v>
      </c>
      <c r="BT70">
        <v>2.74634</v>
      </c>
      <c r="BU70">
        <f t="shared" ref="BU70:BU101" si="125">$B$11*CN70+$C$11*CO70+$F$11*CP70</f>
        <v>1699.93</v>
      </c>
      <c r="BV70">
        <f t="shared" ref="BV70:BV101" si="126">BU70*BW70</f>
        <v>1429.1607001004334</v>
      </c>
      <c r="BW70">
        <f t="shared" ref="BW70:BW101" si="127">($B$11*$D$9+$C$11*$D$9+$F$11*((DC70+CU70)/MAX(DC70+CU70+DD70, 0.1)*$I$9+DD70/MAX(DC70+CU70+DD70, 0.1)*$J$9))/($B$11+$C$11+$F$11)</f>
        <v>0.84071738253953598</v>
      </c>
      <c r="BX70">
        <f t="shared" ref="BX70:BX101" si="128">($B$11*$K$9+$C$11*$K$9+$F$11*((DC70+CU70)/MAX(DC70+CU70+DD70, 0.1)*$P$9+DD70/MAX(DC70+CU70+DD70, 0.1)*$Q$9))/($B$11+$C$11+$F$11)</f>
        <v>0.19143476507907212</v>
      </c>
      <c r="BY70">
        <v>6</v>
      </c>
      <c r="BZ70">
        <v>0.5</v>
      </c>
      <c r="CA70" t="s">
        <v>278</v>
      </c>
      <c r="CB70">
        <v>1564503453.4000001</v>
      </c>
      <c r="CC70">
        <v>754.92200000000003</v>
      </c>
      <c r="CD70">
        <v>799.94799999999998</v>
      </c>
      <c r="CE70">
        <v>25.44</v>
      </c>
      <c r="CF70">
        <v>17.366299999999999</v>
      </c>
      <c r="CG70">
        <v>500.03399999999999</v>
      </c>
      <c r="CH70">
        <v>99.273899999999998</v>
      </c>
      <c r="CI70">
        <v>0.19997300000000001</v>
      </c>
      <c r="CJ70">
        <v>28.517299999999999</v>
      </c>
      <c r="CK70">
        <v>28.479600000000001</v>
      </c>
      <c r="CL70">
        <v>999.9</v>
      </c>
      <c r="CM70">
        <v>9986.8799999999992</v>
      </c>
      <c r="CN70">
        <v>0</v>
      </c>
      <c r="CO70">
        <v>-0.57335100000000006</v>
      </c>
      <c r="CP70">
        <v>1699.93</v>
      </c>
      <c r="CQ70">
        <v>0.97601700000000002</v>
      </c>
      <c r="CR70">
        <v>2.3982900000000001E-2</v>
      </c>
      <c r="CS70">
        <v>0</v>
      </c>
      <c r="CT70">
        <v>769.85699999999997</v>
      </c>
      <c r="CU70">
        <v>4.99986</v>
      </c>
      <c r="CV70">
        <v>13571.8</v>
      </c>
      <c r="CW70">
        <v>13808.8</v>
      </c>
      <c r="CX70">
        <v>46.625</v>
      </c>
      <c r="CY70">
        <v>48.311999999999998</v>
      </c>
      <c r="CZ70">
        <v>47.436999999999998</v>
      </c>
      <c r="DA70">
        <v>47.436999999999998</v>
      </c>
      <c r="DB70">
        <v>48.375</v>
      </c>
      <c r="DC70">
        <v>1654.28</v>
      </c>
      <c r="DD70">
        <v>40.65</v>
      </c>
      <c r="DE70">
        <v>0</v>
      </c>
      <c r="DF70">
        <v>128.89999985694899</v>
      </c>
      <c r="DG70">
        <v>770.18742307692298</v>
      </c>
      <c r="DH70">
        <v>-2.88570938163065</v>
      </c>
      <c r="DI70">
        <v>-53.634188177742203</v>
      </c>
      <c r="DJ70">
        <v>13578.592307692301</v>
      </c>
      <c r="DK70">
        <v>15</v>
      </c>
      <c r="DL70">
        <v>1564503490.4000001</v>
      </c>
      <c r="DM70" t="s">
        <v>558</v>
      </c>
      <c r="DN70">
        <v>66</v>
      </c>
      <c r="DO70">
        <v>0.82799999999999996</v>
      </c>
      <c r="DP70">
        <v>0.13200000000000001</v>
      </c>
      <c r="DQ70">
        <v>800</v>
      </c>
      <c r="DR70">
        <v>17</v>
      </c>
      <c r="DS70">
        <v>0.05</v>
      </c>
      <c r="DT70">
        <v>0.01</v>
      </c>
      <c r="DU70">
        <v>32.9442216466175</v>
      </c>
      <c r="DV70">
        <v>-1.16377885629002</v>
      </c>
      <c r="DW70">
        <v>0.23580501888340299</v>
      </c>
      <c r="DX70">
        <v>0</v>
      </c>
      <c r="DY70">
        <v>0.55848042987022495</v>
      </c>
      <c r="DZ70">
        <v>-2.1506202083859598E-2</v>
      </c>
      <c r="EA70">
        <v>4.6730897125714203E-3</v>
      </c>
      <c r="EB70">
        <v>1</v>
      </c>
      <c r="EC70">
        <v>1</v>
      </c>
      <c r="ED70">
        <v>2</v>
      </c>
      <c r="EE70" t="s">
        <v>284</v>
      </c>
      <c r="EF70">
        <v>1.8670500000000001</v>
      </c>
      <c r="EG70">
        <v>1.8635600000000001</v>
      </c>
      <c r="EH70">
        <v>1.8691899999999999</v>
      </c>
      <c r="EI70">
        <v>1.8671800000000001</v>
      </c>
      <c r="EJ70">
        <v>1.8717999999999999</v>
      </c>
      <c r="EK70">
        <v>1.86429</v>
      </c>
      <c r="EL70">
        <v>1.8658399999999999</v>
      </c>
      <c r="EM70">
        <v>1.86575</v>
      </c>
      <c r="EN70" t="s">
        <v>280</v>
      </c>
      <c r="EO70" t="s">
        <v>19</v>
      </c>
      <c r="EP70" t="s">
        <v>19</v>
      </c>
      <c r="EQ70" t="s">
        <v>19</v>
      </c>
      <c r="ER70" t="s">
        <v>281</v>
      </c>
      <c r="ES70" t="s">
        <v>282</v>
      </c>
      <c r="ET70" t="s">
        <v>283</v>
      </c>
      <c r="EU70" t="s">
        <v>283</v>
      </c>
      <c r="EV70" t="s">
        <v>283</v>
      </c>
      <c r="EW70" t="s">
        <v>283</v>
      </c>
      <c r="EX70">
        <v>0</v>
      </c>
      <c r="EY70">
        <v>100</v>
      </c>
      <c r="EZ70">
        <v>100</v>
      </c>
      <c r="FA70">
        <v>0.82799999999999996</v>
      </c>
      <c r="FB70">
        <v>0.13200000000000001</v>
      </c>
      <c r="FC70">
        <v>2</v>
      </c>
      <c r="FD70">
        <v>336.76299999999998</v>
      </c>
      <c r="FE70">
        <v>494.38799999999998</v>
      </c>
      <c r="FF70">
        <v>24.9998</v>
      </c>
      <c r="FG70">
        <v>31.538</v>
      </c>
      <c r="FH70">
        <v>30.0001</v>
      </c>
      <c r="FI70">
        <v>31.5623</v>
      </c>
      <c r="FJ70">
        <v>31.556699999999999</v>
      </c>
      <c r="FK70">
        <v>38.702199999999998</v>
      </c>
      <c r="FL70">
        <v>45.355600000000003</v>
      </c>
      <c r="FM70">
        <v>0</v>
      </c>
      <c r="FN70">
        <v>25</v>
      </c>
      <c r="FO70">
        <v>800</v>
      </c>
      <c r="FP70">
        <v>17.4376</v>
      </c>
      <c r="FQ70">
        <v>100.98</v>
      </c>
      <c r="FR70">
        <v>101.575</v>
      </c>
    </row>
    <row r="71" spans="1:174" x14ac:dyDescent="0.2">
      <c r="A71">
        <v>66</v>
      </c>
      <c r="B71">
        <v>1564503581.9000001</v>
      </c>
      <c r="C71">
        <v>10765.1000001431</v>
      </c>
      <c r="D71" t="s">
        <v>559</v>
      </c>
      <c r="E71" t="s">
        <v>560</v>
      </c>
      <c r="F71" t="s">
        <v>510</v>
      </c>
      <c r="G71">
        <v>3</v>
      </c>
      <c r="H71" s="1">
        <v>0</v>
      </c>
      <c r="I71" t="s">
        <v>959</v>
      </c>
      <c r="J71">
        <v>1564503581.9000001</v>
      </c>
      <c r="K71">
        <f t="shared" si="86"/>
        <v>6.2927710577301644E-3</v>
      </c>
      <c r="L71">
        <f t="shared" si="87"/>
        <v>32.099625311488758</v>
      </c>
      <c r="M71">
        <f t="shared" si="88"/>
        <v>954.48696326101606</v>
      </c>
      <c r="N71">
        <f t="shared" si="89"/>
        <v>816.97435009118635</v>
      </c>
      <c r="O71">
        <f t="shared" si="90"/>
        <v>81.27046133847918</v>
      </c>
      <c r="P71">
        <f t="shared" si="91"/>
        <v>94.949854713466422</v>
      </c>
      <c r="Q71">
        <f t="shared" si="92"/>
        <v>0.48269108950984246</v>
      </c>
      <c r="R71">
        <f t="shared" si="93"/>
        <v>2.2522683271519308</v>
      </c>
      <c r="S71">
        <f t="shared" si="94"/>
        <v>0.43173454077271539</v>
      </c>
      <c r="T71">
        <f t="shared" si="95"/>
        <v>0.27396269101684129</v>
      </c>
      <c r="U71">
        <f t="shared" si="96"/>
        <v>273.5958308530877</v>
      </c>
      <c r="V71">
        <f t="shared" si="97"/>
        <v>28.488613393352541</v>
      </c>
      <c r="W71">
        <f t="shared" si="98"/>
        <v>28.617799999999999</v>
      </c>
      <c r="X71">
        <f t="shared" si="99"/>
        <v>3.9336795024088449</v>
      </c>
      <c r="Y71">
        <f t="shared" si="100"/>
        <v>64.711897136424511</v>
      </c>
      <c r="Z71">
        <f t="shared" si="101"/>
        <v>2.530853559738</v>
      </c>
      <c r="AA71">
        <f t="shared" si="102"/>
        <v>3.910955591987201</v>
      </c>
      <c r="AB71">
        <f t="shared" si="103"/>
        <v>1.4028259426708449</v>
      </c>
      <c r="AC71">
        <f t="shared" si="104"/>
        <v>-277.51120364590025</v>
      </c>
      <c r="AD71">
        <f t="shared" si="105"/>
        <v>-12.118144147330606</v>
      </c>
      <c r="AE71">
        <f t="shared" si="106"/>
        <v>-1.1794581606392078</v>
      </c>
      <c r="AF71">
        <f t="shared" si="107"/>
        <v>-17.21297510078238</v>
      </c>
      <c r="AG71">
        <v>-4.12448418191299E-2</v>
      </c>
      <c r="AH71">
        <v>4.6300948188566199E-2</v>
      </c>
      <c r="AI71">
        <v>3.4592769435092099</v>
      </c>
      <c r="AJ71">
        <v>143</v>
      </c>
      <c r="AK71">
        <v>29</v>
      </c>
      <c r="AL71">
        <f t="shared" si="108"/>
        <v>1.0054958891752035</v>
      </c>
      <c r="AM71">
        <f t="shared" si="109"/>
        <v>0.54958891752034944</v>
      </c>
      <c r="AN71">
        <f t="shared" si="110"/>
        <v>52324.895050937164</v>
      </c>
      <c r="AO71">
        <v>0</v>
      </c>
      <c r="AP71">
        <v>0</v>
      </c>
      <c r="AQ71">
        <v>0</v>
      </c>
      <c r="AR71">
        <f t="shared" si="111"/>
        <v>0</v>
      </c>
      <c r="AS71" t="e">
        <f t="shared" si="112"/>
        <v>#DIV/0!</v>
      </c>
      <c r="AT71">
        <v>-1</v>
      </c>
      <c r="AU71" t="s">
        <v>561</v>
      </c>
      <c r="AV71">
        <v>767.01026923076904</v>
      </c>
      <c r="AW71">
        <v>1014.57</v>
      </c>
      <c r="AX71">
        <f t="shared" si="113"/>
        <v>0.24400458398063318</v>
      </c>
      <c r="AY71">
        <v>0.5</v>
      </c>
      <c r="AZ71">
        <f t="shared" si="114"/>
        <v>1429.1859001004316</v>
      </c>
      <c r="BA71">
        <f t="shared" si="115"/>
        <v>32.099625311488758</v>
      </c>
      <c r="BB71">
        <f t="shared" si="116"/>
        <v>174.3639554924963</v>
      </c>
      <c r="BC71">
        <f t="shared" si="117"/>
        <v>0.45342361788738095</v>
      </c>
      <c r="BD71">
        <f t="shared" si="118"/>
        <v>2.3159776001962225E-2</v>
      </c>
      <c r="BE71">
        <f t="shared" si="119"/>
        <v>-1</v>
      </c>
      <c r="BF71" t="s">
        <v>562</v>
      </c>
      <c r="BG71">
        <v>554.54</v>
      </c>
      <c r="BH71">
        <f t="shared" si="120"/>
        <v>460.03000000000009</v>
      </c>
      <c r="BI71">
        <f t="shared" si="121"/>
        <v>0.53813823178755937</v>
      </c>
      <c r="BJ71">
        <f t="shared" si="122"/>
        <v>1.8295704547913587</v>
      </c>
      <c r="BK71">
        <f t="shared" si="123"/>
        <v>0.24400458398063318</v>
      </c>
      <c r="BL71" t="e">
        <f t="shared" si="124"/>
        <v>#DIV/0!</v>
      </c>
      <c r="BM71">
        <v>537</v>
      </c>
      <c r="BN71">
        <v>300</v>
      </c>
      <c r="BO71">
        <v>300</v>
      </c>
      <c r="BP71">
        <v>300</v>
      </c>
      <c r="BQ71">
        <v>10142</v>
      </c>
      <c r="BR71">
        <v>965.94299999999998</v>
      </c>
      <c r="BS71">
        <v>-7.00558E-3</v>
      </c>
      <c r="BT71">
        <v>2.40625</v>
      </c>
      <c r="BU71">
        <f t="shared" si="125"/>
        <v>1699.96</v>
      </c>
      <c r="BV71">
        <f t="shared" si="126"/>
        <v>1429.1859001004316</v>
      </c>
      <c r="BW71">
        <f t="shared" si="127"/>
        <v>0.84071736987954515</v>
      </c>
      <c r="BX71">
        <f t="shared" si="128"/>
        <v>0.19143473975909053</v>
      </c>
      <c r="BY71">
        <v>6</v>
      </c>
      <c r="BZ71">
        <v>0.5</v>
      </c>
      <c r="CA71" t="s">
        <v>278</v>
      </c>
      <c r="CB71">
        <v>1564503581.9000001</v>
      </c>
      <c r="CC71">
        <v>954.48699999999997</v>
      </c>
      <c r="CD71">
        <v>999.99099999999999</v>
      </c>
      <c r="CE71">
        <v>25.441500000000001</v>
      </c>
      <c r="CF71">
        <v>18.125599999999999</v>
      </c>
      <c r="CG71">
        <v>500.13900000000001</v>
      </c>
      <c r="CH71">
        <v>99.277299999999997</v>
      </c>
      <c r="CI71">
        <v>0.200072</v>
      </c>
      <c r="CJ71">
        <v>28.518000000000001</v>
      </c>
      <c r="CK71">
        <v>28.617799999999999</v>
      </c>
      <c r="CL71">
        <v>999.9</v>
      </c>
      <c r="CM71">
        <v>10018.799999999999</v>
      </c>
      <c r="CN71">
        <v>0</v>
      </c>
      <c r="CO71">
        <v>-0.57335100000000006</v>
      </c>
      <c r="CP71">
        <v>1699.96</v>
      </c>
      <c r="CQ71">
        <v>0.97601700000000002</v>
      </c>
      <c r="CR71">
        <v>2.3982900000000001E-2</v>
      </c>
      <c r="CS71">
        <v>0</v>
      </c>
      <c r="CT71">
        <v>766.58399999999995</v>
      </c>
      <c r="CU71">
        <v>4.99986</v>
      </c>
      <c r="CV71">
        <v>13516.4</v>
      </c>
      <c r="CW71">
        <v>13809.1</v>
      </c>
      <c r="CX71">
        <v>46.625</v>
      </c>
      <c r="CY71">
        <v>48.311999999999998</v>
      </c>
      <c r="CZ71">
        <v>47.436999999999998</v>
      </c>
      <c r="DA71">
        <v>47.436999999999998</v>
      </c>
      <c r="DB71">
        <v>48.375</v>
      </c>
      <c r="DC71">
        <v>1654.31</v>
      </c>
      <c r="DD71">
        <v>40.65</v>
      </c>
      <c r="DE71">
        <v>0</v>
      </c>
      <c r="DF71">
        <v>128.299999952316</v>
      </c>
      <c r="DG71">
        <v>767.01026923076904</v>
      </c>
      <c r="DH71">
        <v>-1.9890256407620099</v>
      </c>
      <c r="DI71">
        <v>-49.463247901645097</v>
      </c>
      <c r="DJ71">
        <v>13522.5</v>
      </c>
      <c r="DK71">
        <v>15</v>
      </c>
      <c r="DL71">
        <v>1564503615.4000001</v>
      </c>
      <c r="DM71" t="s">
        <v>563</v>
      </c>
      <c r="DN71">
        <v>67</v>
      </c>
      <c r="DO71">
        <v>1.2869999999999999</v>
      </c>
      <c r="DP71">
        <v>0.14799999999999999</v>
      </c>
      <c r="DQ71">
        <v>1000</v>
      </c>
      <c r="DR71">
        <v>18</v>
      </c>
      <c r="DS71">
        <v>0.08</v>
      </c>
      <c r="DT71">
        <v>0.01</v>
      </c>
      <c r="DU71">
        <v>32.7368292988306</v>
      </c>
      <c r="DV71">
        <v>-0.965691542408882</v>
      </c>
      <c r="DW71">
        <v>0.20800928623210299</v>
      </c>
      <c r="DX71">
        <v>0</v>
      </c>
      <c r="DY71">
        <v>0.49288187036180098</v>
      </c>
      <c r="DZ71">
        <v>-3.8263954338938297E-2</v>
      </c>
      <c r="EA71">
        <v>7.6163406563843896E-3</v>
      </c>
      <c r="EB71">
        <v>1</v>
      </c>
      <c r="EC71">
        <v>1</v>
      </c>
      <c r="ED71">
        <v>2</v>
      </c>
      <c r="EE71" t="s">
        <v>284</v>
      </c>
      <c r="EF71">
        <v>1.8670599999999999</v>
      </c>
      <c r="EG71">
        <v>1.86355</v>
      </c>
      <c r="EH71">
        <v>1.8692</v>
      </c>
      <c r="EI71">
        <v>1.86713</v>
      </c>
      <c r="EJ71">
        <v>1.8717999999999999</v>
      </c>
      <c r="EK71">
        <v>1.8642700000000001</v>
      </c>
      <c r="EL71">
        <v>1.8658399999999999</v>
      </c>
      <c r="EM71">
        <v>1.86575</v>
      </c>
      <c r="EN71" t="s">
        <v>280</v>
      </c>
      <c r="EO71" t="s">
        <v>19</v>
      </c>
      <c r="EP71" t="s">
        <v>19</v>
      </c>
      <c r="EQ71" t="s">
        <v>19</v>
      </c>
      <c r="ER71" t="s">
        <v>281</v>
      </c>
      <c r="ES71" t="s">
        <v>282</v>
      </c>
      <c r="ET71" t="s">
        <v>283</v>
      </c>
      <c r="EU71" t="s">
        <v>283</v>
      </c>
      <c r="EV71" t="s">
        <v>283</v>
      </c>
      <c r="EW71" t="s">
        <v>283</v>
      </c>
      <c r="EX71">
        <v>0</v>
      </c>
      <c r="EY71">
        <v>100</v>
      </c>
      <c r="EZ71">
        <v>100</v>
      </c>
      <c r="FA71">
        <v>1.2869999999999999</v>
      </c>
      <c r="FB71">
        <v>0.14799999999999999</v>
      </c>
      <c r="FC71">
        <v>2</v>
      </c>
      <c r="FD71">
        <v>337.03</v>
      </c>
      <c r="FE71">
        <v>495.99200000000002</v>
      </c>
      <c r="FF71">
        <v>25.0002</v>
      </c>
      <c r="FG71">
        <v>31.543500000000002</v>
      </c>
      <c r="FH71">
        <v>30</v>
      </c>
      <c r="FI71">
        <v>31.567799999999998</v>
      </c>
      <c r="FJ71">
        <v>31.564900000000002</v>
      </c>
      <c r="FK71">
        <v>46.352200000000003</v>
      </c>
      <c r="FL71">
        <v>41.408099999999997</v>
      </c>
      <c r="FM71">
        <v>0</v>
      </c>
      <c r="FN71">
        <v>25</v>
      </c>
      <c r="FO71">
        <v>1000</v>
      </c>
      <c r="FP71">
        <v>18.250399999999999</v>
      </c>
      <c r="FQ71">
        <v>100.97799999999999</v>
      </c>
      <c r="FR71">
        <v>101.571</v>
      </c>
    </row>
    <row r="72" spans="1:174" x14ac:dyDescent="0.2">
      <c r="A72">
        <v>67</v>
      </c>
      <c r="B72">
        <v>1564504307.5</v>
      </c>
      <c r="C72">
        <v>11490.7000000477</v>
      </c>
      <c r="D72" t="s">
        <v>564</v>
      </c>
      <c r="E72" t="s">
        <v>565</v>
      </c>
      <c r="F72" t="s">
        <v>566</v>
      </c>
      <c r="G72">
        <v>3</v>
      </c>
      <c r="H72" s="1">
        <v>6</v>
      </c>
      <c r="I72" t="s">
        <v>959</v>
      </c>
      <c r="J72">
        <v>1564504307.5</v>
      </c>
      <c r="K72">
        <f t="shared" si="86"/>
        <v>2.5018900771935815E-3</v>
      </c>
      <c r="L72">
        <f t="shared" si="87"/>
        <v>16.192598051426959</v>
      </c>
      <c r="M72">
        <f t="shared" si="88"/>
        <v>379.59198120708339</v>
      </c>
      <c r="N72">
        <f t="shared" si="89"/>
        <v>161.23197982022972</v>
      </c>
      <c r="O72">
        <f t="shared" si="90"/>
        <v>16.04039391291472</v>
      </c>
      <c r="P72">
        <f t="shared" si="91"/>
        <v>37.764250687327838</v>
      </c>
      <c r="Q72">
        <f t="shared" si="92"/>
        <v>0.12692747338064403</v>
      </c>
      <c r="R72">
        <f t="shared" si="93"/>
        <v>2.2422584651289132</v>
      </c>
      <c r="S72">
        <f t="shared" si="94"/>
        <v>0.12306672947253755</v>
      </c>
      <c r="T72">
        <f t="shared" si="95"/>
        <v>7.7253796460380261E-2</v>
      </c>
      <c r="U72">
        <f t="shared" si="96"/>
        <v>273.62343494664992</v>
      </c>
      <c r="V72">
        <f t="shared" si="97"/>
        <v>30.053915073640912</v>
      </c>
      <c r="W72">
        <f t="shared" si="98"/>
        <v>31.133900000000001</v>
      </c>
      <c r="X72">
        <f t="shared" si="99"/>
        <v>4.5459358478934355</v>
      </c>
      <c r="Y72">
        <f t="shared" si="100"/>
        <v>65.21143105631343</v>
      </c>
      <c r="Z72">
        <f t="shared" si="101"/>
        <v>2.5960187756118001</v>
      </c>
      <c r="AA72">
        <f t="shared" si="102"/>
        <v>3.9809259412970164</v>
      </c>
      <c r="AB72">
        <f t="shared" si="103"/>
        <v>1.9499170722816355</v>
      </c>
      <c r="AC72">
        <f t="shared" si="104"/>
        <v>-110.33335240423695</v>
      </c>
      <c r="AD72">
        <f t="shared" si="105"/>
        <v>-279.26769156706388</v>
      </c>
      <c r="AE72">
        <f t="shared" si="106"/>
        <v>-27.687852110375815</v>
      </c>
      <c r="AF72">
        <f t="shared" si="107"/>
        <v>-143.6654611350267</v>
      </c>
      <c r="AG72">
        <v>-4.0975657230055799E-2</v>
      </c>
      <c r="AH72">
        <v>4.5998764905465298E-2</v>
      </c>
      <c r="AI72">
        <v>3.4413895359781299</v>
      </c>
      <c r="AJ72">
        <v>145</v>
      </c>
      <c r="AK72">
        <v>29</v>
      </c>
      <c r="AL72">
        <f t="shared" si="108"/>
        <v>1.005614201332512</v>
      </c>
      <c r="AM72">
        <f t="shared" si="109"/>
        <v>0.56142013325120033</v>
      </c>
      <c r="AN72">
        <f t="shared" si="110"/>
        <v>51944.720382150364</v>
      </c>
      <c r="AO72">
        <v>0</v>
      </c>
      <c r="AP72">
        <v>0</v>
      </c>
      <c r="AQ72">
        <v>0</v>
      </c>
      <c r="AR72">
        <f t="shared" si="111"/>
        <v>0</v>
      </c>
      <c r="AS72" t="e">
        <f t="shared" si="112"/>
        <v>#DIV/0!</v>
      </c>
      <c r="AT72">
        <v>-1</v>
      </c>
      <c r="AU72" t="s">
        <v>567</v>
      </c>
      <c r="AV72">
        <v>832.64857692307703</v>
      </c>
      <c r="AW72">
        <v>1139.26</v>
      </c>
      <c r="AX72">
        <f t="shared" si="113"/>
        <v>0.2691320884406746</v>
      </c>
      <c r="AY72">
        <v>0.5</v>
      </c>
      <c r="AZ72">
        <f t="shared" si="114"/>
        <v>1429.3365001003717</v>
      </c>
      <c r="BA72">
        <f t="shared" si="115"/>
        <v>16.192598051426959</v>
      </c>
      <c r="BB72">
        <f t="shared" si="116"/>
        <v>192.34015867824877</v>
      </c>
      <c r="BC72">
        <f t="shared" si="117"/>
        <v>0.46767199761248524</v>
      </c>
      <c r="BD72">
        <f t="shared" si="118"/>
        <v>1.2028376837938197E-2</v>
      </c>
      <c r="BE72">
        <f t="shared" si="119"/>
        <v>-1</v>
      </c>
      <c r="BF72" t="s">
        <v>568</v>
      </c>
      <c r="BG72">
        <v>606.46</v>
      </c>
      <c r="BH72">
        <f t="shared" si="120"/>
        <v>532.79999999999995</v>
      </c>
      <c r="BI72">
        <f t="shared" si="121"/>
        <v>0.57547189015939004</v>
      </c>
      <c r="BJ72">
        <f t="shared" si="122"/>
        <v>1.8785410414536818</v>
      </c>
      <c r="BK72">
        <f t="shared" si="123"/>
        <v>0.2691320884406746</v>
      </c>
      <c r="BL72" t="e">
        <f t="shared" si="124"/>
        <v>#DIV/0!</v>
      </c>
      <c r="BM72">
        <v>539</v>
      </c>
      <c r="BN72">
        <v>300</v>
      </c>
      <c r="BO72">
        <v>300</v>
      </c>
      <c r="BP72">
        <v>300</v>
      </c>
      <c r="BQ72">
        <v>10179.200000000001</v>
      </c>
      <c r="BR72">
        <v>1066.3699999999999</v>
      </c>
      <c r="BS72">
        <v>-7.0315100000000004E-3</v>
      </c>
      <c r="BT72">
        <v>-3.2780800000000001</v>
      </c>
      <c r="BU72">
        <f t="shared" si="125"/>
        <v>1700.14</v>
      </c>
      <c r="BV72">
        <f t="shared" si="126"/>
        <v>1429.3365001003717</v>
      </c>
      <c r="BW72">
        <f t="shared" si="127"/>
        <v>0.84071694101684069</v>
      </c>
      <c r="BX72">
        <f t="shared" si="128"/>
        <v>0.19143388203368161</v>
      </c>
      <c r="BY72">
        <v>6</v>
      </c>
      <c r="BZ72">
        <v>0.5</v>
      </c>
      <c r="CA72" t="s">
        <v>278</v>
      </c>
      <c r="CB72">
        <v>1564504307.5</v>
      </c>
      <c r="CC72">
        <v>379.59199999999998</v>
      </c>
      <c r="CD72">
        <v>400.05099999999999</v>
      </c>
      <c r="CE72">
        <v>26.094200000000001</v>
      </c>
      <c r="CF72">
        <v>23.1875</v>
      </c>
      <c r="CG72">
        <v>500.08</v>
      </c>
      <c r="CH72">
        <v>99.2864</v>
      </c>
      <c r="CI72">
        <v>0.20002900000000001</v>
      </c>
      <c r="CJ72">
        <v>28.823699999999999</v>
      </c>
      <c r="CK72">
        <v>31.133900000000001</v>
      </c>
      <c r="CL72">
        <v>999.9</v>
      </c>
      <c r="CM72">
        <v>9952.5</v>
      </c>
      <c r="CN72">
        <v>0</v>
      </c>
      <c r="CO72">
        <v>-0.420458</v>
      </c>
      <c r="CP72">
        <v>1700.14</v>
      </c>
      <c r="CQ72">
        <v>0.97603099999999998</v>
      </c>
      <c r="CR72">
        <v>2.39686E-2</v>
      </c>
      <c r="CS72">
        <v>0</v>
      </c>
      <c r="CT72">
        <v>832.57</v>
      </c>
      <c r="CU72">
        <v>4.99986</v>
      </c>
      <c r="CV72">
        <v>14644.7</v>
      </c>
      <c r="CW72">
        <v>13810.6</v>
      </c>
      <c r="CX72">
        <v>47</v>
      </c>
      <c r="CY72">
        <v>48.811999999999998</v>
      </c>
      <c r="CZ72">
        <v>47.811999999999998</v>
      </c>
      <c r="DA72">
        <v>47.936999999999998</v>
      </c>
      <c r="DB72">
        <v>48.75</v>
      </c>
      <c r="DC72">
        <v>1654.51</v>
      </c>
      <c r="DD72">
        <v>40.630000000000003</v>
      </c>
      <c r="DE72">
        <v>0</v>
      </c>
      <c r="DF72">
        <v>725.19999980926502</v>
      </c>
      <c r="DG72">
        <v>832.64857692307703</v>
      </c>
      <c r="DH72">
        <v>-0.74656408689700604</v>
      </c>
      <c r="DI72">
        <v>3.5692305885616702</v>
      </c>
      <c r="DJ72">
        <v>14642.5769230769</v>
      </c>
      <c r="DK72">
        <v>15</v>
      </c>
      <c r="DL72">
        <v>1564504333.5</v>
      </c>
      <c r="DM72" t="s">
        <v>569</v>
      </c>
      <c r="DN72">
        <v>68</v>
      </c>
      <c r="DO72">
        <v>0.56100000000000005</v>
      </c>
      <c r="DP72">
        <v>0.24</v>
      </c>
      <c r="DQ72">
        <v>400</v>
      </c>
      <c r="DR72">
        <v>23</v>
      </c>
      <c r="DS72">
        <v>7.0000000000000007E-2</v>
      </c>
      <c r="DT72">
        <v>0.03</v>
      </c>
      <c r="DU72">
        <v>15.306772170633399</v>
      </c>
      <c r="DV72">
        <v>0.81491561019177305</v>
      </c>
      <c r="DW72">
        <v>0.163438947496924</v>
      </c>
      <c r="DX72">
        <v>0</v>
      </c>
      <c r="DY72">
        <v>0.117265353045006</v>
      </c>
      <c r="DZ72">
        <v>1.44398975050757E-2</v>
      </c>
      <c r="EA72">
        <v>2.9153307873919301E-3</v>
      </c>
      <c r="EB72">
        <v>1</v>
      </c>
      <c r="EC72">
        <v>1</v>
      </c>
      <c r="ED72">
        <v>2</v>
      </c>
      <c r="EE72" t="s">
        <v>284</v>
      </c>
      <c r="EF72">
        <v>1.86707</v>
      </c>
      <c r="EG72">
        <v>1.8635600000000001</v>
      </c>
      <c r="EH72">
        <v>1.8691899999999999</v>
      </c>
      <c r="EI72">
        <v>1.8671500000000001</v>
      </c>
      <c r="EJ72">
        <v>1.8717999999999999</v>
      </c>
      <c r="EK72">
        <v>1.86429</v>
      </c>
      <c r="EL72">
        <v>1.8658399999999999</v>
      </c>
      <c r="EM72">
        <v>1.8657300000000001</v>
      </c>
      <c r="EN72" t="s">
        <v>280</v>
      </c>
      <c r="EO72" t="s">
        <v>19</v>
      </c>
      <c r="EP72" t="s">
        <v>19</v>
      </c>
      <c r="EQ72" t="s">
        <v>19</v>
      </c>
      <c r="ER72" t="s">
        <v>281</v>
      </c>
      <c r="ES72" t="s">
        <v>282</v>
      </c>
      <c r="ET72" t="s">
        <v>283</v>
      </c>
      <c r="EU72" t="s">
        <v>283</v>
      </c>
      <c r="EV72" t="s">
        <v>283</v>
      </c>
      <c r="EW72" t="s">
        <v>283</v>
      </c>
      <c r="EX72">
        <v>0</v>
      </c>
      <c r="EY72">
        <v>100</v>
      </c>
      <c r="EZ72">
        <v>100</v>
      </c>
      <c r="FA72">
        <v>0.56100000000000005</v>
      </c>
      <c r="FB72">
        <v>0.24</v>
      </c>
      <c r="FC72">
        <v>2</v>
      </c>
      <c r="FD72">
        <v>335.58800000000002</v>
      </c>
      <c r="FE72">
        <v>499.83300000000003</v>
      </c>
      <c r="FF72">
        <v>25.000499999999999</v>
      </c>
      <c r="FG72">
        <v>31.738499999999998</v>
      </c>
      <c r="FH72">
        <v>30.000399999999999</v>
      </c>
      <c r="FI72">
        <v>31.734500000000001</v>
      </c>
      <c r="FJ72">
        <v>31.7302</v>
      </c>
      <c r="FK72">
        <v>22.273099999999999</v>
      </c>
      <c r="FL72">
        <v>24.0885</v>
      </c>
      <c r="FM72">
        <v>8.5028199999999998</v>
      </c>
      <c r="FN72">
        <v>25</v>
      </c>
      <c r="FO72">
        <v>400</v>
      </c>
      <c r="FP72">
        <v>23.085699999999999</v>
      </c>
      <c r="FQ72">
        <v>100.94199999999999</v>
      </c>
      <c r="FR72">
        <v>101.53400000000001</v>
      </c>
    </row>
    <row r="73" spans="1:174" x14ac:dyDescent="0.2">
      <c r="A73">
        <v>68</v>
      </c>
      <c r="B73">
        <v>1564504424.9000001</v>
      </c>
      <c r="C73">
        <v>11608.1000001431</v>
      </c>
      <c r="D73" t="s">
        <v>570</v>
      </c>
      <c r="E73" t="s">
        <v>571</v>
      </c>
      <c r="F73" t="s">
        <v>566</v>
      </c>
      <c r="G73">
        <v>3</v>
      </c>
      <c r="H73" s="1">
        <v>6</v>
      </c>
      <c r="I73" t="s">
        <v>959</v>
      </c>
      <c r="J73">
        <v>1564504424.9000001</v>
      </c>
      <c r="K73">
        <f t="shared" si="86"/>
        <v>2.9307859216133295E-3</v>
      </c>
      <c r="L73">
        <f t="shared" si="87"/>
        <v>12.952623469928293</v>
      </c>
      <c r="M73">
        <f t="shared" si="88"/>
        <v>283.53998503825864</v>
      </c>
      <c r="N73">
        <f t="shared" si="89"/>
        <v>138.67890355648584</v>
      </c>
      <c r="O73">
        <f t="shared" si="90"/>
        <v>13.797199616634087</v>
      </c>
      <c r="P73">
        <f t="shared" si="91"/>
        <v>28.209465697692522</v>
      </c>
      <c r="Q73">
        <f t="shared" si="92"/>
        <v>0.15479831612968936</v>
      </c>
      <c r="R73">
        <f t="shared" si="93"/>
        <v>2.245957694842621</v>
      </c>
      <c r="S73">
        <f t="shared" si="94"/>
        <v>0.14910593016911267</v>
      </c>
      <c r="T73">
        <f t="shared" si="95"/>
        <v>9.3685204599982669E-2</v>
      </c>
      <c r="U73">
        <f t="shared" si="96"/>
        <v>273.6202429672125</v>
      </c>
      <c r="V73">
        <f t="shared" si="97"/>
        <v>29.904365452733906</v>
      </c>
      <c r="W73">
        <f t="shared" si="98"/>
        <v>30.917899999999999</v>
      </c>
      <c r="X73">
        <f t="shared" si="99"/>
        <v>4.4903029124194571</v>
      </c>
      <c r="Y73">
        <f t="shared" si="100"/>
        <v>65.444343750252401</v>
      </c>
      <c r="Z73">
        <f t="shared" si="101"/>
        <v>2.6044758196191999</v>
      </c>
      <c r="AA73">
        <f t="shared" si="102"/>
        <v>3.9796805504817296</v>
      </c>
      <c r="AB73">
        <f t="shared" si="103"/>
        <v>1.8858270928002572</v>
      </c>
      <c r="AC73">
        <f t="shared" si="104"/>
        <v>-129.24765914314784</v>
      </c>
      <c r="AD73">
        <f t="shared" si="105"/>
        <v>-254.22811598464841</v>
      </c>
      <c r="AE73">
        <f t="shared" si="106"/>
        <v>-25.136165797729976</v>
      </c>
      <c r="AF73">
        <f t="shared" si="107"/>
        <v>-134.99169795831372</v>
      </c>
      <c r="AG73">
        <v>-4.1075010887339003E-2</v>
      </c>
      <c r="AH73">
        <v>4.6110298089624198E-2</v>
      </c>
      <c r="AI73">
        <v>3.4479962982490799</v>
      </c>
      <c r="AJ73">
        <v>145</v>
      </c>
      <c r="AK73">
        <v>29</v>
      </c>
      <c r="AL73">
        <f t="shared" si="108"/>
        <v>1.0056009818258076</v>
      </c>
      <c r="AM73">
        <f t="shared" si="109"/>
        <v>0.56009818258075939</v>
      </c>
      <c r="AN73">
        <f t="shared" si="110"/>
        <v>52066.636493224687</v>
      </c>
      <c r="AO73">
        <v>0</v>
      </c>
      <c r="AP73">
        <v>0</v>
      </c>
      <c r="AQ73">
        <v>0</v>
      </c>
      <c r="AR73">
        <f t="shared" si="111"/>
        <v>0</v>
      </c>
      <c r="AS73" t="e">
        <f t="shared" si="112"/>
        <v>#DIV/0!</v>
      </c>
      <c r="AT73">
        <v>-1</v>
      </c>
      <c r="AU73" t="s">
        <v>572</v>
      </c>
      <c r="AV73">
        <v>820.990461538462</v>
      </c>
      <c r="AW73">
        <v>1106.43</v>
      </c>
      <c r="AX73">
        <f t="shared" si="113"/>
        <v>0.25798246473933106</v>
      </c>
      <c r="AY73">
        <v>0.5</v>
      </c>
      <c r="AZ73">
        <f t="shared" si="114"/>
        <v>1429.3197001003728</v>
      </c>
      <c r="BA73">
        <f t="shared" si="115"/>
        <v>12.952623469928293</v>
      </c>
      <c r="BB73">
        <f t="shared" si="116"/>
        <v>184.36970956618782</v>
      </c>
      <c r="BC73">
        <f t="shared" si="117"/>
        <v>0.44999683667290302</v>
      </c>
      <c r="BD73">
        <f t="shared" si="118"/>
        <v>9.7617233351981938E-3</v>
      </c>
      <c r="BE73">
        <f t="shared" si="119"/>
        <v>-1</v>
      </c>
      <c r="BF73" t="s">
        <v>573</v>
      </c>
      <c r="BG73">
        <v>608.54</v>
      </c>
      <c r="BH73">
        <f t="shared" si="120"/>
        <v>497.8900000000001</v>
      </c>
      <c r="BI73">
        <f t="shared" si="121"/>
        <v>0.57329839615484945</v>
      </c>
      <c r="BJ73">
        <f t="shared" si="122"/>
        <v>1.8181713609623034</v>
      </c>
      <c r="BK73">
        <f t="shared" si="123"/>
        <v>0.25798246473933106</v>
      </c>
      <c r="BL73" t="e">
        <f t="shared" si="124"/>
        <v>#DIV/0!</v>
      </c>
      <c r="BM73">
        <v>541</v>
      </c>
      <c r="BN73">
        <v>300</v>
      </c>
      <c r="BO73">
        <v>300</v>
      </c>
      <c r="BP73">
        <v>300</v>
      </c>
      <c r="BQ73">
        <v>10178.700000000001</v>
      </c>
      <c r="BR73">
        <v>1037.5899999999999</v>
      </c>
      <c r="BS73">
        <v>-7.03098E-3</v>
      </c>
      <c r="BT73">
        <v>-3.6597900000000001</v>
      </c>
      <c r="BU73">
        <f t="shared" si="125"/>
        <v>1700.12</v>
      </c>
      <c r="BV73">
        <f t="shared" si="126"/>
        <v>1429.3197001003728</v>
      </c>
      <c r="BW73">
        <f t="shared" si="127"/>
        <v>0.8407169494508463</v>
      </c>
      <c r="BX73">
        <f t="shared" si="128"/>
        <v>0.19143389890169271</v>
      </c>
      <c r="BY73">
        <v>6</v>
      </c>
      <c r="BZ73">
        <v>0.5</v>
      </c>
      <c r="CA73" t="s">
        <v>278</v>
      </c>
      <c r="CB73">
        <v>1564504424.9000001</v>
      </c>
      <c r="CC73">
        <v>283.54000000000002</v>
      </c>
      <c r="CD73">
        <v>299.98899999999998</v>
      </c>
      <c r="CE73">
        <v>26.1782</v>
      </c>
      <c r="CF73">
        <v>22.773900000000001</v>
      </c>
      <c r="CG73">
        <v>500.14499999999998</v>
      </c>
      <c r="CH73">
        <v>99.290199999999999</v>
      </c>
      <c r="CI73">
        <v>0.20005600000000001</v>
      </c>
      <c r="CJ73">
        <v>28.818300000000001</v>
      </c>
      <c r="CK73">
        <v>30.917899999999999</v>
      </c>
      <c r="CL73">
        <v>999.9</v>
      </c>
      <c r="CM73">
        <v>9976.25</v>
      </c>
      <c r="CN73">
        <v>0</v>
      </c>
      <c r="CO73">
        <v>-0.420458</v>
      </c>
      <c r="CP73">
        <v>1700.12</v>
      </c>
      <c r="CQ73">
        <v>0.97603099999999998</v>
      </c>
      <c r="CR73">
        <v>2.39686E-2</v>
      </c>
      <c r="CS73">
        <v>0</v>
      </c>
      <c r="CT73">
        <v>821.07600000000002</v>
      </c>
      <c r="CU73">
        <v>4.99986</v>
      </c>
      <c r="CV73">
        <v>14447.3</v>
      </c>
      <c r="CW73">
        <v>13810.4</v>
      </c>
      <c r="CX73">
        <v>47.125</v>
      </c>
      <c r="CY73">
        <v>48.875</v>
      </c>
      <c r="CZ73">
        <v>47.936999999999998</v>
      </c>
      <c r="DA73">
        <v>48</v>
      </c>
      <c r="DB73">
        <v>48.75</v>
      </c>
      <c r="DC73">
        <v>1654.49</v>
      </c>
      <c r="DD73">
        <v>40.630000000000003</v>
      </c>
      <c r="DE73">
        <v>0</v>
      </c>
      <c r="DF73">
        <v>116.89999985694899</v>
      </c>
      <c r="DG73">
        <v>820.990461538462</v>
      </c>
      <c r="DH73">
        <v>0.13080340915823399</v>
      </c>
      <c r="DI73">
        <v>-9.8461538405123594</v>
      </c>
      <c r="DJ73">
        <v>14447.2</v>
      </c>
      <c r="DK73">
        <v>15</v>
      </c>
      <c r="DL73">
        <v>1564504450.5</v>
      </c>
      <c r="DM73" t="s">
        <v>574</v>
      </c>
      <c r="DN73">
        <v>69</v>
      </c>
      <c r="DO73">
        <v>0.46100000000000002</v>
      </c>
      <c r="DP73">
        <v>0.22900000000000001</v>
      </c>
      <c r="DQ73">
        <v>300</v>
      </c>
      <c r="DR73">
        <v>23</v>
      </c>
      <c r="DS73">
        <v>7.0000000000000007E-2</v>
      </c>
      <c r="DT73">
        <v>0.03</v>
      </c>
      <c r="DU73">
        <v>12.189663282096401</v>
      </c>
      <c r="DV73">
        <v>1.8167573760664999</v>
      </c>
      <c r="DW73">
        <v>0.35926532214557799</v>
      </c>
      <c r="DX73">
        <v>0</v>
      </c>
      <c r="DY73">
        <v>0.14157098966151599</v>
      </c>
      <c r="DZ73">
        <v>3.6783567151672303E-2</v>
      </c>
      <c r="EA73">
        <v>7.2900127967908297E-3</v>
      </c>
      <c r="EB73">
        <v>1</v>
      </c>
      <c r="EC73">
        <v>1</v>
      </c>
      <c r="ED73">
        <v>2</v>
      </c>
      <c r="EE73" t="s">
        <v>284</v>
      </c>
      <c r="EF73">
        <v>1.86707</v>
      </c>
      <c r="EG73">
        <v>1.8635600000000001</v>
      </c>
      <c r="EH73">
        <v>1.8692</v>
      </c>
      <c r="EI73">
        <v>1.86717</v>
      </c>
      <c r="EJ73">
        <v>1.8717999999999999</v>
      </c>
      <c r="EK73">
        <v>1.86429</v>
      </c>
      <c r="EL73">
        <v>1.8658399999999999</v>
      </c>
      <c r="EM73">
        <v>1.86571</v>
      </c>
      <c r="EN73" t="s">
        <v>280</v>
      </c>
      <c r="EO73" t="s">
        <v>19</v>
      </c>
      <c r="EP73" t="s">
        <v>19</v>
      </c>
      <c r="EQ73" t="s">
        <v>19</v>
      </c>
      <c r="ER73" t="s">
        <v>281</v>
      </c>
      <c r="ES73" t="s">
        <v>282</v>
      </c>
      <c r="ET73" t="s">
        <v>283</v>
      </c>
      <c r="EU73" t="s">
        <v>283</v>
      </c>
      <c r="EV73" t="s">
        <v>283</v>
      </c>
      <c r="EW73" t="s">
        <v>283</v>
      </c>
      <c r="EX73">
        <v>0</v>
      </c>
      <c r="EY73">
        <v>100</v>
      </c>
      <c r="EZ73">
        <v>100</v>
      </c>
      <c r="FA73">
        <v>0.46100000000000002</v>
      </c>
      <c r="FB73">
        <v>0.22900000000000001</v>
      </c>
      <c r="FC73">
        <v>2</v>
      </c>
      <c r="FD73">
        <v>335.68299999999999</v>
      </c>
      <c r="FE73">
        <v>499.05200000000002</v>
      </c>
      <c r="FF73">
        <v>25.0002</v>
      </c>
      <c r="FG73">
        <v>31.782599999999999</v>
      </c>
      <c r="FH73">
        <v>30.0001</v>
      </c>
      <c r="FI73">
        <v>31.7791</v>
      </c>
      <c r="FJ73">
        <v>31.772400000000001</v>
      </c>
      <c r="FK73">
        <v>17.7545</v>
      </c>
      <c r="FL73">
        <v>26.224499999999999</v>
      </c>
      <c r="FM73">
        <v>8.3282399999999992</v>
      </c>
      <c r="FN73">
        <v>25</v>
      </c>
      <c r="FO73">
        <v>300</v>
      </c>
      <c r="FP73">
        <v>22.615500000000001</v>
      </c>
      <c r="FQ73">
        <v>100.935</v>
      </c>
      <c r="FR73">
        <v>101.52500000000001</v>
      </c>
    </row>
    <row r="74" spans="1:174" x14ac:dyDescent="0.2">
      <c r="A74">
        <v>69</v>
      </c>
      <c r="B74">
        <v>1564504541.9000001</v>
      </c>
      <c r="C74">
        <v>11725.1000001431</v>
      </c>
      <c r="D74" t="s">
        <v>575</v>
      </c>
      <c r="E74" t="s">
        <v>576</v>
      </c>
      <c r="F74" t="s">
        <v>566</v>
      </c>
      <c r="G74">
        <v>3</v>
      </c>
      <c r="H74" s="1">
        <v>6</v>
      </c>
      <c r="I74" t="s">
        <v>959</v>
      </c>
      <c r="J74">
        <v>1564504541.9000001</v>
      </c>
      <c r="K74">
        <f t="shared" si="86"/>
        <v>3.9523913033048539E-3</v>
      </c>
      <c r="L74">
        <f t="shared" si="87"/>
        <v>12.588529588216824</v>
      </c>
      <c r="M74">
        <f t="shared" si="88"/>
        <v>233.88098545548169</v>
      </c>
      <c r="N74">
        <f t="shared" si="89"/>
        <v>134.31704075892989</v>
      </c>
      <c r="O74">
        <f t="shared" si="90"/>
        <v>13.362767063576836</v>
      </c>
      <c r="P74">
        <f t="shared" si="91"/>
        <v>23.268061234692013</v>
      </c>
      <c r="Q74">
        <f t="shared" si="92"/>
        <v>0.2241132263594954</v>
      </c>
      <c r="R74">
        <f t="shared" si="93"/>
        <v>2.2457138775099179</v>
      </c>
      <c r="S74">
        <f t="shared" si="94"/>
        <v>0.21238797645223118</v>
      </c>
      <c r="T74">
        <f t="shared" si="95"/>
        <v>0.13374481060541923</v>
      </c>
      <c r="U74">
        <f t="shared" si="96"/>
        <v>273.61385900833926</v>
      </c>
      <c r="V74">
        <f t="shared" si="97"/>
        <v>29.55048449170808</v>
      </c>
      <c r="W74">
        <f t="shared" si="98"/>
        <v>30.517499999999998</v>
      </c>
      <c r="X74">
        <f t="shared" si="99"/>
        <v>4.3887429873364985</v>
      </c>
      <c r="Y74">
        <f t="shared" si="100"/>
        <v>65.449409976779236</v>
      </c>
      <c r="Z74">
        <f t="shared" si="101"/>
        <v>2.6024144366256001</v>
      </c>
      <c r="AA74">
        <f t="shared" si="102"/>
        <v>3.9762229140780785</v>
      </c>
      <c r="AB74">
        <f t="shared" si="103"/>
        <v>1.7863285507108984</v>
      </c>
      <c r="AC74">
        <f t="shared" si="104"/>
        <v>-174.30045647574406</v>
      </c>
      <c r="AD74">
        <f t="shared" si="105"/>
        <v>-207.53978231654804</v>
      </c>
      <c r="AE74">
        <f t="shared" si="106"/>
        <v>-20.479928208731522</v>
      </c>
      <c r="AF74">
        <f t="shared" si="107"/>
        <v>-128.70630799268434</v>
      </c>
      <c r="AG74">
        <v>-4.1068457930091402E-2</v>
      </c>
      <c r="AH74">
        <v>4.6102941821043103E-2</v>
      </c>
      <c r="AI74">
        <v>3.44756071206695</v>
      </c>
      <c r="AJ74">
        <v>144</v>
      </c>
      <c r="AK74">
        <v>29</v>
      </c>
      <c r="AL74">
        <f t="shared" si="108"/>
        <v>1.0055627257055202</v>
      </c>
      <c r="AM74">
        <f t="shared" si="109"/>
        <v>0.55627257055201884</v>
      </c>
      <c r="AN74">
        <f t="shared" si="110"/>
        <v>52061.180136169016</v>
      </c>
      <c r="AO74">
        <v>0</v>
      </c>
      <c r="AP74">
        <v>0</v>
      </c>
      <c r="AQ74">
        <v>0</v>
      </c>
      <c r="AR74">
        <f t="shared" si="111"/>
        <v>0</v>
      </c>
      <c r="AS74" t="e">
        <f t="shared" si="112"/>
        <v>#DIV/0!</v>
      </c>
      <c r="AT74">
        <v>-1</v>
      </c>
      <c r="AU74" t="s">
        <v>577</v>
      </c>
      <c r="AV74">
        <v>818.46446153846205</v>
      </c>
      <c r="AW74">
        <v>1092.23</v>
      </c>
      <c r="AX74">
        <f t="shared" si="113"/>
        <v>0.25064825033329785</v>
      </c>
      <c r="AY74">
        <v>0.5</v>
      </c>
      <c r="AZ74">
        <f t="shared" si="114"/>
        <v>1429.2861001003751</v>
      </c>
      <c r="BA74">
        <f t="shared" si="115"/>
        <v>12.588529588216824</v>
      </c>
      <c r="BB74">
        <f t="shared" si="116"/>
        <v>179.12403010793091</v>
      </c>
      <c r="BC74">
        <f t="shared" si="117"/>
        <v>0.44165606145225822</v>
      </c>
      <c r="BD74">
        <f t="shared" si="118"/>
        <v>9.5072145368674168E-3</v>
      </c>
      <c r="BE74">
        <f t="shared" si="119"/>
        <v>-1</v>
      </c>
      <c r="BF74" t="s">
        <v>578</v>
      </c>
      <c r="BG74">
        <v>609.84</v>
      </c>
      <c r="BH74">
        <f t="shared" si="120"/>
        <v>482.39</v>
      </c>
      <c r="BI74">
        <f t="shared" si="121"/>
        <v>0.56751909961138913</v>
      </c>
      <c r="BJ74">
        <f t="shared" si="122"/>
        <v>1.7910107569198477</v>
      </c>
      <c r="BK74">
        <f t="shared" si="123"/>
        <v>0.25064825033329791</v>
      </c>
      <c r="BL74" t="e">
        <f t="shared" si="124"/>
        <v>#DIV/0!</v>
      </c>
      <c r="BM74">
        <v>543</v>
      </c>
      <c r="BN74">
        <v>300</v>
      </c>
      <c r="BO74">
        <v>300</v>
      </c>
      <c r="BP74">
        <v>300</v>
      </c>
      <c r="BQ74">
        <v>10178.5</v>
      </c>
      <c r="BR74">
        <v>1029.05</v>
      </c>
      <c r="BS74">
        <v>-7.0306800000000001E-3</v>
      </c>
      <c r="BT74">
        <v>-2.6658900000000001</v>
      </c>
      <c r="BU74">
        <f t="shared" si="125"/>
        <v>1700.08</v>
      </c>
      <c r="BV74">
        <f t="shared" si="126"/>
        <v>1429.2861001003751</v>
      </c>
      <c r="BW74">
        <f t="shared" si="127"/>
        <v>0.8407169663194527</v>
      </c>
      <c r="BX74">
        <f t="shared" si="128"/>
        <v>0.19143393263890557</v>
      </c>
      <c r="BY74">
        <v>6</v>
      </c>
      <c r="BZ74">
        <v>0.5</v>
      </c>
      <c r="CA74" t="s">
        <v>278</v>
      </c>
      <c r="CB74">
        <v>1564504541.9000001</v>
      </c>
      <c r="CC74">
        <v>233.881</v>
      </c>
      <c r="CD74">
        <v>250.012</v>
      </c>
      <c r="CE74">
        <v>26.1584</v>
      </c>
      <c r="CF74">
        <v>21.566099999999999</v>
      </c>
      <c r="CG74">
        <v>500.029</v>
      </c>
      <c r="CH74">
        <v>99.286799999999999</v>
      </c>
      <c r="CI74">
        <v>0.199959</v>
      </c>
      <c r="CJ74">
        <v>28.8033</v>
      </c>
      <c r="CK74">
        <v>30.517499999999998</v>
      </c>
      <c r="CL74">
        <v>999.9</v>
      </c>
      <c r="CM74">
        <v>9975</v>
      </c>
      <c r="CN74">
        <v>0</v>
      </c>
      <c r="CO74">
        <v>-0.363122</v>
      </c>
      <c r="CP74">
        <v>1700.08</v>
      </c>
      <c r="CQ74">
        <v>0.97603099999999998</v>
      </c>
      <c r="CR74">
        <v>2.39686E-2</v>
      </c>
      <c r="CS74">
        <v>0</v>
      </c>
      <c r="CT74">
        <v>818.89499999999998</v>
      </c>
      <c r="CU74">
        <v>4.99986</v>
      </c>
      <c r="CV74">
        <v>14409</v>
      </c>
      <c r="CW74">
        <v>13810.1</v>
      </c>
      <c r="CX74">
        <v>47.186999999999998</v>
      </c>
      <c r="CY74">
        <v>48.936999999999998</v>
      </c>
      <c r="CZ74">
        <v>48</v>
      </c>
      <c r="DA74">
        <v>48.061999999999998</v>
      </c>
      <c r="DB74">
        <v>48.875</v>
      </c>
      <c r="DC74">
        <v>1654.45</v>
      </c>
      <c r="DD74">
        <v>40.630000000000003</v>
      </c>
      <c r="DE74">
        <v>0</v>
      </c>
      <c r="DF74">
        <v>116.299999952316</v>
      </c>
      <c r="DG74">
        <v>818.46446153846205</v>
      </c>
      <c r="DH74">
        <v>0.70892308298031703</v>
      </c>
      <c r="DI74">
        <v>2.6769230869680798</v>
      </c>
      <c r="DJ74">
        <v>14407.080769230801</v>
      </c>
      <c r="DK74">
        <v>15</v>
      </c>
      <c r="DL74">
        <v>1564504575.5</v>
      </c>
      <c r="DM74" t="s">
        <v>579</v>
      </c>
      <c r="DN74">
        <v>70</v>
      </c>
      <c r="DO74">
        <v>0.378</v>
      </c>
      <c r="DP74">
        <v>0.20499999999999999</v>
      </c>
      <c r="DQ74">
        <v>250</v>
      </c>
      <c r="DR74">
        <v>21</v>
      </c>
      <c r="DS74">
        <v>0.06</v>
      </c>
      <c r="DT74">
        <v>0.02</v>
      </c>
      <c r="DU74">
        <v>12.054656520123</v>
      </c>
      <c r="DV74">
        <v>1.32744638181884</v>
      </c>
      <c r="DW74">
        <v>0.26309737877587103</v>
      </c>
      <c r="DX74">
        <v>0</v>
      </c>
      <c r="DY74">
        <v>0.21086864128240401</v>
      </c>
      <c r="DZ74">
        <v>4.3078781904168403E-2</v>
      </c>
      <c r="EA74">
        <v>8.5388876287556693E-3</v>
      </c>
      <c r="EB74">
        <v>1</v>
      </c>
      <c r="EC74">
        <v>1</v>
      </c>
      <c r="ED74">
        <v>2</v>
      </c>
      <c r="EE74" t="s">
        <v>284</v>
      </c>
      <c r="EF74">
        <v>1.8670599999999999</v>
      </c>
      <c r="EG74">
        <v>1.8635600000000001</v>
      </c>
      <c r="EH74">
        <v>1.8692</v>
      </c>
      <c r="EI74">
        <v>1.8671</v>
      </c>
      <c r="EJ74">
        <v>1.8717999999999999</v>
      </c>
      <c r="EK74">
        <v>1.8642799999999999</v>
      </c>
      <c r="EL74">
        <v>1.8658399999999999</v>
      </c>
      <c r="EM74">
        <v>1.86571</v>
      </c>
      <c r="EN74" t="s">
        <v>280</v>
      </c>
      <c r="EO74" t="s">
        <v>19</v>
      </c>
      <c r="EP74" t="s">
        <v>19</v>
      </c>
      <c r="EQ74" t="s">
        <v>19</v>
      </c>
      <c r="ER74" t="s">
        <v>281</v>
      </c>
      <c r="ES74" t="s">
        <v>282</v>
      </c>
      <c r="ET74" t="s">
        <v>283</v>
      </c>
      <c r="EU74" t="s">
        <v>283</v>
      </c>
      <c r="EV74" t="s">
        <v>283</v>
      </c>
      <c r="EW74" t="s">
        <v>283</v>
      </c>
      <c r="EX74">
        <v>0</v>
      </c>
      <c r="EY74">
        <v>100</v>
      </c>
      <c r="EZ74">
        <v>100</v>
      </c>
      <c r="FA74">
        <v>0.378</v>
      </c>
      <c r="FB74">
        <v>0.20499999999999999</v>
      </c>
      <c r="FC74">
        <v>2</v>
      </c>
      <c r="FD74">
        <v>335.786</v>
      </c>
      <c r="FE74">
        <v>498.22699999999998</v>
      </c>
      <c r="FF74">
        <v>25</v>
      </c>
      <c r="FG74">
        <v>31.829599999999999</v>
      </c>
      <c r="FH74">
        <v>30.0001</v>
      </c>
      <c r="FI74">
        <v>31.822600000000001</v>
      </c>
      <c r="FJ74">
        <v>31.815999999999999</v>
      </c>
      <c r="FK74">
        <v>15.422499999999999</v>
      </c>
      <c r="FL74">
        <v>30.8904</v>
      </c>
      <c r="FM74">
        <v>7.0719099999999999</v>
      </c>
      <c r="FN74">
        <v>25</v>
      </c>
      <c r="FO74">
        <v>250</v>
      </c>
      <c r="FP74">
        <v>21.428799999999999</v>
      </c>
      <c r="FQ74">
        <v>100.926</v>
      </c>
      <c r="FR74">
        <v>101.52</v>
      </c>
    </row>
    <row r="75" spans="1:174" x14ac:dyDescent="0.2">
      <c r="A75">
        <v>70</v>
      </c>
      <c r="B75">
        <v>1564504667</v>
      </c>
      <c r="C75">
        <v>11850.2000000477</v>
      </c>
      <c r="D75" t="s">
        <v>580</v>
      </c>
      <c r="E75" t="s">
        <v>581</v>
      </c>
      <c r="F75" t="s">
        <v>566</v>
      </c>
      <c r="G75">
        <v>3</v>
      </c>
      <c r="H75" s="1">
        <v>6</v>
      </c>
      <c r="I75" t="s">
        <v>959</v>
      </c>
      <c r="J75">
        <v>1564504667</v>
      </c>
      <c r="K75">
        <f t="shared" si="86"/>
        <v>4.6872858168514539E-3</v>
      </c>
      <c r="L75">
        <f t="shared" si="87"/>
        <v>8.7490160933855403</v>
      </c>
      <c r="M75">
        <f t="shared" si="88"/>
        <v>163.6299899867189</v>
      </c>
      <c r="N75">
        <f t="shared" si="89"/>
        <v>107.04972079648883</v>
      </c>
      <c r="O75">
        <f t="shared" si="90"/>
        <v>10.649878940840971</v>
      </c>
      <c r="P75">
        <f t="shared" si="91"/>
        <v>16.278786824325223</v>
      </c>
      <c r="Q75">
        <f t="shared" si="92"/>
        <v>0.2810198571130893</v>
      </c>
      <c r="R75">
        <f t="shared" si="93"/>
        <v>2.2530500858571472</v>
      </c>
      <c r="S75">
        <f t="shared" si="94"/>
        <v>0.26289834479100566</v>
      </c>
      <c r="T75">
        <f t="shared" si="95"/>
        <v>0.16584213564748465</v>
      </c>
      <c r="U75">
        <f t="shared" si="96"/>
        <v>273.60907103918549</v>
      </c>
      <c r="V75">
        <f t="shared" si="97"/>
        <v>29.291033469790854</v>
      </c>
      <c r="W75">
        <f t="shared" si="98"/>
        <v>30.202100000000002</v>
      </c>
      <c r="X75">
        <f t="shared" si="99"/>
        <v>4.3101579115861854</v>
      </c>
      <c r="Y75">
        <f t="shared" si="100"/>
        <v>65.391556550558448</v>
      </c>
      <c r="Z75">
        <f t="shared" si="101"/>
        <v>2.5979902755049999</v>
      </c>
      <c r="AA75">
        <f t="shared" si="102"/>
        <v>3.9729751248486114</v>
      </c>
      <c r="AB75">
        <f t="shared" si="103"/>
        <v>1.7121676360811855</v>
      </c>
      <c r="AC75">
        <f t="shared" si="104"/>
        <v>-206.70930452314911</v>
      </c>
      <c r="AD75">
        <f t="shared" si="105"/>
        <v>-171.6199277475734</v>
      </c>
      <c r="AE75">
        <f t="shared" si="106"/>
        <v>-16.852636216515116</v>
      </c>
      <c r="AF75">
        <f t="shared" si="107"/>
        <v>-121.57279744805214</v>
      </c>
      <c r="AG75">
        <v>-4.126591041779E-2</v>
      </c>
      <c r="AH75">
        <v>4.6324599536272798E-2</v>
      </c>
      <c r="AI75">
        <v>3.46067526367995</v>
      </c>
      <c r="AJ75">
        <v>144</v>
      </c>
      <c r="AK75">
        <v>29</v>
      </c>
      <c r="AL75">
        <f t="shared" si="108"/>
        <v>1.005536795218178</v>
      </c>
      <c r="AM75">
        <f t="shared" si="109"/>
        <v>0.55367952181779589</v>
      </c>
      <c r="AN75">
        <f t="shared" si="110"/>
        <v>52303.649604389248</v>
      </c>
      <c r="AO75">
        <v>0</v>
      </c>
      <c r="AP75">
        <v>0</v>
      </c>
      <c r="AQ75">
        <v>0</v>
      </c>
      <c r="AR75">
        <f t="shared" si="111"/>
        <v>0</v>
      </c>
      <c r="AS75" t="e">
        <f t="shared" si="112"/>
        <v>#DIV/0!</v>
      </c>
      <c r="AT75">
        <v>-1</v>
      </c>
      <c r="AU75" t="s">
        <v>582</v>
      </c>
      <c r="AV75">
        <v>816.94576923076897</v>
      </c>
      <c r="AW75">
        <v>1059.25</v>
      </c>
      <c r="AX75">
        <f t="shared" si="113"/>
        <v>0.22875074889707914</v>
      </c>
      <c r="AY75">
        <v>0.5</v>
      </c>
      <c r="AZ75">
        <f t="shared" si="114"/>
        <v>1429.2609001003768</v>
      </c>
      <c r="BA75">
        <f t="shared" si="115"/>
        <v>8.7490160933855403</v>
      </c>
      <c r="BB75">
        <f t="shared" si="116"/>
        <v>163.47225063363732</v>
      </c>
      <c r="BC75">
        <f t="shared" si="117"/>
        <v>0.41868303044607036</v>
      </c>
      <c r="BD75">
        <f t="shared" si="118"/>
        <v>6.8210192363765548E-3</v>
      </c>
      <c r="BE75">
        <f t="shared" si="119"/>
        <v>-1</v>
      </c>
      <c r="BF75" t="s">
        <v>583</v>
      </c>
      <c r="BG75">
        <v>615.76</v>
      </c>
      <c r="BH75">
        <f t="shared" si="120"/>
        <v>443.49</v>
      </c>
      <c r="BI75">
        <f t="shared" si="121"/>
        <v>0.54635782265492128</v>
      </c>
      <c r="BJ75">
        <f t="shared" si="122"/>
        <v>1.7202319085357931</v>
      </c>
      <c r="BK75">
        <f t="shared" si="123"/>
        <v>0.22875074889707908</v>
      </c>
      <c r="BL75" t="e">
        <f t="shared" si="124"/>
        <v>#DIV/0!</v>
      </c>
      <c r="BM75">
        <v>545</v>
      </c>
      <c r="BN75">
        <v>300</v>
      </c>
      <c r="BO75">
        <v>300</v>
      </c>
      <c r="BP75">
        <v>300</v>
      </c>
      <c r="BQ75">
        <v>10178.200000000001</v>
      </c>
      <c r="BR75">
        <v>1004.53</v>
      </c>
      <c r="BS75">
        <v>-7.0303700000000002E-3</v>
      </c>
      <c r="BT75">
        <v>-0.643127</v>
      </c>
      <c r="BU75">
        <f t="shared" si="125"/>
        <v>1700.05</v>
      </c>
      <c r="BV75">
        <f t="shared" si="126"/>
        <v>1429.2609001003768</v>
      </c>
      <c r="BW75">
        <f t="shared" si="127"/>
        <v>0.84071697897142839</v>
      </c>
      <c r="BX75">
        <f t="shared" si="128"/>
        <v>0.19143395794285703</v>
      </c>
      <c r="BY75">
        <v>6</v>
      </c>
      <c r="BZ75">
        <v>0.5</v>
      </c>
      <c r="CA75" t="s">
        <v>278</v>
      </c>
      <c r="CB75">
        <v>1564504667</v>
      </c>
      <c r="CC75">
        <v>163.63</v>
      </c>
      <c r="CD75">
        <v>174.99100000000001</v>
      </c>
      <c r="CE75">
        <v>26.1143</v>
      </c>
      <c r="CF75">
        <v>20.6676</v>
      </c>
      <c r="CG75">
        <v>500.017</v>
      </c>
      <c r="CH75">
        <v>99.285399999999996</v>
      </c>
      <c r="CI75">
        <v>0.19994999999999999</v>
      </c>
      <c r="CJ75">
        <v>28.789200000000001</v>
      </c>
      <c r="CK75">
        <v>30.202100000000002</v>
      </c>
      <c r="CL75">
        <v>999.9</v>
      </c>
      <c r="CM75">
        <v>10023.1</v>
      </c>
      <c r="CN75">
        <v>0</v>
      </c>
      <c r="CO75">
        <v>-0.38223400000000002</v>
      </c>
      <c r="CP75">
        <v>1700.05</v>
      </c>
      <c r="CQ75">
        <v>0.97603099999999998</v>
      </c>
      <c r="CR75">
        <v>2.39686E-2</v>
      </c>
      <c r="CS75">
        <v>0</v>
      </c>
      <c r="CT75">
        <v>816.68299999999999</v>
      </c>
      <c r="CU75">
        <v>4.99986</v>
      </c>
      <c r="CV75">
        <v>14382.6</v>
      </c>
      <c r="CW75">
        <v>13809.8</v>
      </c>
      <c r="CX75">
        <v>47.25</v>
      </c>
      <c r="CY75">
        <v>49</v>
      </c>
      <c r="CZ75">
        <v>48.061999999999998</v>
      </c>
      <c r="DA75">
        <v>48.186999999999998</v>
      </c>
      <c r="DB75">
        <v>48.936999999999998</v>
      </c>
      <c r="DC75">
        <v>1654.42</v>
      </c>
      <c r="DD75">
        <v>40.630000000000003</v>
      </c>
      <c r="DE75">
        <v>0</v>
      </c>
      <c r="DF75">
        <v>124.299999952316</v>
      </c>
      <c r="DG75">
        <v>816.94576923076897</v>
      </c>
      <c r="DH75">
        <v>-2.2994188024810902</v>
      </c>
      <c r="DI75">
        <v>-26.659829154175501</v>
      </c>
      <c r="DJ75">
        <v>14385.7</v>
      </c>
      <c r="DK75">
        <v>15</v>
      </c>
      <c r="DL75">
        <v>1564504700.5</v>
      </c>
      <c r="DM75" t="s">
        <v>584</v>
      </c>
      <c r="DN75">
        <v>71</v>
      </c>
      <c r="DO75">
        <v>0.38600000000000001</v>
      </c>
      <c r="DP75">
        <v>0.187</v>
      </c>
      <c r="DQ75">
        <v>175</v>
      </c>
      <c r="DR75">
        <v>21</v>
      </c>
      <c r="DS75">
        <v>0.08</v>
      </c>
      <c r="DT75">
        <v>0.02</v>
      </c>
      <c r="DU75">
        <v>8.5427609638354305</v>
      </c>
      <c r="DV75">
        <v>0.68152978733376102</v>
      </c>
      <c r="DW75">
        <v>0.135666607518351</v>
      </c>
      <c r="DX75">
        <v>0</v>
      </c>
      <c r="DY75">
        <v>0.26895059731625798</v>
      </c>
      <c r="DZ75">
        <v>3.78132321376854E-2</v>
      </c>
      <c r="EA75">
        <v>7.5942698689630403E-3</v>
      </c>
      <c r="EB75">
        <v>1</v>
      </c>
      <c r="EC75">
        <v>1</v>
      </c>
      <c r="ED75">
        <v>2</v>
      </c>
      <c r="EE75" t="s">
        <v>284</v>
      </c>
      <c r="EF75">
        <v>1.86707</v>
      </c>
      <c r="EG75">
        <v>1.8635600000000001</v>
      </c>
      <c r="EH75">
        <v>1.8692</v>
      </c>
      <c r="EI75">
        <v>1.86713</v>
      </c>
      <c r="EJ75">
        <v>1.8717999999999999</v>
      </c>
      <c r="EK75">
        <v>1.8643099999999999</v>
      </c>
      <c r="EL75">
        <v>1.8658300000000001</v>
      </c>
      <c r="EM75">
        <v>1.86572</v>
      </c>
      <c r="EN75" t="s">
        <v>280</v>
      </c>
      <c r="EO75" t="s">
        <v>19</v>
      </c>
      <c r="EP75" t="s">
        <v>19</v>
      </c>
      <c r="EQ75" t="s">
        <v>19</v>
      </c>
      <c r="ER75" t="s">
        <v>281</v>
      </c>
      <c r="ES75" t="s">
        <v>282</v>
      </c>
      <c r="ET75" t="s">
        <v>283</v>
      </c>
      <c r="EU75" t="s">
        <v>283</v>
      </c>
      <c r="EV75" t="s">
        <v>283</v>
      </c>
      <c r="EW75" t="s">
        <v>283</v>
      </c>
      <c r="EX75">
        <v>0</v>
      </c>
      <c r="EY75">
        <v>100</v>
      </c>
      <c r="EZ75">
        <v>100</v>
      </c>
      <c r="FA75">
        <v>0.38600000000000001</v>
      </c>
      <c r="FB75">
        <v>0.187</v>
      </c>
      <c r="FC75">
        <v>2</v>
      </c>
      <c r="FD75">
        <v>335.93099999999998</v>
      </c>
      <c r="FE75">
        <v>497.52600000000001</v>
      </c>
      <c r="FF75">
        <v>25.000299999999999</v>
      </c>
      <c r="FG75">
        <v>31.879899999999999</v>
      </c>
      <c r="FH75">
        <v>30.000299999999999</v>
      </c>
      <c r="FI75">
        <v>31.871500000000001</v>
      </c>
      <c r="FJ75">
        <v>31.863199999999999</v>
      </c>
      <c r="FK75">
        <v>11.847799999999999</v>
      </c>
      <c r="FL75">
        <v>34.208500000000001</v>
      </c>
      <c r="FM75">
        <v>5.03782</v>
      </c>
      <c r="FN75">
        <v>25</v>
      </c>
      <c r="FO75">
        <v>175</v>
      </c>
      <c r="FP75">
        <v>20.533100000000001</v>
      </c>
      <c r="FQ75">
        <v>100.917</v>
      </c>
      <c r="FR75">
        <v>101.512</v>
      </c>
    </row>
    <row r="76" spans="1:174" x14ac:dyDescent="0.2">
      <c r="A76">
        <v>71</v>
      </c>
      <c r="B76">
        <v>1564504786.5999999</v>
      </c>
      <c r="C76">
        <v>11969.7999999523</v>
      </c>
      <c r="D76" t="s">
        <v>585</v>
      </c>
      <c r="E76" t="s">
        <v>586</v>
      </c>
      <c r="F76" t="s">
        <v>566</v>
      </c>
      <c r="G76">
        <v>3</v>
      </c>
      <c r="H76" s="1">
        <v>6</v>
      </c>
      <c r="I76" t="s">
        <v>959</v>
      </c>
      <c r="J76">
        <v>1564504786.5999999</v>
      </c>
      <c r="K76">
        <f t="shared" si="86"/>
        <v>5.3785239673371527E-3</v>
      </c>
      <c r="L76">
        <f t="shared" si="87"/>
        <v>3.781281620725311</v>
      </c>
      <c r="M76">
        <f t="shared" si="88"/>
        <v>94.851995661155087</v>
      </c>
      <c r="N76">
        <f t="shared" si="89"/>
        <v>73.465518785995442</v>
      </c>
      <c r="O76">
        <f t="shared" si="90"/>
        <v>7.3084871158854368</v>
      </c>
      <c r="P76">
        <f t="shared" si="91"/>
        <v>9.4360538067515964</v>
      </c>
      <c r="Q76">
        <f t="shared" si="92"/>
        <v>0.33934811383857449</v>
      </c>
      <c r="R76">
        <f t="shared" si="93"/>
        <v>2.2509944187568074</v>
      </c>
      <c r="S76">
        <f t="shared" si="94"/>
        <v>0.31327524302707627</v>
      </c>
      <c r="T76">
        <f t="shared" si="95"/>
        <v>0.1979723700274974</v>
      </c>
      <c r="U76">
        <f t="shared" si="96"/>
        <v>273.61385900833926</v>
      </c>
      <c r="V76">
        <f t="shared" si="97"/>
        <v>29.055732514383205</v>
      </c>
      <c r="W76">
        <f t="shared" si="98"/>
        <v>29.933599999999998</v>
      </c>
      <c r="X76">
        <f t="shared" si="99"/>
        <v>4.2442275606105824</v>
      </c>
      <c r="Y76">
        <f t="shared" si="100"/>
        <v>65.341526824307081</v>
      </c>
      <c r="Z76">
        <f t="shared" si="101"/>
        <v>2.5949646564912001</v>
      </c>
      <c r="AA76">
        <f t="shared" si="102"/>
        <v>3.9713866244182587</v>
      </c>
      <c r="AB76">
        <f t="shared" si="103"/>
        <v>1.6492629041193823</v>
      </c>
      <c r="AC76">
        <f t="shared" si="104"/>
        <v>-237.19290695956843</v>
      </c>
      <c r="AD76">
        <f t="shared" si="105"/>
        <v>-139.71671506405468</v>
      </c>
      <c r="AE76">
        <f t="shared" si="106"/>
        <v>-13.713581960278511</v>
      </c>
      <c r="AF76">
        <f t="shared" si="107"/>
        <v>-117.00934497556239</v>
      </c>
      <c r="AG76">
        <v>-4.12105238612199E-2</v>
      </c>
      <c r="AH76">
        <v>4.6262423274393998E-2</v>
      </c>
      <c r="AI76">
        <v>3.4569987381143599</v>
      </c>
      <c r="AJ76">
        <v>144</v>
      </c>
      <c r="AK76">
        <v>29</v>
      </c>
      <c r="AL76">
        <f t="shared" si="108"/>
        <v>1.0055438495125177</v>
      </c>
      <c r="AM76">
        <f t="shared" si="109"/>
        <v>0.55438495125177401</v>
      </c>
      <c r="AN76">
        <f t="shared" si="110"/>
        <v>52237.462074991839</v>
      </c>
      <c r="AO76">
        <v>0</v>
      </c>
      <c r="AP76">
        <v>0</v>
      </c>
      <c r="AQ76">
        <v>0</v>
      </c>
      <c r="AR76">
        <f t="shared" si="111"/>
        <v>0</v>
      </c>
      <c r="AS76" t="e">
        <f t="shared" si="112"/>
        <v>#DIV/0!</v>
      </c>
      <c r="AT76">
        <v>-1</v>
      </c>
      <c r="AU76" t="s">
        <v>587</v>
      </c>
      <c r="AV76">
        <v>821.34415384615397</v>
      </c>
      <c r="AW76">
        <v>1030.1600000000001</v>
      </c>
      <c r="AX76">
        <f t="shared" si="113"/>
        <v>0.20270234347465066</v>
      </c>
      <c r="AY76">
        <v>0.5</v>
      </c>
      <c r="AZ76">
        <f t="shared" si="114"/>
        <v>1429.2861001003751</v>
      </c>
      <c r="BA76">
        <f t="shared" si="115"/>
        <v>3.781281620725311</v>
      </c>
      <c r="BB76">
        <f t="shared" si="116"/>
        <v>144.85982099304508</v>
      </c>
      <c r="BC76">
        <f t="shared" si="117"/>
        <v>0.38844451347363523</v>
      </c>
      <c r="BD76">
        <f t="shared" si="118"/>
        <v>3.3452236192526704E-3</v>
      </c>
      <c r="BE76">
        <f t="shared" si="119"/>
        <v>-1</v>
      </c>
      <c r="BF76" t="s">
        <v>588</v>
      </c>
      <c r="BG76">
        <v>630</v>
      </c>
      <c r="BH76">
        <f t="shared" si="120"/>
        <v>400.16000000000008</v>
      </c>
      <c r="BI76">
        <f t="shared" si="121"/>
        <v>0.52183088303140257</v>
      </c>
      <c r="BJ76">
        <f t="shared" si="122"/>
        <v>1.6351746031746033</v>
      </c>
      <c r="BK76">
        <f t="shared" si="123"/>
        <v>0.20270234347465063</v>
      </c>
      <c r="BL76" t="e">
        <f t="shared" si="124"/>
        <v>#DIV/0!</v>
      </c>
      <c r="BM76">
        <v>547</v>
      </c>
      <c r="BN76">
        <v>300</v>
      </c>
      <c r="BO76">
        <v>300</v>
      </c>
      <c r="BP76">
        <v>300</v>
      </c>
      <c r="BQ76">
        <v>10178</v>
      </c>
      <c r="BR76">
        <v>980.19</v>
      </c>
      <c r="BS76">
        <v>-7.0299999999999998E-3</v>
      </c>
      <c r="BT76">
        <v>-1.1588099999999999</v>
      </c>
      <c r="BU76">
        <f t="shared" si="125"/>
        <v>1700.08</v>
      </c>
      <c r="BV76">
        <f t="shared" si="126"/>
        <v>1429.2861001003751</v>
      </c>
      <c r="BW76">
        <f t="shared" si="127"/>
        <v>0.8407169663194527</v>
      </c>
      <c r="BX76">
        <f t="shared" si="128"/>
        <v>0.19143393263890557</v>
      </c>
      <c r="BY76">
        <v>6</v>
      </c>
      <c r="BZ76">
        <v>0.5</v>
      </c>
      <c r="CA76" t="s">
        <v>278</v>
      </c>
      <c r="CB76">
        <v>1564504786.5999999</v>
      </c>
      <c r="CC76">
        <v>94.852000000000004</v>
      </c>
      <c r="CD76">
        <v>99.976399999999998</v>
      </c>
      <c r="CE76">
        <v>26.084800000000001</v>
      </c>
      <c r="CF76">
        <v>19.834900000000001</v>
      </c>
      <c r="CG76">
        <v>500.03100000000001</v>
      </c>
      <c r="CH76">
        <v>99.281899999999993</v>
      </c>
      <c r="CI76">
        <v>0.19996900000000001</v>
      </c>
      <c r="CJ76">
        <v>28.782299999999999</v>
      </c>
      <c r="CK76">
        <v>29.933599999999998</v>
      </c>
      <c r="CL76">
        <v>999.9</v>
      </c>
      <c r="CM76">
        <v>10010</v>
      </c>
      <c r="CN76">
        <v>0</v>
      </c>
      <c r="CO76">
        <v>-0.37172300000000003</v>
      </c>
      <c r="CP76">
        <v>1700.08</v>
      </c>
      <c r="CQ76">
        <v>0.97603099999999998</v>
      </c>
      <c r="CR76">
        <v>2.39686E-2</v>
      </c>
      <c r="CS76">
        <v>0</v>
      </c>
      <c r="CT76">
        <v>821.24300000000005</v>
      </c>
      <c r="CU76">
        <v>4.99986</v>
      </c>
      <c r="CV76">
        <v>14461.9</v>
      </c>
      <c r="CW76">
        <v>13810.1</v>
      </c>
      <c r="CX76">
        <v>47.311999999999998</v>
      </c>
      <c r="CY76">
        <v>49.061999999999998</v>
      </c>
      <c r="CZ76">
        <v>48.125</v>
      </c>
      <c r="DA76">
        <v>48.25</v>
      </c>
      <c r="DB76">
        <v>49</v>
      </c>
      <c r="DC76">
        <v>1654.45</v>
      </c>
      <c r="DD76">
        <v>40.630000000000003</v>
      </c>
      <c r="DE76">
        <v>0</v>
      </c>
      <c r="DF76">
        <v>119.200000047684</v>
      </c>
      <c r="DG76">
        <v>821.34415384615397</v>
      </c>
      <c r="DH76">
        <v>-0.25647862480859301</v>
      </c>
      <c r="DI76">
        <v>-16.615384591771601</v>
      </c>
      <c r="DJ76">
        <v>14463.4</v>
      </c>
      <c r="DK76">
        <v>15</v>
      </c>
      <c r="DL76">
        <v>1564504815.0999999</v>
      </c>
      <c r="DM76" t="s">
        <v>589</v>
      </c>
      <c r="DN76">
        <v>72</v>
      </c>
      <c r="DO76">
        <v>0.36799999999999999</v>
      </c>
      <c r="DP76">
        <v>0.16900000000000001</v>
      </c>
      <c r="DQ76">
        <v>100</v>
      </c>
      <c r="DR76">
        <v>20</v>
      </c>
      <c r="DS76">
        <v>0.18</v>
      </c>
      <c r="DT76">
        <v>0.01</v>
      </c>
      <c r="DU76">
        <v>3.71250952432931</v>
      </c>
      <c r="DV76">
        <v>0.27907918648128399</v>
      </c>
      <c r="DW76">
        <v>6.2270995860113802E-2</v>
      </c>
      <c r="DX76">
        <v>1</v>
      </c>
      <c r="DY76">
        <v>0.328687503651026</v>
      </c>
      <c r="DZ76">
        <v>2.55801504683052E-2</v>
      </c>
      <c r="EA76">
        <v>5.0541068447534296E-3</v>
      </c>
      <c r="EB76">
        <v>1</v>
      </c>
      <c r="EC76">
        <v>2</v>
      </c>
      <c r="ED76">
        <v>2</v>
      </c>
      <c r="EE76" t="s">
        <v>279</v>
      </c>
      <c r="EF76">
        <v>1.8670599999999999</v>
      </c>
      <c r="EG76">
        <v>1.8635600000000001</v>
      </c>
      <c r="EH76">
        <v>1.8692</v>
      </c>
      <c r="EI76">
        <v>1.8671199999999999</v>
      </c>
      <c r="EJ76">
        <v>1.8717999999999999</v>
      </c>
      <c r="EK76">
        <v>1.86429</v>
      </c>
      <c r="EL76">
        <v>1.8658399999999999</v>
      </c>
      <c r="EM76">
        <v>1.8656900000000001</v>
      </c>
      <c r="EN76" t="s">
        <v>280</v>
      </c>
      <c r="EO76" t="s">
        <v>19</v>
      </c>
      <c r="EP76" t="s">
        <v>19</v>
      </c>
      <c r="EQ76" t="s">
        <v>19</v>
      </c>
      <c r="ER76" t="s">
        <v>281</v>
      </c>
      <c r="ES76" t="s">
        <v>282</v>
      </c>
      <c r="ET76" t="s">
        <v>283</v>
      </c>
      <c r="EU76" t="s">
        <v>283</v>
      </c>
      <c r="EV76" t="s">
        <v>283</v>
      </c>
      <c r="EW76" t="s">
        <v>283</v>
      </c>
      <c r="EX76">
        <v>0</v>
      </c>
      <c r="EY76">
        <v>100</v>
      </c>
      <c r="EZ76">
        <v>100</v>
      </c>
      <c r="FA76">
        <v>0.36799999999999999</v>
      </c>
      <c r="FB76">
        <v>0.16900000000000001</v>
      </c>
      <c r="FC76">
        <v>2</v>
      </c>
      <c r="FD76">
        <v>336.08</v>
      </c>
      <c r="FE76">
        <v>496.96800000000002</v>
      </c>
      <c r="FF76">
        <v>25.0002</v>
      </c>
      <c r="FG76">
        <v>31.931999999999999</v>
      </c>
      <c r="FH76">
        <v>30.000299999999999</v>
      </c>
      <c r="FI76">
        <v>31.9222</v>
      </c>
      <c r="FJ76">
        <v>31.914100000000001</v>
      </c>
      <c r="FK76">
        <v>8.1844000000000001</v>
      </c>
      <c r="FL76">
        <v>36.914700000000003</v>
      </c>
      <c r="FM76">
        <v>2.3750300000000002</v>
      </c>
      <c r="FN76">
        <v>25</v>
      </c>
      <c r="FO76">
        <v>100</v>
      </c>
      <c r="FP76">
        <v>19.7227</v>
      </c>
      <c r="FQ76">
        <v>100.907</v>
      </c>
      <c r="FR76">
        <v>101.503</v>
      </c>
    </row>
    <row r="77" spans="1:174" x14ac:dyDescent="0.2">
      <c r="A77">
        <v>72</v>
      </c>
      <c r="B77">
        <v>1564504894.5999999</v>
      </c>
      <c r="C77">
        <v>12077.7999999523</v>
      </c>
      <c r="D77" t="s">
        <v>590</v>
      </c>
      <c r="E77" t="s">
        <v>591</v>
      </c>
      <c r="F77" t="s">
        <v>566</v>
      </c>
      <c r="G77">
        <v>3</v>
      </c>
      <c r="H77" s="1">
        <v>6</v>
      </c>
      <c r="I77" t="s">
        <v>959</v>
      </c>
      <c r="J77">
        <v>1564504894.5999999</v>
      </c>
      <c r="K77">
        <f t="shared" si="86"/>
        <v>5.9358810946586399E-3</v>
      </c>
      <c r="L77">
        <f t="shared" si="87"/>
        <v>-1.1912320004904914E-2</v>
      </c>
      <c r="M77">
        <f t="shared" si="88"/>
        <v>49.666500013582542</v>
      </c>
      <c r="N77">
        <f t="shared" si="89"/>
        <v>48.429529913301842</v>
      </c>
      <c r="O77">
        <f t="shared" si="90"/>
        <v>4.817803875452916</v>
      </c>
      <c r="P77">
        <f t="shared" si="91"/>
        <v>4.9408585355667007</v>
      </c>
      <c r="Q77">
        <f t="shared" si="92"/>
        <v>0.39075624435860984</v>
      </c>
      <c r="R77">
        <f t="shared" si="93"/>
        <v>2.2559389822508824</v>
      </c>
      <c r="S77">
        <f t="shared" si="94"/>
        <v>0.35667873920573745</v>
      </c>
      <c r="T77">
        <f t="shared" si="95"/>
        <v>0.22573776414139718</v>
      </c>
      <c r="U77">
        <f t="shared" si="96"/>
        <v>273.57236327571007</v>
      </c>
      <c r="V77">
        <f t="shared" si="97"/>
        <v>28.871712253188839</v>
      </c>
      <c r="W77">
        <f t="shared" si="98"/>
        <v>29.713100000000001</v>
      </c>
      <c r="X77">
        <f t="shared" si="99"/>
        <v>4.1907426750108385</v>
      </c>
      <c r="Y77">
        <f t="shared" si="100"/>
        <v>65.253316619445698</v>
      </c>
      <c r="Z77">
        <f t="shared" si="101"/>
        <v>2.5916116903398003</v>
      </c>
      <c r="AA77">
        <f t="shared" si="102"/>
        <v>3.9716168075470537</v>
      </c>
      <c r="AB77">
        <f t="shared" si="103"/>
        <v>1.5991309846710382</v>
      </c>
      <c r="AC77">
        <f t="shared" si="104"/>
        <v>-261.772356274446</v>
      </c>
      <c r="AD77">
        <f t="shared" si="105"/>
        <v>-113.08430520584972</v>
      </c>
      <c r="AE77">
        <f t="shared" si="106"/>
        <v>-11.063139534063721</v>
      </c>
      <c r="AF77">
        <f t="shared" si="107"/>
        <v>-112.34743773864938</v>
      </c>
      <c r="AG77">
        <v>-4.13438245429835E-2</v>
      </c>
      <c r="AH77">
        <v>4.6412064967454703E-2</v>
      </c>
      <c r="AI77">
        <v>3.4658442759935602</v>
      </c>
      <c r="AJ77">
        <v>144</v>
      </c>
      <c r="AK77">
        <v>29</v>
      </c>
      <c r="AL77">
        <f t="shared" si="108"/>
        <v>1.0055266422576508</v>
      </c>
      <c r="AM77">
        <f t="shared" si="109"/>
        <v>0.55266422576507601</v>
      </c>
      <c r="AN77">
        <f t="shared" si="110"/>
        <v>52399.207234611102</v>
      </c>
      <c r="AO77">
        <v>0</v>
      </c>
      <c r="AP77">
        <v>0</v>
      </c>
      <c r="AQ77">
        <v>0</v>
      </c>
      <c r="AR77">
        <f t="shared" si="111"/>
        <v>0</v>
      </c>
      <c r="AS77" t="e">
        <f t="shared" si="112"/>
        <v>#DIV/0!</v>
      </c>
      <c r="AT77">
        <v>-1</v>
      </c>
      <c r="AU77" t="s">
        <v>592</v>
      </c>
      <c r="AV77">
        <v>828.68657692307704</v>
      </c>
      <c r="AW77">
        <v>998.32100000000003</v>
      </c>
      <c r="AX77">
        <f t="shared" si="113"/>
        <v>0.16991971828392172</v>
      </c>
      <c r="AY77">
        <v>0.5</v>
      </c>
      <c r="AZ77">
        <f t="shared" si="114"/>
        <v>1429.0677001003905</v>
      </c>
      <c r="BA77">
        <f t="shared" si="115"/>
        <v>-1.1912320004904914E-2</v>
      </c>
      <c r="BB77">
        <f t="shared" si="116"/>
        <v>121.41339050485514</v>
      </c>
      <c r="BC77">
        <f t="shared" si="117"/>
        <v>0.3567600000400673</v>
      </c>
      <c r="BD77">
        <f t="shared" si="118"/>
        <v>6.9142118314316589E-4</v>
      </c>
      <c r="BE77">
        <f t="shared" si="119"/>
        <v>-1</v>
      </c>
      <c r="BF77" t="s">
        <v>593</v>
      </c>
      <c r="BG77">
        <v>642.16</v>
      </c>
      <c r="BH77">
        <f t="shared" si="120"/>
        <v>356.16100000000006</v>
      </c>
      <c r="BI77">
        <f t="shared" si="121"/>
        <v>0.4762857895078994</v>
      </c>
      <c r="BJ77">
        <f t="shared" si="122"/>
        <v>1.5546296873053447</v>
      </c>
      <c r="BK77">
        <f t="shared" si="123"/>
        <v>0.16991971828392169</v>
      </c>
      <c r="BL77" t="e">
        <f t="shared" si="124"/>
        <v>#DIV/0!</v>
      </c>
      <c r="BM77">
        <v>549</v>
      </c>
      <c r="BN77">
        <v>300</v>
      </c>
      <c r="BO77">
        <v>300</v>
      </c>
      <c r="BP77">
        <v>300</v>
      </c>
      <c r="BQ77">
        <v>10177.9</v>
      </c>
      <c r="BR77">
        <v>962.36199999999997</v>
      </c>
      <c r="BS77">
        <v>-7.0298399999999999E-3</v>
      </c>
      <c r="BT77">
        <v>-1.3136000000000001</v>
      </c>
      <c r="BU77">
        <f t="shared" si="125"/>
        <v>1699.82</v>
      </c>
      <c r="BV77">
        <f t="shared" si="126"/>
        <v>1429.0677001003905</v>
      </c>
      <c r="BW77">
        <f t="shared" si="127"/>
        <v>0.84071707598474577</v>
      </c>
      <c r="BX77">
        <f t="shared" si="128"/>
        <v>0.19143415196949165</v>
      </c>
      <c r="BY77">
        <v>6</v>
      </c>
      <c r="BZ77">
        <v>0.5</v>
      </c>
      <c r="CA77" t="s">
        <v>278</v>
      </c>
      <c r="CB77">
        <v>1564504894.5999999</v>
      </c>
      <c r="CC77">
        <v>49.666499999999999</v>
      </c>
      <c r="CD77">
        <v>50.006</v>
      </c>
      <c r="CE77">
        <v>26.051400000000001</v>
      </c>
      <c r="CF77">
        <v>19.154299999999999</v>
      </c>
      <c r="CG77">
        <v>500.09</v>
      </c>
      <c r="CH77">
        <v>99.280699999999996</v>
      </c>
      <c r="CI77">
        <v>0.20000699999999999</v>
      </c>
      <c r="CJ77">
        <v>28.783300000000001</v>
      </c>
      <c r="CK77">
        <v>29.713100000000001</v>
      </c>
      <c r="CL77">
        <v>999.9</v>
      </c>
      <c r="CM77">
        <v>10042.5</v>
      </c>
      <c r="CN77">
        <v>0</v>
      </c>
      <c r="CO77">
        <v>-0.34401100000000001</v>
      </c>
      <c r="CP77">
        <v>1699.82</v>
      </c>
      <c r="CQ77">
        <v>0.97602699999999998</v>
      </c>
      <c r="CR77">
        <v>2.3972899999999998E-2</v>
      </c>
      <c r="CS77">
        <v>0</v>
      </c>
      <c r="CT77">
        <v>829.20500000000004</v>
      </c>
      <c r="CU77">
        <v>4.99986</v>
      </c>
      <c r="CV77">
        <v>14592.7</v>
      </c>
      <c r="CW77">
        <v>13807.9</v>
      </c>
      <c r="CX77">
        <v>47.436999999999998</v>
      </c>
      <c r="CY77">
        <v>49.125</v>
      </c>
      <c r="CZ77">
        <v>48.25</v>
      </c>
      <c r="DA77">
        <v>48.311999999999998</v>
      </c>
      <c r="DB77">
        <v>49.061999999999998</v>
      </c>
      <c r="DC77">
        <v>1654.19</v>
      </c>
      <c r="DD77">
        <v>40.630000000000003</v>
      </c>
      <c r="DE77">
        <v>0</v>
      </c>
      <c r="DF77">
        <v>107.40000009536701</v>
      </c>
      <c r="DG77">
        <v>828.68657692307704</v>
      </c>
      <c r="DH77">
        <v>1.60953845903874</v>
      </c>
      <c r="DI77">
        <v>26.902564122536599</v>
      </c>
      <c r="DJ77">
        <v>14591.1115384615</v>
      </c>
      <c r="DK77">
        <v>15</v>
      </c>
      <c r="DL77">
        <v>1564504930.5999999</v>
      </c>
      <c r="DM77" t="s">
        <v>594</v>
      </c>
      <c r="DN77">
        <v>73</v>
      </c>
      <c r="DO77">
        <v>0.32200000000000001</v>
      </c>
      <c r="DP77">
        <v>0.16</v>
      </c>
      <c r="DQ77">
        <v>50</v>
      </c>
      <c r="DR77">
        <v>19</v>
      </c>
      <c r="DS77">
        <v>0.17</v>
      </c>
      <c r="DT77">
        <v>0.01</v>
      </c>
      <c r="DU77">
        <v>-0.116300099338058</v>
      </c>
      <c r="DV77">
        <v>0.29368913744457598</v>
      </c>
      <c r="DW77">
        <v>8.2626821919031507E-2</v>
      </c>
      <c r="DX77">
        <v>1</v>
      </c>
      <c r="DY77">
        <v>0.38320353274813601</v>
      </c>
      <c r="DZ77">
        <v>2.3579124893916999E-2</v>
      </c>
      <c r="EA77">
        <v>4.8270963623833901E-3</v>
      </c>
      <c r="EB77">
        <v>1</v>
      </c>
      <c r="EC77">
        <v>2</v>
      </c>
      <c r="ED77">
        <v>2</v>
      </c>
      <c r="EE77" t="s">
        <v>279</v>
      </c>
      <c r="EF77">
        <v>1.86707</v>
      </c>
      <c r="EG77">
        <v>1.8635600000000001</v>
      </c>
      <c r="EH77">
        <v>1.8692</v>
      </c>
      <c r="EI77">
        <v>1.8671899999999999</v>
      </c>
      <c r="EJ77">
        <v>1.8717999999999999</v>
      </c>
      <c r="EK77">
        <v>1.8642700000000001</v>
      </c>
      <c r="EL77">
        <v>1.8658399999999999</v>
      </c>
      <c r="EM77">
        <v>1.86571</v>
      </c>
      <c r="EN77" t="s">
        <v>280</v>
      </c>
      <c r="EO77" t="s">
        <v>19</v>
      </c>
      <c r="EP77" t="s">
        <v>19</v>
      </c>
      <c r="EQ77" t="s">
        <v>19</v>
      </c>
      <c r="ER77" t="s">
        <v>281</v>
      </c>
      <c r="ES77" t="s">
        <v>282</v>
      </c>
      <c r="ET77" t="s">
        <v>283</v>
      </c>
      <c r="EU77" t="s">
        <v>283</v>
      </c>
      <c r="EV77" t="s">
        <v>283</v>
      </c>
      <c r="EW77" t="s">
        <v>283</v>
      </c>
      <c r="EX77">
        <v>0</v>
      </c>
      <c r="EY77">
        <v>100</v>
      </c>
      <c r="EZ77">
        <v>100</v>
      </c>
      <c r="FA77">
        <v>0.32200000000000001</v>
      </c>
      <c r="FB77">
        <v>0.16</v>
      </c>
      <c r="FC77">
        <v>2</v>
      </c>
      <c r="FD77">
        <v>335.94200000000001</v>
      </c>
      <c r="FE77">
        <v>495.87799999999999</v>
      </c>
      <c r="FF77">
        <v>25.000299999999999</v>
      </c>
      <c r="FG77">
        <v>31.987400000000001</v>
      </c>
      <c r="FH77">
        <v>30.000299999999999</v>
      </c>
      <c r="FI77">
        <v>31.973500000000001</v>
      </c>
      <c r="FJ77">
        <v>31.964300000000001</v>
      </c>
      <c r="FK77">
        <v>5.7307899999999998</v>
      </c>
      <c r="FL77">
        <v>39.022300000000001</v>
      </c>
      <c r="FM77">
        <v>0</v>
      </c>
      <c r="FN77">
        <v>25</v>
      </c>
      <c r="FO77">
        <v>50</v>
      </c>
      <c r="FP77">
        <v>19.0397</v>
      </c>
      <c r="FQ77">
        <v>100.89700000000001</v>
      </c>
      <c r="FR77">
        <v>101.49299999999999</v>
      </c>
    </row>
    <row r="78" spans="1:174" x14ac:dyDescent="0.2">
      <c r="A78">
        <v>73</v>
      </c>
      <c r="B78">
        <v>1564505022.0999999</v>
      </c>
      <c r="C78">
        <v>12205.2999999523</v>
      </c>
      <c r="D78" t="s">
        <v>595</v>
      </c>
      <c r="E78" t="s">
        <v>596</v>
      </c>
      <c r="F78" t="s">
        <v>566</v>
      </c>
      <c r="G78">
        <v>3</v>
      </c>
      <c r="H78" s="1">
        <v>6</v>
      </c>
      <c r="I78" t="s">
        <v>959</v>
      </c>
      <c r="J78">
        <v>1564505022.0999999</v>
      </c>
      <c r="K78">
        <f t="shared" si="86"/>
        <v>6.1007137428441029E-3</v>
      </c>
      <c r="L78">
        <f t="shared" si="87"/>
        <v>24.512695459773745</v>
      </c>
      <c r="M78">
        <f t="shared" si="88"/>
        <v>368.0729717508172</v>
      </c>
      <c r="N78">
        <f t="shared" si="89"/>
        <v>254.29278406609382</v>
      </c>
      <c r="O78">
        <f t="shared" si="90"/>
        <v>25.296727530036577</v>
      </c>
      <c r="P78">
        <f t="shared" si="91"/>
        <v>36.615438034337693</v>
      </c>
      <c r="Q78">
        <f t="shared" si="92"/>
        <v>0.40286353937123437</v>
      </c>
      <c r="R78">
        <f t="shared" si="93"/>
        <v>2.2475982506760817</v>
      </c>
      <c r="S78">
        <f t="shared" si="94"/>
        <v>0.36662486035026487</v>
      </c>
      <c r="T78">
        <f t="shared" si="95"/>
        <v>0.23212418310251834</v>
      </c>
      <c r="U78">
        <f t="shared" si="96"/>
        <v>273.57715124485543</v>
      </c>
      <c r="V78">
        <f t="shared" si="97"/>
        <v>28.819098647847358</v>
      </c>
      <c r="W78">
        <f t="shared" si="98"/>
        <v>29.6205</v>
      </c>
      <c r="X78">
        <f t="shared" si="99"/>
        <v>4.1684572129597202</v>
      </c>
      <c r="Y78">
        <f t="shared" si="100"/>
        <v>64.681840255357855</v>
      </c>
      <c r="Z78">
        <f t="shared" si="101"/>
        <v>2.5691679636461</v>
      </c>
      <c r="AA78">
        <f t="shared" si="102"/>
        <v>3.9720081455680063</v>
      </c>
      <c r="AB78">
        <f t="shared" si="103"/>
        <v>1.5992892493136202</v>
      </c>
      <c r="AC78">
        <f t="shared" si="104"/>
        <v>-269.04147605942495</v>
      </c>
      <c r="AD78">
        <f t="shared" si="105"/>
        <v>-101.23963786197004</v>
      </c>
      <c r="AE78">
        <f t="shared" si="106"/>
        <v>-9.9366312046953773</v>
      </c>
      <c r="AF78">
        <f t="shared" si="107"/>
        <v>-106.64059388123496</v>
      </c>
      <c r="AG78">
        <v>-4.1119119941814698E-2</v>
      </c>
      <c r="AH78">
        <v>4.6159814367438497E-2</v>
      </c>
      <c r="AI78">
        <v>3.45092768237678</v>
      </c>
      <c r="AJ78">
        <v>144</v>
      </c>
      <c r="AK78">
        <v>29</v>
      </c>
      <c r="AL78">
        <f t="shared" si="108"/>
        <v>1.0055557920221319</v>
      </c>
      <c r="AM78">
        <f t="shared" si="109"/>
        <v>0.55557920221318557</v>
      </c>
      <c r="AN78">
        <f t="shared" si="110"/>
        <v>52125.793576996351</v>
      </c>
      <c r="AO78">
        <v>0</v>
      </c>
      <c r="AP78">
        <v>0</v>
      </c>
      <c r="AQ78">
        <v>0</v>
      </c>
      <c r="AR78">
        <f t="shared" si="111"/>
        <v>0</v>
      </c>
      <c r="AS78" t="e">
        <f t="shared" si="112"/>
        <v>#DIV/0!</v>
      </c>
      <c r="AT78">
        <v>-1</v>
      </c>
      <c r="AU78" t="s">
        <v>597</v>
      </c>
      <c r="AV78">
        <v>821.865461538462</v>
      </c>
      <c r="AW78">
        <v>1120.97</v>
      </c>
      <c r="AX78">
        <f t="shared" si="113"/>
        <v>0.26682653278993906</v>
      </c>
      <c r="AY78">
        <v>0.5</v>
      </c>
      <c r="AZ78">
        <f t="shared" si="114"/>
        <v>1429.0929001003888</v>
      </c>
      <c r="BA78">
        <f t="shared" si="115"/>
        <v>24.512695459773745</v>
      </c>
      <c r="BB78">
        <f t="shared" si="116"/>
        <v>190.65995178425274</v>
      </c>
      <c r="BC78">
        <f t="shared" si="117"/>
        <v>0.4822876615788112</v>
      </c>
      <c r="BD78">
        <f t="shared" si="118"/>
        <v>1.7852370169903979E-2</v>
      </c>
      <c r="BE78">
        <f t="shared" si="119"/>
        <v>-1</v>
      </c>
      <c r="BF78" t="s">
        <v>598</v>
      </c>
      <c r="BG78">
        <v>580.34</v>
      </c>
      <c r="BH78">
        <f t="shared" si="120"/>
        <v>540.63</v>
      </c>
      <c r="BI78">
        <f t="shared" si="121"/>
        <v>0.55325183297548786</v>
      </c>
      <c r="BJ78">
        <f t="shared" si="122"/>
        <v>1.9315745942033979</v>
      </c>
      <c r="BK78">
        <f t="shared" si="123"/>
        <v>0.26682653278993906</v>
      </c>
      <c r="BL78" t="e">
        <f t="shared" si="124"/>
        <v>#DIV/0!</v>
      </c>
      <c r="BM78">
        <v>551</v>
      </c>
      <c r="BN78">
        <v>300</v>
      </c>
      <c r="BO78">
        <v>300</v>
      </c>
      <c r="BP78">
        <v>300</v>
      </c>
      <c r="BQ78">
        <v>10178.700000000001</v>
      </c>
      <c r="BR78">
        <v>1057.31</v>
      </c>
      <c r="BS78">
        <v>-7.0307599999999996E-3</v>
      </c>
      <c r="BT78">
        <v>1.6693100000000001</v>
      </c>
      <c r="BU78">
        <f t="shared" si="125"/>
        <v>1699.85</v>
      </c>
      <c r="BV78">
        <f t="shared" si="126"/>
        <v>1429.0929001003888</v>
      </c>
      <c r="BW78">
        <f t="shared" si="127"/>
        <v>0.84071706332934604</v>
      </c>
      <c r="BX78">
        <f t="shared" si="128"/>
        <v>0.19143412665869208</v>
      </c>
      <c r="BY78">
        <v>6</v>
      </c>
      <c r="BZ78">
        <v>0.5</v>
      </c>
      <c r="CA78" t="s">
        <v>278</v>
      </c>
      <c r="CB78">
        <v>1564505022.0999999</v>
      </c>
      <c r="CC78">
        <v>368.07299999999998</v>
      </c>
      <c r="CD78">
        <v>400.017</v>
      </c>
      <c r="CE78">
        <v>25.8263</v>
      </c>
      <c r="CF78">
        <v>18.735700000000001</v>
      </c>
      <c r="CG78">
        <v>500.05200000000002</v>
      </c>
      <c r="CH78">
        <v>99.278700000000001</v>
      </c>
      <c r="CI78">
        <v>0.200047</v>
      </c>
      <c r="CJ78">
        <v>28.785</v>
      </c>
      <c r="CK78">
        <v>29.6205</v>
      </c>
      <c r="CL78">
        <v>999.9</v>
      </c>
      <c r="CM78">
        <v>9988.1200000000008</v>
      </c>
      <c r="CN78">
        <v>0</v>
      </c>
      <c r="CO78">
        <v>-0.30578699999999998</v>
      </c>
      <c r="CP78">
        <v>1699.85</v>
      </c>
      <c r="CQ78">
        <v>0.97602699999999998</v>
      </c>
      <c r="CR78">
        <v>2.3972899999999998E-2</v>
      </c>
      <c r="CS78">
        <v>0</v>
      </c>
      <c r="CT78">
        <v>820.93899999999996</v>
      </c>
      <c r="CU78">
        <v>4.99986</v>
      </c>
      <c r="CV78">
        <v>14484.7</v>
      </c>
      <c r="CW78">
        <v>13808.1</v>
      </c>
      <c r="CX78">
        <v>47.375</v>
      </c>
      <c r="CY78">
        <v>49.186999999999998</v>
      </c>
      <c r="CZ78">
        <v>48.186999999999998</v>
      </c>
      <c r="DA78">
        <v>48.25</v>
      </c>
      <c r="DB78">
        <v>49.061999999999998</v>
      </c>
      <c r="DC78">
        <v>1654.22</v>
      </c>
      <c r="DD78">
        <v>40.630000000000003</v>
      </c>
      <c r="DE78">
        <v>0</v>
      </c>
      <c r="DF78">
        <v>127.09999990463299</v>
      </c>
      <c r="DG78">
        <v>821.865461538462</v>
      </c>
      <c r="DH78">
        <v>-5.0637264893091096</v>
      </c>
      <c r="DI78">
        <v>-116.707692373691</v>
      </c>
      <c r="DJ78">
        <v>14501.4269230769</v>
      </c>
      <c r="DK78">
        <v>15</v>
      </c>
      <c r="DL78">
        <v>1564505051.5999999</v>
      </c>
      <c r="DM78" t="s">
        <v>599</v>
      </c>
      <c r="DN78">
        <v>74</v>
      </c>
      <c r="DO78">
        <v>0.61799999999999999</v>
      </c>
      <c r="DP78">
        <v>0.14899999999999999</v>
      </c>
      <c r="DQ78">
        <v>400</v>
      </c>
      <c r="DR78">
        <v>19</v>
      </c>
      <c r="DS78">
        <v>0.04</v>
      </c>
      <c r="DT78">
        <v>0.01</v>
      </c>
      <c r="DU78">
        <v>25.297974375313899</v>
      </c>
      <c r="DV78">
        <v>-1.89533410947776</v>
      </c>
      <c r="DW78">
        <v>0.38038718616943001</v>
      </c>
      <c r="DX78">
        <v>0</v>
      </c>
      <c r="DY78">
        <v>0.41953010326144302</v>
      </c>
      <c r="DZ78">
        <v>-3.2464197559898898E-2</v>
      </c>
      <c r="EA78">
        <v>6.6405499704159203E-3</v>
      </c>
      <c r="EB78">
        <v>1</v>
      </c>
      <c r="EC78">
        <v>1</v>
      </c>
      <c r="ED78">
        <v>2</v>
      </c>
      <c r="EE78" t="s">
        <v>284</v>
      </c>
      <c r="EF78">
        <v>1.8670599999999999</v>
      </c>
      <c r="EG78">
        <v>1.8635600000000001</v>
      </c>
      <c r="EH78">
        <v>1.8692</v>
      </c>
      <c r="EI78">
        <v>1.8671500000000001</v>
      </c>
      <c r="EJ78">
        <v>1.8717999999999999</v>
      </c>
      <c r="EK78">
        <v>1.8643000000000001</v>
      </c>
      <c r="EL78">
        <v>1.8658399999999999</v>
      </c>
      <c r="EM78">
        <v>1.86571</v>
      </c>
      <c r="EN78" t="s">
        <v>280</v>
      </c>
      <c r="EO78" t="s">
        <v>19</v>
      </c>
      <c r="EP78" t="s">
        <v>19</v>
      </c>
      <c r="EQ78" t="s">
        <v>19</v>
      </c>
      <c r="ER78" t="s">
        <v>281</v>
      </c>
      <c r="ES78" t="s">
        <v>282</v>
      </c>
      <c r="ET78" t="s">
        <v>283</v>
      </c>
      <c r="EU78" t="s">
        <v>283</v>
      </c>
      <c r="EV78" t="s">
        <v>283</v>
      </c>
      <c r="EW78" t="s">
        <v>283</v>
      </c>
      <c r="EX78">
        <v>0</v>
      </c>
      <c r="EY78">
        <v>100</v>
      </c>
      <c r="EZ78">
        <v>100</v>
      </c>
      <c r="FA78">
        <v>0.61799999999999999</v>
      </c>
      <c r="FB78">
        <v>0.14899999999999999</v>
      </c>
      <c r="FC78">
        <v>2</v>
      </c>
      <c r="FD78">
        <v>336.19400000000002</v>
      </c>
      <c r="FE78">
        <v>496.12</v>
      </c>
      <c r="FF78">
        <v>24.9998</v>
      </c>
      <c r="FG78">
        <v>32.050800000000002</v>
      </c>
      <c r="FH78">
        <v>30.0001</v>
      </c>
      <c r="FI78">
        <v>32.032400000000003</v>
      </c>
      <c r="FJ78">
        <v>32.023299999999999</v>
      </c>
      <c r="FK78">
        <v>22.2195</v>
      </c>
      <c r="FL78">
        <v>40.726399999999998</v>
      </c>
      <c r="FM78">
        <v>0</v>
      </c>
      <c r="FN78">
        <v>25</v>
      </c>
      <c r="FO78">
        <v>400</v>
      </c>
      <c r="FP78">
        <v>18.808900000000001</v>
      </c>
      <c r="FQ78">
        <v>100.887</v>
      </c>
      <c r="FR78">
        <v>101.482</v>
      </c>
    </row>
    <row r="79" spans="1:174" x14ac:dyDescent="0.2">
      <c r="A79">
        <v>74</v>
      </c>
      <c r="B79">
        <v>1564505143.0999999</v>
      </c>
      <c r="C79">
        <v>12326.2999999523</v>
      </c>
      <c r="D79" t="s">
        <v>600</v>
      </c>
      <c r="E79" t="s">
        <v>601</v>
      </c>
      <c r="F79" t="s">
        <v>566</v>
      </c>
      <c r="G79">
        <v>3</v>
      </c>
      <c r="H79" s="1">
        <v>6</v>
      </c>
      <c r="I79" t="s">
        <v>959</v>
      </c>
      <c r="J79">
        <v>1564505143.0999999</v>
      </c>
      <c r="K79">
        <f t="shared" si="86"/>
        <v>3.5174144756606289E-3</v>
      </c>
      <c r="L79">
        <f t="shared" si="87"/>
        <v>24.382982079782057</v>
      </c>
      <c r="M79">
        <f t="shared" si="88"/>
        <v>468.89397189473584</v>
      </c>
      <c r="N79">
        <f t="shared" si="89"/>
        <v>252.7244763964691</v>
      </c>
      <c r="O79">
        <f t="shared" si="90"/>
        <v>25.140150672569455</v>
      </c>
      <c r="P79">
        <f t="shared" si="91"/>
        <v>46.643939166384207</v>
      </c>
      <c r="Q79">
        <f t="shared" si="92"/>
        <v>0.19778895113454442</v>
      </c>
      <c r="R79">
        <f t="shared" si="93"/>
        <v>2.2475643714241151</v>
      </c>
      <c r="S79">
        <f t="shared" si="94"/>
        <v>0.18860291735882914</v>
      </c>
      <c r="T79">
        <f t="shared" si="95"/>
        <v>0.11866659358489071</v>
      </c>
      <c r="U79">
        <f t="shared" si="96"/>
        <v>273.61442086885091</v>
      </c>
      <c r="V79">
        <f t="shared" si="97"/>
        <v>29.728912027594202</v>
      </c>
      <c r="W79">
        <f t="shared" si="98"/>
        <v>30.3445</v>
      </c>
      <c r="X79">
        <f t="shared" si="99"/>
        <v>4.345485140190358</v>
      </c>
      <c r="Y79">
        <f t="shared" si="100"/>
        <v>64.117652343406846</v>
      </c>
      <c r="Z79">
        <f t="shared" si="101"/>
        <v>2.5546066948184998</v>
      </c>
      <c r="AA79">
        <f t="shared" si="102"/>
        <v>3.9842486451879386</v>
      </c>
      <c r="AB79">
        <f t="shared" si="103"/>
        <v>1.7908784453718583</v>
      </c>
      <c r="AC79">
        <f t="shared" si="104"/>
        <v>-155.11797837663374</v>
      </c>
      <c r="AD79">
        <f t="shared" si="105"/>
        <v>-182.53152800683546</v>
      </c>
      <c r="AE79">
        <f t="shared" si="106"/>
        <v>-17.984938645458445</v>
      </c>
      <c r="AF79">
        <f t="shared" si="107"/>
        <v>-82.02002416007673</v>
      </c>
      <c r="AG79">
        <v>-4.1118208748740302E-2</v>
      </c>
      <c r="AH79">
        <v>4.6158791473387702E-2</v>
      </c>
      <c r="AI79">
        <v>3.4508671375384399</v>
      </c>
      <c r="AJ79">
        <v>145</v>
      </c>
      <c r="AK79">
        <v>29</v>
      </c>
      <c r="AL79">
        <f t="shared" si="108"/>
        <v>1.0055957043482757</v>
      </c>
      <c r="AM79">
        <f t="shared" si="109"/>
        <v>0.55957043482757207</v>
      </c>
      <c r="AN79">
        <f t="shared" si="110"/>
        <v>52115.468600634085</v>
      </c>
      <c r="AO79">
        <v>0</v>
      </c>
      <c r="AP79">
        <v>0</v>
      </c>
      <c r="AQ79">
        <v>0</v>
      </c>
      <c r="AR79">
        <f t="shared" si="111"/>
        <v>0</v>
      </c>
      <c r="AS79" t="e">
        <f t="shared" si="112"/>
        <v>#DIV/0!</v>
      </c>
      <c r="AT79">
        <v>-1</v>
      </c>
      <c r="AU79" t="s">
        <v>602</v>
      </c>
      <c r="AV79">
        <v>814.27796153846202</v>
      </c>
      <c r="AW79">
        <v>1139.3599999999999</v>
      </c>
      <c r="AX79">
        <f t="shared" si="113"/>
        <v>0.28531986243289031</v>
      </c>
      <c r="AY79">
        <v>0.5</v>
      </c>
      <c r="AZ79">
        <f t="shared" si="114"/>
        <v>1429.2864001003998</v>
      </c>
      <c r="BA79">
        <f t="shared" si="115"/>
        <v>24.382982079782057</v>
      </c>
      <c r="BB79">
        <f t="shared" si="116"/>
        <v>203.90189952692353</v>
      </c>
      <c r="BC79">
        <f t="shared" si="117"/>
        <v>0.48648363993821087</v>
      </c>
      <c r="BD79">
        <f t="shared" si="118"/>
        <v>1.7759199330518387E-2</v>
      </c>
      <c r="BE79">
        <f t="shared" si="119"/>
        <v>-1</v>
      </c>
      <c r="BF79" t="s">
        <v>603</v>
      </c>
      <c r="BG79">
        <v>585.08000000000004</v>
      </c>
      <c r="BH79">
        <f t="shared" si="120"/>
        <v>554.27999999999986</v>
      </c>
      <c r="BI79">
        <f t="shared" si="121"/>
        <v>0.58649426005184735</v>
      </c>
      <c r="BJ79">
        <f t="shared" si="122"/>
        <v>1.9473576263075132</v>
      </c>
      <c r="BK79">
        <f t="shared" si="123"/>
        <v>0.28531986243289031</v>
      </c>
      <c r="BL79" t="e">
        <f t="shared" si="124"/>
        <v>#DIV/0!</v>
      </c>
      <c r="BM79">
        <v>553</v>
      </c>
      <c r="BN79">
        <v>300</v>
      </c>
      <c r="BO79">
        <v>300</v>
      </c>
      <c r="BP79">
        <v>300</v>
      </c>
      <c r="BQ79">
        <v>10178.6</v>
      </c>
      <c r="BR79">
        <v>1065.77</v>
      </c>
      <c r="BS79">
        <v>-7.0309500000000002E-3</v>
      </c>
      <c r="BT79">
        <v>-0.72241200000000005</v>
      </c>
      <c r="BU79">
        <f t="shared" si="125"/>
        <v>1700.08</v>
      </c>
      <c r="BV79">
        <f t="shared" si="126"/>
        <v>1429.2864001003998</v>
      </c>
      <c r="BW79">
        <f t="shared" si="127"/>
        <v>0.84071714278175136</v>
      </c>
      <c r="BX79">
        <f t="shared" si="128"/>
        <v>0.19143428556350287</v>
      </c>
      <c r="BY79">
        <v>6</v>
      </c>
      <c r="BZ79">
        <v>0.5</v>
      </c>
      <c r="CA79" t="s">
        <v>278</v>
      </c>
      <c r="CB79">
        <v>1564505143.0999999</v>
      </c>
      <c r="CC79">
        <v>468.89400000000001</v>
      </c>
      <c r="CD79">
        <v>499.96600000000001</v>
      </c>
      <c r="CE79">
        <v>25.680499999999999</v>
      </c>
      <c r="CF79">
        <v>21.591999999999999</v>
      </c>
      <c r="CG79">
        <v>500.06299999999999</v>
      </c>
      <c r="CH79">
        <v>99.276499999999999</v>
      </c>
      <c r="CI79">
        <v>0.200017</v>
      </c>
      <c r="CJ79">
        <v>28.838100000000001</v>
      </c>
      <c r="CK79">
        <v>30.3445</v>
      </c>
      <c r="CL79">
        <v>999.9</v>
      </c>
      <c r="CM79">
        <v>9988.1200000000008</v>
      </c>
      <c r="CN79">
        <v>0</v>
      </c>
      <c r="CO79">
        <v>-0.30578699999999998</v>
      </c>
      <c r="CP79">
        <v>1700.08</v>
      </c>
      <c r="CQ79">
        <v>0.97602699999999998</v>
      </c>
      <c r="CR79">
        <v>2.3972899999999998E-2</v>
      </c>
      <c r="CS79">
        <v>0</v>
      </c>
      <c r="CT79">
        <v>813.89800000000002</v>
      </c>
      <c r="CU79">
        <v>4.99986</v>
      </c>
      <c r="CV79">
        <v>14370.7</v>
      </c>
      <c r="CW79">
        <v>13810</v>
      </c>
      <c r="CX79">
        <v>47.436999999999998</v>
      </c>
      <c r="CY79">
        <v>49.186999999999998</v>
      </c>
      <c r="CZ79">
        <v>48.186999999999998</v>
      </c>
      <c r="DA79">
        <v>48.25</v>
      </c>
      <c r="DB79">
        <v>49.061999999999998</v>
      </c>
      <c r="DC79">
        <v>1654.44</v>
      </c>
      <c r="DD79">
        <v>40.64</v>
      </c>
      <c r="DE79">
        <v>0</v>
      </c>
      <c r="DF79">
        <v>120.5</v>
      </c>
      <c r="DG79">
        <v>814.27796153846202</v>
      </c>
      <c r="DH79">
        <v>-3.56605129357215</v>
      </c>
      <c r="DI79">
        <v>-62.136752101064801</v>
      </c>
      <c r="DJ79">
        <v>14376.819230769201</v>
      </c>
      <c r="DK79">
        <v>15</v>
      </c>
      <c r="DL79">
        <v>1564505169.5999999</v>
      </c>
      <c r="DM79" t="s">
        <v>604</v>
      </c>
      <c r="DN79">
        <v>75</v>
      </c>
      <c r="DO79">
        <v>0.69299999999999995</v>
      </c>
      <c r="DP79">
        <v>0.21299999999999999</v>
      </c>
      <c r="DQ79">
        <v>500</v>
      </c>
      <c r="DR79">
        <v>22</v>
      </c>
      <c r="DS79">
        <v>0.05</v>
      </c>
      <c r="DT79">
        <v>0.02</v>
      </c>
      <c r="DU79">
        <v>25.432480556667802</v>
      </c>
      <c r="DV79">
        <v>-3.0762239781147298</v>
      </c>
      <c r="DW79">
        <v>0.60941002481210005</v>
      </c>
      <c r="DX79">
        <v>0</v>
      </c>
      <c r="DY79">
        <v>0.21926566634644701</v>
      </c>
      <c r="DZ79">
        <v>-8.0452625794172006E-2</v>
      </c>
      <c r="EA79">
        <v>1.59453984433503E-2</v>
      </c>
      <c r="EB79">
        <v>1</v>
      </c>
      <c r="EC79">
        <v>1</v>
      </c>
      <c r="ED79">
        <v>2</v>
      </c>
      <c r="EE79" t="s">
        <v>284</v>
      </c>
      <c r="EF79">
        <v>1.8670599999999999</v>
      </c>
      <c r="EG79">
        <v>1.8635600000000001</v>
      </c>
      <c r="EH79">
        <v>1.8692</v>
      </c>
      <c r="EI79">
        <v>1.8671899999999999</v>
      </c>
      <c r="EJ79">
        <v>1.8717999999999999</v>
      </c>
      <c r="EK79">
        <v>1.8643099999999999</v>
      </c>
      <c r="EL79">
        <v>1.8658399999999999</v>
      </c>
      <c r="EM79">
        <v>1.8656999999999999</v>
      </c>
      <c r="EN79" t="s">
        <v>280</v>
      </c>
      <c r="EO79" t="s">
        <v>19</v>
      </c>
      <c r="EP79" t="s">
        <v>19</v>
      </c>
      <c r="EQ79" t="s">
        <v>19</v>
      </c>
      <c r="ER79" t="s">
        <v>281</v>
      </c>
      <c r="ES79" t="s">
        <v>282</v>
      </c>
      <c r="ET79" t="s">
        <v>283</v>
      </c>
      <c r="EU79" t="s">
        <v>283</v>
      </c>
      <c r="EV79" t="s">
        <v>283</v>
      </c>
      <c r="EW79" t="s">
        <v>283</v>
      </c>
      <c r="EX79">
        <v>0</v>
      </c>
      <c r="EY79">
        <v>100</v>
      </c>
      <c r="EZ79">
        <v>100</v>
      </c>
      <c r="FA79">
        <v>0.69299999999999995</v>
      </c>
      <c r="FB79">
        <v>0.21299999999999999</v>
      </c>
      <c r="FC79">
        <v>2</v>
      </c>
      <c r="FD79">
        <v>335.221</v>
      </c>
      <c r="FE79">
        <v>498.37400000000002</v>
      </c>
      <c r="FF79">
        <v>24.9998</v>
      </c>
      <c r="FG79">
        <v>32.091900000000003</v>
      </c>
      <c r="FH79">
        <v>30.0002</v>
      </c>
      <c r="FI79">
        <v>32.076999999999998</v>
      </c>
      <c r="FJ79">
        <v>32.072699999999998</v>
      </c>
      <c r="FK79">
        <v>26.576699999999999</v>
      </c>
      <c r="FL79">
        <v>28.502400000000002</v>
      </c>
      <c r="FM79">
        <v>0</v>
      </c>
      <c r="FN79">
        <v>25</v>
      </c>
      <c r="FO79">
        <v>500</v>
      </c>
      <c r="FP79">
        <v>21.764399999999998</v>
      </c>
      <c r="FQ79">
        <v>100.88200000000001</v>
      </c>
      <c r="FR79">
        <v>101.474</v>
      </c>
    </row>
    <row r="80" spans="1:174" x14ac:dyDescent="0.2">
      <c r="A80">
        <v>75</v>
      </c>
      <c r="B80">
        <v>1564505261.0999999</v>
      </c>
      <c r="C80">
        <v>12444.2999999523</v>
      </c>
      <c r="D80" t="s">
        <v>605</v>
      </c>
      <c r="E80" t="s">
        <v>606</v>
      </c>
      <c r="F80" t="s">
        <v>566</v>
      </c>
      <c r="G80">
        <v>3</v>
      </c>
      <c r="H80" s="1">
        <v>6</v>
      </c>
      <c r="I80" t="s">
        <v>959</v>
      </c>
      <c r="J80">
        <v>1564505261.0999999</v>
      </c>
      <c r="K80">
        <f t="shared" si="86"/>
        <v>2.8596577741951371E-3</v>
      </c>
      <c r="L80">
        <f t="shared" si="87"/>
        <v>26.759232435807533</v>
      </c>
      <c r="M80">
        <f t="shared" si="88"/>
        <v>566.1759691718263</v>
      </c>
      <c r="N80">
        <f t="shared" si="89"/>
        <v>268.8048750926863</v>
      </c>
      <c r="O80">
        <f t="shared" si="90"/>
        <v>26.740136419836485</v>
      </c>
      <c r="P80">
        <f t="shared" si="91"/>
        <v>56.321979458398943</v>
      </c>
      <c r="Q80">
        <f t="shared" si="92"/>
        <v>0.15533203528391712</v>
      </c>
      <c r="R80">
        <f t="shared" si="93"/>
        <v>2.248064982018398</v>
      </c>
      <c r="S80">
        <f t="shared" si="94"/>
        <v>0.1496062695070087</v>
      </c>
      <c r="T80">
        <f t="shared" si="95"/>
        <v>9.4000771170014374E-2</v>
      </c>
      <c r="U80">
        <f t="shared" si="96"/>
        <v>273.6202429672125</v>
      </c>
      <c r="V80">
        <f t="shared" si="97"/>
        <v>29.978763770675329</v>
      </c>
      <c r="W80">
        <f t="shared" si="98"/>
        <v>30.651900000000001</v>
      </c>
      <c r="X80">
        <f t="shared" si="99"/>
        <v>4.4226075639572686</v>
      </c>
      <c r="Y80">
        <f t="shared" si="100"/>
        <v>64.838886562730508</v>
      </c>
      <c r="Z80">
        <f t="shared" si="101"/>
        <v>2.5881356393639998</v>
      </c>
      <c r="AA80">
        <f t="shared" si="102"/>
        <v>3.9916410915847904</v>
      </c>
      <c r="AB80">
        <f t="shared" si="103"/>
        <v>1.8344719245932688</v>
      </c>
      <c r="AC80">
        <f t="shared" si="104"/>
        <v>-126.11090784200555</v>
      </c>
      <c r="AD80">
        <f t="shared" si="105"/>
        <v>-215.95002499558416</v>
      </c>
      <c r="AE80">
        <f t="shared" si="106"/>
        <v>-21.308808147730236</v>
      </c>
      <c r="AF80">
        <f t="shared" si="107"/>
        <v>-89.749498018107445</v>
      </c>
      <c r="AG80">
        <v>-4.1131674087670697E-2</v>
      </c>
      <c r="AH80">
        <v>4.6173907495965498E-2</v>
      </c>
      <c r="AI80">
        <v>3.4517618041987501</v>
      </c>
      <c r="AJ80">
        <v>145</v>
      </c>
      <c r="AK80">
        <v>29</v>
      </c>
      <c r="AL80">
        <f t="shared" si="108"/>
        <v>1.0055945301974856</v>
      </c>
      <c r="AM80">
        <f t="shared" si="109"/>
        <v>0.55945301974855699</v>
      </c>
      <c r="AN80">
        <f t="shared" si="110"/>
        <v>52126.345459416531</v>
      </c>
      <c r="AO80">
        <v>0</v>
      </c>
      <c r="AP80">
        <v>0</v>
      </c>
      <c r="AQ80">
        <v>0</v>
      </c>
      <c r="AR80">
        <f t="shared" si="111"/>
        <v>0</v>
      </c>
      <c r="AS80" t="e">
        <f t="shared" si="112"/>
        <v>#DIV/0!</v>
      </c>
      <c r="AT80">
        <v>-1</v>
      </c>
      <c r="AU80" t="s">
        <v>607</v>
      </c>
      <c r="AV80">
        <v>826.22253846153899</v>
      </c>
      <c r="AW80">
        <v>1188.8399999999999</v>
      </c>
      <c r="AX80">
        <f t="shared" si="113"/>
        <v>0.30501788427245125</v>
      </c>
      <c r="AY80">
        <v>0.5</v>
      </c>
      <c r="AZ80">
        <f t="shared" si="114"/>
        <v>1429.3197001003728</v>
      </c>
      <c r="BA80">
        <f t="shared" si="115"/>
        <v>26.759232435807533</v>
      </c>
      <c r="BB80">
        <f t="shared" si="116"/>
        <v>217.98403543677512</v>
      </c>
      <c r="BC80">
        <f t="shared" si="117"/>
        <v>0.50383567174724941</v>
      </c>
      <c r="BD80">
        <f t="shared" si="118"/>
        <v>1.9421290026197892E-2</v>
      </c>
      <c r="BE80">
        <f t="shared" si="119"/>
        <v>-1</v>
      </c>
      <c r="BF80" t="s">
        <v>608</v>
      </c>
      <c r="BG80">
        <v>589.86</v>
      </c>
      <c r="BH80">
        <f t="shared" si="120"/>
        <v>598.9799999999999</v>
      </c>
      <c r="BI80">
        <f t="shared" si="121"/>
        <v>0.60539160162018935</v>
      </c>
      <c r="BJ80">
        <f t="shared" si="122"/>
        <v>2.0154612959007219</v>
      </c>
      <c r="BK80">
        <f t="shared" si="123"/>
        <v>0.30501788427245125</v>
      </c>
      <c r="BL80" t="e">
        <f t="shared" si="124"/>
        <v>#DIV/0!</v>
      </c>
      <c r="BM80">
        <v>555</v>
      </c>
      <c r="BN80">
        <v>300</v>
      </c>
      <c r="BO80">
        <v>300</v>
      </c>
      <c r="BP80">
        <v>300</v>
      </c>
      <c r="BQ80">
        <v>10179</v>
      </c>
      <c r="BR80">
        <v>1104.77</v>
      </c>
      <c r="BS80">
        <v>-7.0313399999999996E-3</v>
      </c>
      <c r="BT80">
        <v>-2.61267</v>
      </c>
      <c r="BU80">
        <f t="shared" si="125"/>
        <v>1700.12</v>
      </c>
      <c r="BV80">
        <f t="shared" si="126"/>
        <v>1429.3197001003728</v>
      </c>
      <c r="BW80">
        <f t="shared" si="127"/>
        <v>0.8407169494508463</v>
      </c>
      <c r="BX80">
        <f t="shared" si="128"/>
        <v>0.19143389890169271</v>
      </c>
      <c r="BY80">
        <v>6</v>
      </c>
      <c r="BZ80">
        <v>0.5</v>
      </c>
      <c r="CA80" t="s">
        <v>278</v>
      </c>
      <c r="CB80">
        <v>1564505261.0999999</v>
      </c>
      <c r="CC80">
        <v>566.17600000000004</v>
      </c>
      <c r="CD80">
        <v>600.04399999999998</v>
      </c>
      <c r="CE80">
        <v>26.017199999999999</v>
      </c>
      <c r="CF80">
        <v>22.694700000000001</v>
      </c>
      <c r="CG80">
        <v>500.108</v>
      </c>
      <c r="CH80">
        <v>99.277900000000002</v>
      </c>
      <c r="CI80">
        <v>0.19997000000000001</v>
      </c>
      <c r="CJ80">
        <v>28.870100000000001</v>
      </c>
      <c r="CK80">
        <v>30.651900000000001</v>
      </c>
      <c r="CL80">
        <v>999.9</v>
      </c>
      <c r="CM80">
        <v>9991.25</v>
      </c>
      <c r="CN80">
        <v>0</v>
      </c>
      <c r="CO80">
        <v>-0.30578699999999998</v>
      </c>
      <c r="CP80">
        <v>1700.12</v>
      </c>
      <c r="CQ80">
        <v>0.97603099999999998</v>
      </c>
      <c r="CR80">
        <v>2.39686E-2</v>
      </c>
      <c r="CS80">
        <v>0</v>
      </c>
      <c r="CT80">
        <v>826.25699999999995</v>
      </c>
      <c r="CU80">
        <v>4.99986</v>
      </c>
      <c r="CV80">
        <v>14588.5</v>
      </c>
      <c r="CW80">
        <v>13810.4</v>
      </c>
      <c r="CX80">
        <v>47.5</v>
      </c>
      <c r="CY80">
        <v>49.25</v>
      </c>
      <c r="CZ80">
        <v>48.25</v>
      </c>
      <c r="DA80">
        <v>48.311999999999998</v>
      </c>
      <c r="DB80">
        <v>49.125</v>
      </c>
      <c r="DC80">
        <v>1654.49</v>
      </c>
      <c r="DD80">
        <v>40.630000000000003</v>
      </c>
      <c r="DE80">
        <v>0</v>
      </c>
      <c r="DF80">
        <v>117.5</v>
      </c>
      <c r="DG80">
        <v>826.22253846153899</v>
      </c>
      <c r="DH80">
        <v>-1.4554529919716199</v>
      </c>
      <c r="DI80">
        <v>-16.663247878295401</v>
      </c>
      <c r="DJ80">
        <v>14589.623076923101</v>
      </c>
      <c r="DK80">
        <v>15</v>
      </c>
      <c r="DL80">
        <v>1564505287.0999999</v>
      </c>
      <c r="DM80" t="s">
        <v>609</v>
      </c>
      <c r="DN80">
        <v>76</v>
      </c>
      <c r="DO80">
        <v>0.76300000000000001</v>
      </c>
      <c r="DP80">
        <v>0.23200000000000001</v>
      </c>
      <c r="DQ80">
        <v>600</v>
      </c>
      <c r="DR80">
        <v>23</v>
      </c>
      <c r="DS80">
        <v>0.03</v>
      </c>
      <c r="DT80">
        <v>0.03</v>
      </c>
      <c r="DU80">
        <v>27.027176318572199</v>
      </c>
      <c r="DV80">
        <v>-0.61128018790635097</v>
      </c>
      <c r="DW80">
        <v>0.12510741628644501</v>
      </c>
      <c r="DX80">
        <v>0</v>
      </c>
      <c r="DY80">
        <v>0.156001538832341</v>
      </c>
      <c r="DZ80">
        <v>-4.4855115040106103E-3</v>
      </c>
      <c r="EA80">
        <v>1.0990546769803699E-3</v>
      </c>
      <c r="EB80">
        <v>1</v>
      </c>
      <c r="EC80">
        <v>1</v>
      </c>
      <c r="ED80">
        <v>2</v>
      </c>
      <c r="EE80" t="s">
        <v>284</v>
      </c>
      <c r="EF80">
        <v>1.8670500000000001</v>
      </c>
      <c r="EG80">
        <v>1.86354</v>
      </c>
      <c r="EH80">
        <v>1.8692</v>
      </c>
      <c r="EI80">
        <v>1.86714</v>
      </c>
      <c r="EJ80">
        <v>1.8717900000000001</v>
      </c>
      <c r="EK80">
        <v>1.8642799999999999</v>
      </c>
      <c r="EL80">
        <v>1.86581</v>
      </c>
      <c r="EM80">
        <v>1.8656900000000001</v>
      </c>
      <c r="EN80" t="s">
        <v>280</v>
      </c>
      <c r="EO80" t="s">
        <v>19</v>
      </c>
      <c r="EP80" t="s">
        <v>19</v>
      </c>
      <c r="EQ80" t="s">
        <v>19</v>
      </c>
      <c r="ER80" t="s">
        <v>281</v>
      </c>
      <c r="ES80" t="s">
        <v>282</v>
      </c>
      <c r="ET80" t="s">
        <v>283</v>
      </c>
      <c r="EU80" t="s">
        <v>283</v>
      </c>
      <c r="EV80" t="s">
        <v>283</v>
      </c>
      <c r="EW80" t="s">
        <v>283</v>
      </c>
      <c r="EX80">
        <v>0</v>
      </c>
      <c r="EY80">
        <v>100</v>
      </c>
      <c r="EZ80">
        <v>100</v>
      </c>
      <c r="FA80">
        <v>0.76300000000000001</v>
      </c>
      <c r="FB80">
        <v>0.23200000000000001</v>
      </c>
      <c r="FC80">
        <v>2</v>
      </c>
      <c r="FD80">
        <v>335.07299999999998</v>
      </c>
      <c r="FE80">
        <v>499.34699999999998</v>
      </c>
      <c r="FF80">
        <v>24.999500000000001</v>
      </c>
      <c r="FG80">
        <v>32.111800000000002</v>
      </c>
      <c r="FH80">
        <v>30.0002</v>
      </c>
      <c r="FI80">
        <v>32.108199999999997</v>
      </c>
      <c r="FJ80">
        <v>32.103499999999997</v>
      </c>
      <c r="FK80">
        <v>30.773900000000001</v>
      </c>
      <c r="FL80">
        <v>24.776900000000001</v>
      </c>
      <c r="FM80">
        <v>0</v>
      </c>
      <c r="FN80">
        <v>25</v>
      </c>
      <c r="FO80">
        <v>600</v>
      </c>
      <c r="FP80">
        <v>22.705200000000001</v>
      </c>
      <c r="FQ80">
        <v>100.877</v>
      </c>
      <c r="FR80">
        <v>101.46899999999999</v>
      </c>
    </row>
    <row r="81" spans="1:174" x14ac:dyDescent="0.2">
      <c r="A81">
        <v>76</v>
      </c>
      <c r="B81">
        <v>1564505378.5999999</v>
      </c>
      <c r="C81">
        <v>12561.7999999523</v>
      </c>
      <c r="D81" t="s">
        <v>610</v>
      </c>
      <c r="E81" t="s">
        <v>611</v>
      </c>
      <c r="F81" t="s">
        <v>566</v>
      </c>
      <c r="G81">
        <v>3</v>
      </c>
      <c r="H81" s="1">
        <v>6</v>
      </c>
      <c r="I81" t="s">
        <v>959</v>
      </c>
      <c r="J81">
        <v>1564505378.5999999</v>
      </c>
      <c r="K81">
        <f t="shared" si="86"/>
        <v>2.012969938949213E-3</v>
      </c>
      <c r="L81">
        <f t="shared" si="87"/>
        <v>28.377237039383186</v>
      </c>
      <c r="M81">
        <f t="shared" si="88"/>
        <v>764.30196740843485</v>
      </c>
      <c r="N81">
        <f t="shared" si="89"/>
        <v>290.8262977098363</v>
      </c>
      <c r="O81">
        <f t="shared" si="90"/>
        <v>28.930374933475086</v>
      </c>
      <c r="P81">
        <f t="shared" si="91"/>
        <v>76.030065553355982</v>
      </c>
      <c r="Q81">
        <f t="shared" si="92"/>
        <v>0.10161604219870939</v>
      </c>
      <c r="R81">
        <f t="shared" si="93"/>
        <v>2.2505290125588493</v>
      </c>
      <c r="S81">
        <f t="shared" si="94"/>
        <v>9.9134204036818316E-2</v>
      </c>
      <c r="T81">
        <f t="shared" si="95"/>
        <v>6.2176812164039433E-2</v>
      </c>
      <c r="U81">
        <f t="shared" si="96"/>
        <v>273.58672718314932</v>
      </c>
      <c r="V81">
        <f t="shared" si="97"/>
        <v>30.28382964279248</v>
      </c>
      <c r="W81">
        <f t="shared" si="98"/>
        <v>31.049900000000001</v>
      </c>
      <c r="X81">
        <f t="shared" si="99"/>
        <v>4.5242298928851481</v>
      </c>
      <c r="Y81">
        <f t="shared" si="100"/>
        <v>64.447411816872489</v>
      </c>
      <c r="Z81">
        <f t="shared" si="101"/>
        <v>2.5764009119099995</v>
      </c>
      <c r="AA81">
        <f t="shared" si="102"/>
        <v>3.9976794091139767</v>
      </c>
      <c r="AB81">
        <f t="shared" si="103"/>
        <v>1.9478289809751486</v>
      </c>
      <c r="AC81">
        <f t="shared" si="104"/>
        <v>-88.771974307660287</v>
      </c>
      <c r="AD81">
        <f t="shared" si="105"/>
        <v>-261.30954119336911</v>
      </c>
      <c r="AE81">
        <f t="shared" si="106"/>
        <v>-25.810673814901854</v>
      </c>
      <c r="AF81">
        <f t="shared" si="107"/>
        <v>-102.30546213278194</v>
      </c>
      <c r="AG81">
        <v>-4.1197990618156301E-2</v>
      </c>
      <c r="AH81">
        <v>4.6248353611082697E-2</v>
      </c>
      <c r="AI81">
        <v>3.4561665531459802</v>
      </c>
      <c r="AJ81">
        <v>146</v>
      </c>
      <c r="AK81">
        <v>29</v>
      </c>
      <c r="AL81">
        <f t="shared" si="108"/>
        <v>1.0056250761163843</v>
      </c>
      <c r="AM81">
        <f t="shared" si="109"/>
        <v>0.56250761163842977</v>
      </c>
      <c r="AN81">
        <f t="shared" si="110"/>
        <v>52202.408669756856</v>
      </c>
      <c r="AO81">
        <v>0</v>
      </c>
      <c r="AP81">
        <v>0</v>
      </c>
      <c r="AQ81">
        <v>0</v>
      </c>
      <c r="AR81">
        <f t="shared" si="111"/>
        <v>0</v>
      </c>
      <c r="AS81" t="e">
        <f t="shared" si="112"/>
        <v>#DIV/0!</v>
      </c>
      <c r="AT81">
        <v>-1</v>
      </c>
      <c r="AU81" t="s">
        <v>612</v>
      </c>
      <c r="AV81">
        <v>828.32826923076902</v>
      </c>
      <c r="AW81">
        <v>1197.56</v>
      </c>
      <c r="AX81">
        <f t="shared" si="113"/>
        <v>0.30832002636129374</v>
      </c>
      <c r="AY81">
        <v>0.5</v>
      </c>
      <c r="AZ81">
        <f t="shared" si="114"/>
        <v>1429.1433001003852</v>
      </c>
      <c r="BA81">
        <f t="shared" si="115"/>
        <v>28.377237039383186</v>
      </c>
      <c r="BB81">
        <f t="shared" si="116"/>
        <v>220.31674998050855</v>
      </c>
      <c r="BC81">
        <f t="shared" si="117"/>
        <v>0.50970306289455225</v>
      </c>
      <c r="BD81">
        <f t="shared" si="118"/>
        <v>2.0555837218926669E-2</v>
      </c>
      <c r="BE81">
        <f t="shared" si="119"/>
        <v>-1</v>
      </c>
      <c r="BF81" t="s">
        <v>613</v>
      </c>
      <c r="BG81">
        <v>587.16</v>
      </c>
      <c r="BH81">
        <f t="shared" si="120"/>
        <v>610.4</v>
      </c>
      <c r="BI81">
        <f t="shared" si="121"/>
        <v>0.60490126272809785</v>
      </c>
      <c r="BJ81">
        <f t="shared" si="122"/>
        <v>2.039580352885074</v>
      </c>
      <c r="BK81">
        <f t="shared" si="123"/>
        <v>0.30832002636129374</v>
      </c>
      <c r="BL81" t="e">
        <f t="shared" si="124"/>
        <v>#DIV/0!</v>
      </c>
      <c r="BM81">
        <v>557</v>
      </c>
      <c r="BN81">
        <v>300</v>
      </c>
      <c r="BO81">
        <v>300</v>
      </c>
      <c r="BP81">
        <v>300</v>
      </c>
      <c r="BQ81">
        <v>10179.299999999999</v>
      </c>
      <c r="BR81">
        <v>1113.19</v>
      </c>
      <c r="BS81">
        <v>-7.0315100000000004E-3</v>
      </c>
      <c r="BT81">
        <v>-0.47192400000000001</v>
      </c>
      <c r="BU81">
        <f t="shared" si="125"/>
        <v>1699.91</v>
      </c>
      <c r="BV81">
        <f t="shared" si="126"/>
        <v>1429.1433001003852</v>
      </c>
      <c r="BW81">
        <f t="shared" si="127"/>
        <v>0.8407170380198864</v>
      </c>
      <c r="BX81">
        <f t="shared" si="128"/>
        <v>0.19143407603977305</v>
      </c>
      <c r="BY81">
        <v>6</v>
      </c>
      <c r="BZ81">
        <v>0.5</v>
      </c>
      <c r="CA81" t="s">
        <v>278</v>
      </c>
      <c r="CB81">
        <v>1564505378.5999999</v>
      </c>
      <c r="CC81">
        <v>764.30200000000002</v>
      </c>
      <c r="CD81">
        <v>800.00599999999997</v>
      </c>
      <c r="CE81">
        <v>25.8996</v>
      </c>
      <c r="CF81">
        <v>23.560400000000001</v>
      </c>
      <c r="CG81">
        <v>500.06200000000001</v>
      </c>
      <c r="CH81">
        <v>99.276499999999999</v>
      </c>
      <c r="CI81">
        <v>0.19997500000000001</v>
      </c>
      <c r="CJ81">
        <v>28.8962</v>
      </c>
      <c r="CK81">
        <v>31.049900000000001</v>
      </c>
      <c r="CL81">
        <v>999.9</v>
      </c>
      <c r="CM81">
        <v>10007.5</v>
      </c>
      <c r="CN81">
        <v>0</v>
      </c>
      <c r="CO81">
        <v>-0.30578699999999998</v>
      </c>
      <c r="CP81">
        <v>1699.91</v>
      </c>
      <c r="CQ81">
        <v>0.97602699999999998</v>
      </c>
      <c r="CR81">
        <v>2.3972899999999998E-2</v>
      </c>
      <c r="CS81">
        <v>0</v>
      </c>
      <c r="CT81">
        <v>825.68499999999995</v>
      </c>
      <c r="CU81">
        <v>4.99986</v>
      </c>
      <c r="CV81">
        <v>14587.6</v>
      </c>
      <c r="CW81">
        <v>13808.6</v>
      </c>
      <c r="CX81">
        <v>47.5</v>
      </c>
      <c r="CY81">
        <v>49.311999999999998</v>
      </c>
      <c r="CZ81">
        <v>48.311999999999998</v>
      </c>
      <c r="DA81">
        <v>48.375</v>
      </c>
      <c r="DB81">
        <v>49.186999999999998</v>
      </c>
      <c r="DC81">
        <v>1654.28</v>
      </c>
      <c r="DD81">
        <v>40.630000000000003</v>
      </c>
      <c r="DE81">
        <v>0</v>
      </c>
      <c r="DF81">
        <v>117</v>
      </c>
      <c r="DG81">
        <v>828.32826923076902</v>
      </c>
      <c r="DH81">
        <v>-21.506085441498399</v>
      </c>
      <c r="DI81">
        <v>-375.77435849191602</v>
      </c>
      <c r="DJ81">
        <v>14634.007692307699</v>
      </c>
      <c r="DK81">
        <v>15</v>
      </c>
      <c r="DL81">
        <v>1564505408.0999999</v>
      </c>
      <c r="DM81" t="s">
        <v>614</v>
      </c>
      <c r="DN81">
        <v>77</v>
      </c>
      <c r="DO81">
        <v>1.0369999999999999</v>
      </c>
      <c r="DP81">
        <v>0.252</v>
      </c>
      <c r="DQ81">
        <v>800</v>
      </c>
      <c r="DR81">
        <v>24</v>
      </c>
      <c r="DS81">
        <v>0.05</v>
      </c>
      <c r="DT81">
        <v>0.03</v>
      </c>
      <c r="DU81">
        <v>30.440688844246498</v>
      </c>
      <c r="DV81">
        <v>-4.9385312319446504</v>
      </c>
      <c r="DW81">
        <v>0.97641084610442297</v>
      </c>
      <c r="DX81">
        <v>0</v>
      </c>
      <c r="DY81">
        <v>0.116339726244549</v>
      </c>
      <c r="DZ81">
        <v>-5.1377938194144997E-2</v>
      </c>
      <c r="EA81">
        <v>1.02706161354446E-2</v>
      </c>
      <c r="EB81">
        <v>1</v>
      </c>
      <c r="EC81">
        <v>1</v>
      </c>
      <c r="ED81">
        <v>2</v>
      </c>
      <c r="EE81" t="s">
        <v>284</v>
      </c>
      <c r="EF81">
        <v>1.8670599999999999</v>
      </c>
      <c r="EG81">
        <v>1.8635600000000001</v>
      </c>
      <c r="EH81">
        <v>1.8692</v>
      </c>
      <c r="EI81">
        <v>1.86711</v>
      </c>
      <c r="EJ81">
        <v>1.8717999999999999</v>
      </c>
      <c r="EK81">
        <v>1.8642799999999999</v>
      </c>
      <c r="EL81">
        <v>1.86582</v>
      </c>
      <c r="EM81">
        <v>1.8656999999999999</v>
      </c>
      <c r="EN81" t="s">
        <v>280</v>
      </c>
      <c r="EO81" t="s">
        <v>19</v>
      </c>
      <c r="EP81" t="s">
        <v>19</v>
      </c>
      <c r="EQ81" t="s">
        <v>19</v>
      </c>
      <c r="ER81" t="s">
        <v>281</v>
      </c>
      <c r="ES81" t="s">
        <v>282</v>
      </c>
      <c r="ET81" t="s">
        <v>283</v>
      </c>
      <c r="EU81" t="s">
        <v>283</v>
      </c>
      <c r="EV81" t="s">
        <v>283</v>
      </c>
      <c r="EW81" t="s">
        <v>283</v>
      </c>
      <c r="EX81">
        <v>0</v>
      </c>
      <c r="EY81">
        <v>100</v>
      </c>
      <c r="EZ81">
        <v>100</v>
      </c>
      <c r="FA81">
        <v>1.0369999999999999</v>
      </c>
      <c r="FB81">
        <v>0.252</v>
      </c>
      <c r="FC81">
        <v>2</v>
      </c>
      <c r="FD81">
        <v>334.25599999999997</v>
      </c>
      <c r="FE81">
        <v>500.51299999999998</v>
      </c>
      <c r="FF81">
        <v>25.0002</v>
      </c>
      <c r="FG81">
        <v>32.117400000000004</v>
      </c>
      <c r="FH81">
        <v>30.0002</v>
      </c>
      <c r="FI81">
        <v>32.128</v>
      </c>
      <c r="FJ81">
        <v>32.123199999999997</v>
      </c>
      <c r="FK81">
        <v>38.816299999999998</v>
      </c>
      <c r="FL81">
        <v>20.573699999999999</v>
      </c>
      <c r="FM81">
        <v>0.39343099999999998</v>
      </c>
      <c r="FN81">
        <v>25</v>
      </c>
      <c r="FO81">
        <v>800</v>
      </c>
      <c r="FP81">
        <v>23.686900000000001</v>
      </c>
      <c r="FQ81">
        <v>100.876</v>
      </c>
      <c r="FR81">
        <v>101.467</v>
      </c>
    </row>
    <row r="82" spans="1:174" x14ac:dyDescent="0.2">
      <c r="A82">
        <v>77</v>
      </c>
      <c r="B82">
        <v>1564505499.5999999</v>
      </c>
      <c r="C82">
        <v>12682.7999999523</v>
      </c>
      <c r="D82" t="s">
        <v>615</v>
      </c>
      <c r="E82" t="s">
        <v>616</v>
      </c>
      <c r="F82" t="s">
        <v>566</v>
      </c>
      <c r="G82">
        <v>3</v>
      </c>
      <c r="H82" s="1">
        <v>6</v>
      </c>
      <c r="I82" t="s">
        <v>959</v>
      </c>
      <c r="J82">
        <v>1564505499.5999999</v>
      </c>
      <c r="K82">
        <f t="shared" si="86"/>
        <v>1.4328595987275446E-3</v>
      </c>
      <c r="L82">
        <f t="shared" si="87"/>
        <v>27.692657827350239</v>
      </c>
      <c r="M82">
        <f t="shared" si="88"/>
        <v>965.32696820600347</v>
      </c>
      <c r="N82">
        <f t="shared" si="89"/>
        <v>291.47966983342661</v>
      </c>
      <c r="O82">
        <f t="shared" si="90"/>
        <v>28.996917263280594</v>
      </c>
      <c r="P82">
        <f t="shared" si="91"/>
        <v>96.032447975117535</v>
      </c>
      <c r="Q82">
        <f t="shared" si="92"/>
        <v>6.8879250299643202E-2</v>
      </c>
      <c r="R82">
        <f t="shared" si="93"/>
        <v>2.2509011581299703</v>
      </c>
      <c r="S82">
        <f t="shared" si="94"/>
        <v>6.7729368012522648E-2</v>
      </c>
      <c r="T82">
        <f t="shared" si="95"/>
        <v>4.2432568363686599E-2</v>
      </c>
      <c r="U82">
        <f t="shared" si="96"/>
        <v>273.59470713173101</v>
      </c>
      <c r="V82">
        <f t="shared" si="97"/>
        <v>30.496604179715721</v>
      </c>
      <c r="W82">
        <f t="shared" si="98"/>
        <v>31.443300000000001</v>
      </c>
      <c r="X82">
        <f t="shared" si="99"/>
        <v>4.6266703985985531</v>
      </c>
      <c r="Y82">
        <f t="shared" si="100"/>
        <v>64.921442896557721</v>
      </c>
      <c r="Z82">
        <f t="shared" si="101"/>
        <v>2.5984940164949002</v>
      </c>
      <c r="AA82">
        <f t="shared" si="102"/>
        <v>4.0025204317088248</v>
      </c>
      <c r="AB82">
        <f t="shared" si="103"/>
        <v>2.0281763821036529</v>
      </c>
      <c r="AC82">
        <f t="shared" si="104"/>
        <v>-63.189108303884716</v>
      </c>
      <c r="AD82">
        <f t="shared" si="105"/>
        <v>-306.55584337356942</v>
      </c>
      <c r="AE82">
        <f t="shared" si="106"/>
        <v>-30.337125298293341</v>
      </c>
      <c r="AF82">
        <f t="shared" si="107"/>
        <v>-126.48736984401646</v>
      </c>
      <c r="AG82">
        <v>-4.1208012193840501E-2</v>
      </c>
      <c r="AH82">
        <v>4.6259603707726402E-2</v>
      </c>
      <c r="AI82">
        <v>3.4568319748618701</v>
      </c>
      <c r="AJ82">
        <v>146</v>
      </c>
      <c r="AK82">
        <v>29</v>
      </c>
      <c r="AL82">
        <f t="shared" si="108"/>
        <v>1.0056241360497691</v>
      </c>
      <c r="AM82">
        <f t="shared" si="109"/>
        <v>0.56241360497690795</v>
      </c>
      <c r="AN82">
        <f t="shared" si="110"/>
        <v>52211.08542325977</v>
      </c>
      <c r="AO82">
        <v>0</v>
      </c>
      <c r="AP82">
        <v>0</v>
      </c>
      <c r="AQ82">
        <v>0</v>
      </c>
      <c r="AR82">
        <f t="shared" si="111"/>
        <v>0</v>
      </c>
      <c r="AS82" t="e">
        <f t="shared" si="112"/>
        <v>#DIV/0!</v>
      </c>
      <c r="AT82">
        <v>-1</v>
      </c>
      <c r="AU82" t="s">
        <v>617</v>
      </c>
      <c r="AV82">
        <v>827.73607692307701</v>
      </c>
      <c r="AW82">
        <v>1213.48</v>
      </c>
      <c r="AX82">
        <f t="shared" si="113"/>
        <v>0.3178823903788468</v>
      </c>
      <c r="AY82">
        <v>0.5</v>
      </c>
      <c r="AZ82">
        <f t="shared" si="114"/>
        <v>1429.1853001003824</v>
      </c>
      <c r="BA82">
        <f t="shared" si="115"/>
        <v>27.692657827350239</v>
      </c>
      <c r="BB82">
        <f t="shared" si="116"/>
        <v>227.15641974510953</v>
      </c>
      <c r="BC82">
        <f t="shared" si="117"/>
        <v>0.51018558196261987</v>
      </c>
      <c r="BD82">
        <f t="shared" si="118"/>
        <v>2.0076233519428822E-2</v>
      </c>
      <c r="BE82">
        <f t="shared" si="119"/>
        <v>-1</v>
      </c>
      <c r="BF82" t="s">
        <v>618</v>
      </c>
      <c r="BG82">
        <v>594.38</v>
      </c>
      <c r="BH82">
        <f t="shared" si="120"/>
        <v>619.1</v>
      </c>
      <c r="BI82">
        <f t="shared" si="121"/>
        <v>0.62307207733310122</v>
      </c>
      <c r="BJ82">
        <f t="shared" si="122"/>
        <v>2.0415895555032133</v>
      </c>
      <c r="BK82">
        <f t="shared" si="123"/>
        <v>0.3178823903788468</v>
      </c>
      <c r="BL82" t="e">
        <f t="shared" si="124"/>
        <v>#DIV/0!</v>
      </c>
      <c r="BM82">
        <v>559</v>
      </c>
      <c r="BN82">
        <v>300</v>
      </c>
      <c r="BO82">
        <v>300</v>
      </c>
      <c r="BP82">
        <v>300</v>
      </c>
      <c r="BQ82">
        <v>10179.6</v>
      </c>
      <c r="BR82">
        <v>1124.3699999999999</v>
      </c>
      <c r="BS82">
        <v>-7.03187E-3</v>
      </c>
      <c r="BT82">
        <v>-1.96167</v>
      </c>
      <c r="BU82">
        <f t="shared" si="125"/>
        <v>1699.96</v>
      </c>
      <c r="BV82">
        <f t="shared" si="126"/>
        <v>1429.1853001003824</v>
      </c>
      <c r="BW82">
        <f t="shared" si="127"/>
        <v>0.84071701693003498</v>
      </c>
      <c r="BX82">
        <f t="shared" si="128"/>
        <v>0.19143403386007007</v>
      </c>
      <c r="BY82">
        <v>6</v>
      </c>
      <c r="BZ82">
        <v>0.5</v>
      </c>
      <c r="CA82" t="s">
        <v>278</v>
      </c>
      <c r="CB82">
        <v>1564505499.5999999</v>
      </c>
      <c r="CC82">
        <v>965.327</v>
      </c>
      <c r="CD82">
        <v>1000.03</v>
      </c>
      <c r="CE82">
        <v>26.1203</v>
      </c>
      <c r="CF82">
        <v>24.455500000000001</v>
      </c>
      <c r="CG82">
        <v>500.03100000000001</v>
      </c>
      <c r="CH82">
        <v>99.281800000000004</v>
      </c>
      <c r="CI82">
        <v>0.19998299999999999</v>
      </c>
      <c r="CJ82">
        <v>28.917100000000001</v>
      </c>
      <c r="CK82">
        <v>31.443300000000001</v>
      </c>
      <c r="CL82">
        <v>999.9</v>
      </c>
      <c r="CM82">
        <v>10009.4</v>
      </c>
      <c r="CN82">
        <v>0</v>
      </c>
      <c r="CO82">
        <v>-0.38127899999999998</v>
      </c>
      <c r="CP82">
        <v>1699.96</v>
      </c>
      <c r="CQ82">
        <v>0.97602699999999998</v>
      </c>
      <c r="CR82">
        <v>2.3972899999999998E-2</v>
      </c>
      <c r="CS82">
        <v>0</v>
      </c>
      <c r="CT82">
        <v>827.57600000000002</v>
      </c>
      <c r="CU82">
        <v>4.99986</v>
      </c>
      <c r="CV82">
        <v>14612.7</v>
      </c>
      <c r="CW82">
        <v>13809.1</v>
      </c>
      <c r="CX82">
        <v>47.436999999999998</v>
      </c>
      <c r="CY82">
        <v>49.311999999999998</v>
      </c>
      <c r="CZ82">
        <v>48.311999999999998</v>
      </c>
      <c r="DA82">
        <v>48.311999999999998</v>
      </c>
      <c r="DB82">
        <v>49.186999999999998</v>
      </c>
      <c r="DC82">
        <v>1654.33</v>
      </c>
      <c r="DD82">
        <v>40.630000000000003</v>
      </c>
      <c r="DE82">
        <v>0</v>
      </c>
      <c r="DF82">
        <v>120.59999990463299</v>
      </c>
      <c r="DG82">
        <v>827.73607692307701</v>
      </c>
      <c r="DH82">
        <v>-3.55835897290119</v>
      </c>
      <c r="DI82">
        <v>-75.039316254898594</v>
      </c>
      <c r="DJ82">
        <v>14622.1653846154</v>
      </c>
      <c r="DK82">
        <v>15</v>
      </c>
      <c r="DL82">
        <v>1564505533.0999999</v>
      </c>
      <c r="DM82" t="s">
        <v>619</v>
      </c>
      <c r="DN82">
        <v>78</v>
      </c>
      <c r="DO82">
        <v>1.1930000000000001</v>
      </c>
      <c r="DP82">
        <v>0.26900000000000002</v>
      </c>
      <c r="DQ82">
        <v>1000</v>
      </c>
      <c r="DR82">
        <v>24</v>
      </c>
      <c r="DS82">
        <v>7.0000000000000007E-2</v>
      </c>
      <c r="DT82">
        <v>0.05</v>
      </c>
      <c r="DU82">
        <v>28.361212241303701</v>
      </c>
      <c r="DV82">
        <v>-1.4637970287789199</v>
      </c>
      <c r="DW82">
        <v>0.292259082120433</v>
      </c>
      <c r="DX82">
        <v>0</v>
      </c>
      <c r="DY82">
        <v>6.99881535955615E-2</v>
      </c>
      <c r="DZ82">
        <v>-4.5462695031393803E-3</v>
      </c>
      <c r="EA82">
        <v>9.1406633787546095E-4</v>
      </c>
      <c r="EB82">
        <v>1</v>
      </c>
      <c r="EC82">
        <v>1</v>
      </c>
      <c r="ED82">
        <v>2</v>
      </c>
      <c r="EE82" t="s">
        <v>284</v>
      </c>
      <c r="EF82">
        <v>1.8670599999999999</v>
      </c>
      <c r="EG82">
        <v>1.8635600000000001</v>
      </c>
      <c r="EH82">
        <v>1.8692</v>
      </c>
      <c r="EI82">
        <v>1.8671</v>
      </c>
      <c r="EJ82">
        <v>1.8717999999999999</v>
      </c>
      <c r="EK82">
        <v>1.8642799999999999</v>
      </c>
      <c r="EL82">
        <v>1.86582</v>
      </c>
      <c r="EM82">
        <v>1.8656999999999999</v>
      </c>
      <c r="EN82" t="s">
        <v>280</v>
      </c>
      <c r="EO82" t="s">
        <v>19</v>
      </c>
      <c r="EP82" t="s">
        <v>19</v>
      </c>
      <c r="EQ82" t="s">
        <v>19</v>
      </c>
      <c r="ER82" t="s">
        <v>281</v>
      </c>
      <c r="ES82" t="s">
        <v>282</v>
      </c>
      <c r="ET82" t="s">
        <v>283</v>
      </c>
      <c r="EU82" t="s">
        <v>283</v>
      </c>
      <c r="EV82" t="s">
        <v>283</v>
      </c>
      <c r="EW82" t="s">
        <v>283</v>
      </c>
      <c r="EX82">
        <v>0</v>
      </c>
      <c r="EY82">
        <v>100</v>
      </c>
      <c r="EZ82">
        <v>100</v>
      </c>
      <c r="FA82">
        <v>1.1930000000000001</v>
      </c>
      <c r="FB82">
        <v>0.26900000000000002</v>
      </c>
      <c r="FC82">
        <v>2</v>
      </c>
      <c r="FD82">
        <v>334.27199999999999</v>
      </c>
      <c r="FE82">
        <v>501.63499999999999</v>
      </c>
      <c r="FF82">
        <v>25.000299999999999</v>
      </c>
      <c r="FG82">
        <v>32.120199999999997</v>
      </c>
      <c r="FH82">
        <v>30.0001</v>
      </c>
      <c r="FI82">
        <v>32.139299999999999</v>
      </c>
      <c r="FJ82">
        <v>32.137300000000003</v>
      </c>
      <c r="FK82">
        <v>46.477200000000003</v>
      </c>
      <c r="FL82">
        <v>17.8691</v>
      </c>
      <c r="FM82">
        <v>5.4384899999999998</v>
      </c>
      <c r="FN82">
        <v>25</v>
      </c>
      <c r="FO82">
        <v>1000</v>
      </c>
      <c r="FP82">
        <v>24.3796</v>
      </c>
      <c r="FQ82">
        <v>100.872</v>
      </c>
      <c r="FR82">
        <v>101.464</v>
      </c>
    </row>
    <row r="83" spans="1:174" x14ac:dyDescent="0.2">
      <c r="A83">
        <v>78</v>
      </c>
      <c r="B83">
        <v>1564506005.2</v>
      </c>
      <c r="C83">
        <v>13188.4000000954</v>
      </c>
      <c r="D83" t="s">
        <v>620</v>
      </c>
      <c r="E83" t="s">
        <v>621</v>
      </c>
      <c r="F83" t="s">
        <v>622</v>
      </c>
      <c r="G83">
        <v>2</v>
      </c>
      <c r="H83" s="1">
        <v>0</v>
      </c>
      <c r="I83" t="s">
        <v>960</v>
      </c>
      <c r="J83">
        <v>1564506005.2</v>
      </c>
      <c r="K83">
        <f t="shared" si="86"/>
        <v>8.7515657330588196E-3</v>
      </c>
      <c r="L83">
        <f t="shared" si="87"/>
        <v>30.060315274833339</v>
      </c>
      <c r="M83">
        <f t="shared" si="88"/>
        <v>360.33996540728009</v>
      </c>
      <c r="N83">
        <f t="shared" si="89"/>
        <v>278.83018747175544</v>
      </c>
      <c r="O83">
        <f t="shared" si="90"/>
        <v>27.740351935793374</v>
      </c>
      <c r="P83">
        <f t="shared" si="91"/>
        <v>35.849624273347793</v>
      </c>
      <c r="Q83">
        <f t="shared" si="92"/>
        <v>0.74556885720321209</v>
      </c>
      <c r="R83">
        <f t="shared" si="93"/>
        <v>2.2484164487630363</v>
      </c>
      <c r="S83">
        <f t="shared" si="94"/>
        <v>0.63084658119950876</v>
      </c>
      <c r="T83">
        <f t="shared" si="95"/>
        <v>0.40310728247338473</v>
      </c>
      <c r="U83">
        <f t="shared" si="96"/>
        <v>273.60381080162171</v>
      </c>
      <c r="V83">
        <f t="shared" si="97"/>
        <v>27.795711685377949</v>
      </c>
      <c r="W83">
        <f t="shared" si="98"/>
        <v>28.349699999999999</v>
      </c>
      <c r="X83">
        <f t="shared" si="99"/>
        <v>3.8728938910918305</v>
      </c>
      <c r="Y83">
        <f t="shared" si="100"/>
        <v>64.415531704168458</v>
      </c>
      <c r="Z83">
        <f t="shared" si="101"/>
        <v>2.5371814421774008</v>
      </c>
      <c r="AA83">
        <f t="shared" si="102"/>
        <v>3.9387728006803284</v>
      </c>
      <c r="AB83">
        <f t="shared" si="103"/>
        <v>1.3357124489144296</v>
      </c>
      <c r="AC83">
        <f t="shared" si="104"/>
        <v>-385.94404882789394</v>
      </c>
      <c r="AD83">
        <f t="shared" si="105"/>
        <v>35.201308650891221</v>
      </c>
      <c r="AE83">
        <f t="shared" si="106"/>
        <v>3.429519482473967</v>
      </c>
      <c r="AF83">
        <f t="shared" si="107"/>
        <v>-73.709409892907061</v>
      </c>
      <c r="AG83">
        <v>-4.1141129396728801E-2</v>
      </c>
      <c r="AH83">
        <v>4.6184521908713798E-2</v>
      </c>
      <c r="AI83">
        <v>3.4523899755929901</v>
      </c>
      <c r="AJ83">
        <v>155</v>
      </c>
      <c r="AK83">
        <v>31</v>
      </c>
      <c r="AL83">
        <f t="shared" si="108"/>
        <v>1.0059767310743</v>
      </c>
      <c r="AM83">
        <f t="shared" si="109"/>
        <v>0.5976731074299968</v>
      </c>
      <c r="AN83">
        <f t="shared" si="110"/>
        <v>52177.81806747253</v>
      </c>
      <c r="AO83">
        <v>0</v>
      </c>
      <c r="AP83">
        <v>0</v>
      </c>
      <c r="AQ83">
        <v>0</v>
      </c>
      <c r="AR83">
        <f t="shared" si="111"/>
        <v>0</v>
      </c>
      <c r="AS83" t="e">
        <f t="shared" si="112"/>
        <v>#DIV/0!</v>
      </c>
      <c r="AT83">
        <v>-1</v>
      </c>
      <c r="AU83" t="s">
        <v>623</v>
      </c>
      <c r="AV83">
        <v>942.65046153846197</v>
      </c>
      <c r="AW83">
        <v>1387.12</v>
      </c>
      <c r="AX83">
        <f t="shared" si="113"/>
        <v>0.3204261624528072</v>
      </c>
      <c r="AY83">
        <v>0.5</v>
      </c>
      <c r="AZ83">
        <f t="shared" si="114"/>
        <v>1429.2279001004288</v>
      </c>
      <c r="BA83">
        <f t="shared" si="115"/>
        <v>30.060315274833339</v>
      </c>
      <c r="BB83">
        <f t="shared" si="116"/>
        <v>228.98100564983224</v>
      </c>
      <c r="BC83">
        <f t="shared" si="117"/>
        <v>0.54204394717111715</v>
      </c>
      <c r="BD83">
        <f t="shared" si="118"/>
        <v>2.1732234077330003E-2</v>
      </c>
      <c r="BE83">
        <f t="shared" si="119"/>
        <v>-1</v>
      </c>
      <c r="BF83" t="s">
        <v>624</v>
      </c>
      <c r="BG83">
        <v>635.24</v>
      </c>
      <c r="BH83">
        <f t="shared" si="120"/>
        <v>751.87999999999988</v>
      </c>
      <c r="BI83">
        <f t="shared" si="121"/>
        <v>0.59114424969614565</v>
      </c>
      <c r="BJ83">
        <f t="shared" si="122"/>
        <v>2.1836156413324095</v>
      </c>
      <c r="BK83">
        <f t="shared" si="123"/>
        <v>0.32042616245280725</v>
      </c>
      <c r="BL83" t="e">
        <f t="shared" si="124"/>
        <v>#DIV/0!</v>
      </c>
      <c r="BM83">
        <v>561</v>
      </c>
      <c r="BN83">
        <v>300</v>
      </c>
      <c r="BO83">
        <v>300</v>
      </c>
      <c r="BP83">
        <v>300</v>
      </c>
      <c r="BQ83">
        <v>10135.4</v>
      </c>
      <c r="BR83">
        <v>1290.8</v>
      </c>
      <c r="BS83">
        <v>-7.0015800000000003E-3</v>
      </c>
      <c r="BT83">
        <v>3.6876199999999999</v>
      </c>
      <c r="BU83">
        <f t="shared" si="125"/>
        <v>1700.01</v>
      </c>
      <c r="BV83">
        <f t="shared" si="126"/>
        <v>1429.2279001004288</v>
      </c>
      <c r="BW83">
        <f t="shared" si="127"/>
        <v>0.84071734878055349</v>
      </c>
      <c r="BX83">
        <f t="shared" si="128"/>
        <v>0.19143469756110706</v>
      </c>
      <c r="BY83">
        <v>6</v>
      </c>
      <c r="BZ83">
        <v>0.5</v>
      </c>
      <c r="CA83" t="s">
        <v>278</v>
      </c>
      <c r="CB83">
        <v>1564506005.2</v>
      </c>
      <c r="CC83">
        <v>360.34</v>
      </c>
      <c r="CD83">
        <v>399.97699999999998</v>
      </c>
      <c r="CE83">
        <v>25.502300000000002</v>
      </c>
      <c r="CF83">
        <v>15.332000000000001</v>
      </c>
      <c r="CG83">
        <v>500.06700000000001</v>
      </c>
      <c r="CH83">
        <v>99.288300000000007</v>
      </c>
      <c r="CI83">
        <v>0.20003799999999999</v>
      </c>
      <c r="CJ83">
        <v>28.6401</v>
      </c>
      <c r="CK83">
        <v>28.349699999999999</v>
      </c>
      <c r="CL83">
        <v>999.9</v>
      </c>
      <c r="CM83">
        <v>9992.5</v>
      </c>
      <c r="CN83">
        <v>0</v>
      </c>
      <c r="CO83">
        <v>-0.30578699999999998</v>
      </c>
      <c r="CP83">
        <v>1700.01</v>
      </c>
      <c r="CQ83">
        <v>0.97601499999999997</v>
      </c>
      <c r="CR83">
        <v>2.39849E-2</v>
      </c>
      <c r="CS83">
        <v>0</v>
      </c>
      <c r="CT83">
        <v>940.51599999999996</v>
      </c>
      <c r="CU83">
        <v>4.99986</v>
      </c>
      <c r="CV83">
        <v>16512.2</v>
      </c>
      <c r="CW83">
        <v>13809.5</v>
      </c>
      <c r="CX83">
        <v>47.375</v>
      </c>
      <c r="CY83">
        <v>49.311999999999998</v>
      </c>
      <c r="CZ83">
        <v>48.25</v>
      </c>
      <c r="DA83">
        <v>48.186999999999998</v>
      </c>
      <c r="DB83">
        <v>49.061999999999998</v>
      </c>
      <c r="DC83">
        <v>1654.36</v>
      </c>
      <c r="DD83">
        <v>40.65</v>
      </c>
      <c r="DE83">
        <v>0</v>
      </c>
      <c r="DF83">
        <v>505.200000047684</v>
      </c>
      <c r="DG83">
        <v>942.65046153846197</v>
      </c>
      <c r="DH83">
        <v>-16.832820521874801</v>
      </c>
      <c r="DI83">
        <v>-274.97435914994901</v>
      </c>
      <c r="DJ83">
        <v>16545.376923076899</v>
      </c>
      <c r="DK83">
        <v>15</v>
      </c>
      <c r="DL83">
        <v>1564506037.5999999</v>
      </c>
      <c r="DM83" t="s">
        <v>625</v>
      </c>
      <c r="DN83">
        <v>79</v>
      </c>
      <c r="DO83">
        <v>0.53600000000000003</v>
      </c>
      <c r="DP83">
        <v>0.09</v>
      </c>
      <c r="DQ83">
        <v>400</v>
      </c>
      <c r="DR83">
        <v>15</v>
      </c>
      <c r="DS83">
        <v>0.04</v>
      </c>
      <c r="DT83">
        <v>0.01</v>
      </c>
      <c r="DU83">
        <v>29.375612211551999</v>
      </c>
      <c r="DV83">
        <v>0.29924813140615097</v>
      </c>
      <c r="DW83">
        <v>6.3143621853086904E-2</v>
      </c>
      <c r="DX83">
        <v>1</v>
      </c>
      <c r="DY83">
        <v>0.78095334937766303</v>
      </c>
      <c r="DZ83">
        <v>-2.55046416471282E-2</v>
      </c>
      <c r="EA83">
        <v>5.4077745679409596E-3</v>
      </c>
      <c r="EB83">
        <v>1</v>
      </c>
      <c r="EC83">
        <v>2</v>
      </c>
      <c r="ED83">
        <v>2</v>
      </c>
      <c r="EE83" t="s">
        <v>279</v>
      </c>
      <c r="EF83">
        <v>1.8670500000000001</v>
      </c>
      <c r="EG83">
        <v>1.8635600000000001</v>
      </c>
      <c r="EH83">
        <v>1.8692</v>
      </c>
      <c r="EI83">
        <v>1.8671800000000001</v>
      </c>
      <c r="EJ83">
        <v>1.8717999999999999</v>
      </c>
      <c r="EK83">
        <v>1.86429</v>
      </c>
      <c r="EL83">
        <v>1.8658399999999999</v>
      </c>
      <c r="EM83">
        <v>1.86571</v>
      </c>
      <c r="EN83" t="s">
        <v>280</v>
      </c>
      <c r="EO83" t="s">
        <v>19</v>
      </c>
      <c r="EP83" t="s">
        <v>19</v>
      </c>
      <c r="EQ83" t="s">
        <v>19</v>
      </c>
      <c r="ER83" t="s">
        <v>281</v>
      </c>
      <c r="ES83" t="s">
        <v>282</v>
      </c>
      <c r="ET83" t="s">
        <v>283</v>
      </c>
      <c r="EU83" t="s">
        <v>283</v>
      </c>
      <c r="EV83" t="s">
        <v>283</v>
      </c>
      <c r="EW83" t="s">
        <v>283</v>
      </c>
      <c r="EX83">
        <v>0</v>
      </c>
      <c r="EY83">
        <v>100</v>
      </c>
      <c r="EZ83">
        <v>100</v>
      </c>
      <c r="FA83">
        <v>0.53600000000000003</v>
      </c>
      <c r="FB83">
        <v>0.09</v>
      </c>
      <c r="FC83">
        <v>2</v>
      </c>
      <c r="FD83">
        <v>325.041</v>
      </c>
      <c r="FE83">
        <v>494.15800000000002</v>
      </c>
      <c r="FF83">
        <v>24.999700000000001</v>
      </c>
      <c r="FG83">
        <v>32.205399999999997</v>
      </c>
      <c r="FH83">
        <v>30.0001</v>
      </c>
      <c r="FI83">
        <v>32.214300000000001</v>
      </c>
      <c r="FJ83">
        <v>32.207700000000003</v>
      </c>
      <c r="FK83">
        <v>22.156300000000002</v>
      </c>
      <c r="FL83">
        <v>52.343899999999998</v>
      </c>
      <c r="FM83">
        <v>0</v>
      </c>
      <c r="FN83">
        <v>25</v>
      </c>
      <c r="FO83">
        <v>400</v>
      </c>
      <c r="FP83">
        <v>15.4269</v>
      </c>
      <c r="FQ83">
        <v>100.85599999999999</v>
      </c>
      <c r="FR83">
        <v>101.459</v>
      </c>
    </row>
    <row r="84" spans="1:174" x14ac:dyDescent="0.2">
      <c r="A84">
        <v>79</v>
      </c>
      <c r="B84">
        <v>1564506120.7</v>
      </c>
      <c r="C84">
        <v>13303.9000000954</v>
      </c>
      <c r="D84" t="s">
        <v>626</v>
      </c>
      <c r="E84" t="s">
        <v>627</v>
      </c>
      <c r="F84" t="s">
        <v>622</v>
      </c>
      <c r="G84">
        <v>2</v>
      </c>
      <c r="H84" s="1">
        <v>0</v>
      </c>
      <c r="I84" t="s">
        <v>960</v>
      </c>
      <c r="J84">
        <v>1564506120.7</v>
      </c>
      <c r="K84">
        <f t="shared" si="86"/>
        <v>8.2229308327068998E-3</v>
      </c>
      <c r="L84">
        <f t="shared" si="87"/>
        <v>23.050977349640068</v>
      </c>
      <c r="M84">
        <f t="shared" si="88"/>
        <v>269.82197335671117</v>
      </c>
      <c r="N84">
        <f t="shared" si="89"/>
        <v>202.80590485261249</v>
      </c>
      <c r="O84">
        <f t="shared" si="90"/>
        <v>20.176395706748739</v>
      </c>
      <c r="P84">
        <f t="shared" si="91"/>
        <v>26.843571979707534</v>
      </c>
      <c r="Q84">
        <f t="shared" si="92"/>
        <v>0.68208535184699604</v>
      </c>
      <c r="R84">
        <f t="shared" si="93"/>
        <v>2.2449385533885895</v>
      </c>
      <c r="S84">
        <f t="shared" si="94"/>
        <v>0.58458395922979511</v>
      </c>
      <c r="T84">
        <f t="shared" si="95"/>
        <v>0.37295787538138803</v>
      </c>
      <c r="U84">
        <f t="shared" si="96"/>
        <v>273.60221481191468</v>
      </c>
      <c r="V84">
        <f t="shared" si="97"/>
        <v>27.955874024935333</v>
      </c>
      <c r="W84">
        <f t="shared" si="98"/>
        <v>28.494800000000001</v>
      </c>
      <c r="X84">
        <f t="shared" si="99"/>
        <v>3.9056895113860524</v>
      </c>
      <c r="Y84">
        <f t="shared" si="100"/>
        <v>64.837225097702898</v>
      </c>
      <c r="Z84">
        <f t="shared" si="101"/>
        <v>2.5517025186192002</v>
      </c>
      <c r="AA84">
        <f t="shared" si="102"/>
        <v>3.9355517062521601</v>
      </c>
      <c r="AB84">
        <f t="shared" si="103"/>
        <v>1.3539869927668522</v>
      </c>
      <c r="AC84">
        <f t="shared" si="104"/>
        <v>-362.63124972237426</v>
      </c>
      <c r="AD84">
        <f t="shared" si="105"/>
        <v>15.879021500485447</v>
      </c>
      <c r="AE84">
        <f t="shared" si="106"/>
        <v>1.5504345543201816</v>
      </c>
      <c r="AF84">
        <f t="shared" si="107"/>
        <v>-71.599578855653945</v>
      </c>
      <c r="AG84">
        <v>-4.1047624180521901E-2</v>
      </c>
      <c r="AH84">
        <v>4.6079554112014601E-2</v>
      </c>
      <c r="AI84">
        <v>3.4461756992152899</v>
      </c>
      <c r="AJ84">
        <v>154</v>
      </c>
      <c r="AK84">
        <v>31</v>
      </c>
      <c r="AL84">
        <f t="shared" si="108"/>
        <v>1.0059507241845795</v>
      </c>
      <c r="AM84">
        <f t="shared" si="109"/>
        <v>0.59507241845795367</v>
      </c>
      <c r="AN84">
        <f t="shared" si="110"/>
        <v>52066.406279043076</v>
      </c>
      <c r="AO84">
        <v>0</v>
      </c>
      <c r="AP84">
        <v>0</v>
      </c>
      <c r="AQ84">
        <v>0</v>
      </c>
      <c r="AR84">
        <f t="shared" si="111"/>
        <v>0</v>
      </c>
      <c r="AS84" t="e">
        <f t="shared" si="112"/>
        <v>#DIV/0!</v>
      </c>
      <c r="AT84">
        <v>-1</v>
      </c>
      <c r="AU84" t="s">
        <v>628</v>
      </c>
      <c r="AV84">
        <v>889.46580769230798</v>
      </c>
      <c r="AW84">
        <v>1275.1199999999999</v>
      </c>
      <c r="AX84">
        <f t="shared" si="113"/>
        <v>0.30244541086932364</v>
      </c>
      <c r="AY84">
        <v>0.5</v>
      </c>
      <c r="AZ84">
        <f t="shared" si="114"/>
        <v>1429.2195001004293</v>
      </c>
      <c r="BA84">
        <f t="shared" si="115"/>
        <v>23.050977349640068</v>
      </c>
      <c r="BB84">
        <f t="shared" si="116"/>
        <v>216.13043946516183</v>
      </c>
      <c r="BC84">
        <f t="shared" si="117"/>
        <v>0.50908149821193294</v>
      </c>
      <c r="BD84">
        <f t="shared" si="118"/>
        <v>1.6828050098637779E-2</v>
      </c>
      <c r="BE84">
        <f t="shared" si="119"/>
        <v>-1</v>
      </c>
      <c r="BF84" t="s">
        <v>629</v>
      </c>
      <c r="BG84">
        <v>625.98</v>
      </c>
      <c r="BH84">
        <f t="shared" si="120"/>
        <v>649.13999999999987</v>
      </c>
      <c r="BI84">
        <f t="shared" si="121"/>
        <v>0.59410018225296857</v>
      </c>
      <c r="BJ84">
        <f t="shared" si="122"/>
        <v>2.036997987156139</v>
      </c>
      <c r="BK84">
        <f t="shared" si="123"/>
        <v>0.30244541086932364</v>
      </c>
      <c r="BL84" t="e">
        <f t="shared" si="124"/>
        <v>#DIV/0!</v>
      </c>
      <c r="BM84">
        <v>563</v>
      </c>
      <c r="BN84">
        <v>300</v>
      </c>
      <c r="BO84">
        <v>300</v>
      </c>
      <c r="BP84">
        <v>300</v>
      </c>
      <c r="BQ84">
        <v>10134.799999999999</v>
      </c>
      <c r="BR84">
        <v>1189.3</v>
      </c>
      <c r="BS84">
        <v>-7.0009699999999996E-3</v>
      </c>
      <c r="BT84">
        <v>0.56140100000000004</v>
      </c>
      <c r="BU84">
        <f t="shared" si="125"/>
        <v>1700</v>
      </c>
      <c r="BV84">
        <f t="shared" si="126"/>
        <v>1429.2195001004293</v>
      </c>
      <c r="BW84">
        <f t="shared" si="127"/>
        <v>0.84071735300025252</v>
      </c>
      <c r="BX84">
        <f t="shared" si="128"/>
        <v>0.19143470600050519</v>
      </c>
      <c r="BY84">
        <v>6</v>
      </c>
      <c r="BZ84">
        <v>0.5</v>
      </c>
      <c r="CA84" t="s">
        <v>278</v>
      </c>
      <c r="CB84">
        <v>1564506120.7</v>
      </c>
      <c r="CC84">
        <v>269.822</v>
      </c>
      <c r="CD84">
        <v>299.97899999999998</v>
      </c>
      <c r="CE84">
        <v>25.648800000000001</v>
      </c>
      <c r="CF84">
        <v>16.093699999999998</v>
      </c>
      <c r="CG84">
        <v>500.05</v>
      </c>
      <c r="CH84">
        <v>99.286199999999994</v>
      </c>
      <c r="CI84">
        <v>0.20003399999999999</v>
      </c>
      <c r="CJ84">
        <v>28.626000000000001</v>
      </c>
      <c r="CK84">
        <v>28.494800000000001</v>
      </c>
      <c r="CL84">
        <v>999.9</v>
      </c>
      <c r="CM84">
        <v>9970</v>
      </c>
      <c r="CN84">
        <v>0</v>
      </c>
      <c r="CO84">
        <v>-0.34401100000000001</v>
      </c>
      <c r="CP84">
        <v>1700</v>
      </c>
      <c r="CQ84">
        <v>0.97601499999999997</v>
      </c>
      <c r="CR84">
        <v>2.39849E-2</v>
      </c>
      <c r="CS84">
        <v>0</v>
      </c>
      <c r="CT84">
        <v>888.57799999999997</v>
      </c>
      <c r="CU84">
        <v>4.99986</v>
      </c>
      <c r="CV84">
        <v>15601.7</v>
      </c>
      <c r="CW84">
        <v>13809.3</v>
      </c>
      <c r="CX84">
        <v>47.311999999999998</v>
      </c>
      <c r="CY84">
        <v>49.311999999999998</v>
      </c>
      <c r="CZ84">
        <v>48.25</v>
      </c>
      <c r="DA84">
        <v>48.125</v>
      </c>
      <c r="DB84">
        <v>49.061999999999998</v>
      </c>
      <c r="DC84">
        <v>1654.35</v>
      </c>
      <c r="DD84">
        <v>40.65</v>
      </c>
      <c r="DE84">
        <v>0</v>
      </c>
      <c r="DF84">
        <v>115.299999952316</v>
      </c>
      <c r="DG84">
        <v>889.46580769230798</v>
      </c>
      <c r="DH84">
        <v>-9.2268376233144807</v>
      </c>
      <c r="DI84">
        <v>-165.791453135735</v>
      </c>
      <c r="DJ84">
        <v>15619.7</v>
      </c>
      <c r="DK84">
        <v>15</v>
      </c>
      <c r="DL84">
        <v>1564506159.7</v>
      </c>
      <c r="DM84" t="s">
        <v>630</v>
      </c>
      <c r="DN84">
        <v>80</v>
      </c>
      <c r="DO84">
        <v>0.377</v>
      </c>
      <c r="DP84">
        <v>0.108</v>
      </c>
      <c r="DQ84">
        <v>300</v>
      </c>
      <c r="DR84">
        <v>16</v>
      </c>
      <c r="DS84">
        <v>0.04</v>
      </c>
      <c r="DT84">
        <v>0.01</v>
      </c>
      <c r="DU84">
        <v>22.853924892888099</v>
      </c>
      <c r="DV84">
        <v>0.29251220415468498</v>
      </c>
      <c r="DW84">
        <v>7.6470386674602597E-2</v>
      </c>
      <c r="DX84">
        <v>1</v>
      </c>
      <c r="DY84">
        <v>0.69237264072562399</v>
      </c>
      <c r="DZ84">
        <v>-4.0646844747286699E-2</v>
      </c>
      <c r="EA84">
        <v>8.1099088888418602E-3</v>
      </c>
      <c r="EB84">
        <v>1</v>
      </c>
      <c r="EC84">
        <v>2</v>
      </c>
      <c r="ED84">
        <v>2</v>
      </c>
      <c r="EE84" t="s">
        <v>279</v>
      </c>
      <c r="EF84">
        <v>1.8670599999999999</v>
      </c>
      <c r="EG84">
        <v>1.86354</v>
      </c>
      <c r="EH84">
        <v>1.8692</v>
      </c>
      <c r="EI84">
        <v>1.86714</v>
      </c>
      <c r="EJ84">
        <v>1.8717999999999999</v>
      </c>
      <c r="EK84">
        <v>1.86429</v>
      </c>
      <c r="EL84">
        <v>1.8658399999999999</v>
      </c>
      <c r="EM84">
        <v>1.86571</v>
      </c>
      <c r="EN84" t="s">
        <v>280</v>
      </c>
      <c r="EO84" t="s">
        <v>19</v>
      </c>
      <c r="EP84" t="s">
        <v>19</v>
      </c>
      <c r="EQ84" t="s">
        <v>19</v>
      </c>
      <c r="ER84" t="s">
        <v>281</v>
      </c>
      <c r="ES84" t="s">
        <v>282</v>
      </c>
      <c r="ET84" t="s">
        <v>283</v>
      </c>
      <c r="EU84" t="s">
        <v>283</v>
      </c>
      <c r="EV84" t="s">
        <v>283</v>
      </c>
      <c r="EW84" t="s">
        <v>283</v>
      </c>
      <c r="EX84">
        <v>0</v>
      </c>
      <c r="EY84">
        <v>100</v>
      </c>
      <c r="EZ84">
        <v>100</v>
      </c>
      <c r="FA84">
        <v>0.377</v>
      </c>
      <c r="FB84">
        <v>0.108</v>
      </c>
      <c r="FC84">
        <v>2</v>
      </c>
      <c r="FD84">
        <v>325.70299999999997</v>
      </c>
      <c r="FE84">
        <v>494.37599999999998</v>
      </c>
      <c r="FF84">
        <v>24.999500000000001</v>
      </c>
      <c r="FG84">
        <v>32.1997</v>
      </c>
      <c r="FH84">
        <v>30.0001</v>
      </c>
      <c r="FI84">
        <v>32.218800000000002</v>
      </c>
      <c r="FJ84">
        <v>32.211300000000001</v>
      </c>
      <c r="FK84">
        <v>17.676400000000001</v>
      </c>
      <c r="FL84">
        <v>49.602200000000003</v>
      </c>
      <c r="FM84">
        <v>0</v>
      </c>
      <c r="FN84">
        <v>25</v>
      </c>
      <c r="FO84">
        <v>300</v>
      </c>
      <c r="FP84">
        <v>16.1294</v>
      </c>
      <c r="FQ84">
        <v>100.85899999999999</v>
      </c>
      <c r="FR84">
        <v>101.46299999999999</v>
      </c>
    </row>
    <row r="85" spans="1:174" x14ac:dyDescent="0.2">
      <c r="A85">
        <v>80</v>
      </c>
      <c r="B85">
        <v>1564506238.7</v>
      </c>
      <c r="C85">
        <v>13421.9000000954</v>
      </c>
      <c r="D85" t="s">
        <v>631</v>
      </c>
      <c r="E85" t="s">
        <v>632</v>
      </c>
      <c r="F85" t="s">
        <v>622</v>
      </c>
      <c r="G85">
        <v>2</v>
      </c>
      <c r="H85" s="1">
        <v>0</v>
      </c>
      <c r="I85" t="s">
        <v>960</v>
      </c>
      <c r="J85">
        <v>1564506238.7</v>
      </c>
      <c r="K85">
        <f t="shared" si="86"/>
        <v>7.8835533063281952E-3</v>
      </c>
      <c r="L85">
        <f t="shared" si="87"/>
        <v>18.644355305769583</v>
      </c>
      <c r="M85">
        <f t="shared" si="88"/>
        <v>225.60397852693592</v>
      </c>
      <c r="N85">
        <f t="shared" si="89"/>
        <v>168.17011801229867</v>
      </c>
      <c r="O85">
        <f t="shared" si="90"/>
        <v>16.730196164017549</v>
      </c>
      <c r="P85">
        <f t="shared" si="91"/>
        <v>22.443932731630781</v>
      </c>
      <c r="Q85">
        <f t="shared" si="92"/>
        <v>0.63784950968330989</v>
      </c>
      <c r="R85">
        <f t="shared" si="93"/>
        <v>2.2476752472639019</v>
      </c>
      <c r="S85">
        <f t="shared" si="94"/>
        <v>0.5518250323751317</v>
      </c>
      <c r="T85">
        <f t="shared" si="95"/>
        <v>0.35164839460829111</v>
      </c>
      <c r="U85">
        <f t="shared" si="96"/>
        <v>273.60850917887041</v>
      </c>
      <c r="V85">
        <f t="shared" si="97"/>
        <v>28.057087762413989</v>
      </c>
      <c r="W85">
        <f t="shared" si="98"/>
        <v>28.565200000000001</v>
      </c>
      <c r="X85">
        <f t="shared" si="99"/>
        <v>3.9216884617121326</v>
      </c>
      <c r="Y85">
        <f t="shared" si="100"/>
        <v>64.753916093410368</v>
      </c>
      <c r="Z85">
        <f t="shared" si="101"/>
        <v>2.5466351071554998</v>
      </c>
      <c r="AA85">
        <f t="shared" si="102"/>
        <v>3.9327893366045488</v>
      </c>
      <c r="AB85">
        <f t="shared" si="103"/>
        <v>1.3750533545566328</v>
      </c>
      <c r="AC85">
        <f t="shared" si="104"/>
        <v>-347.66470080907339</v>
      </c>
      <c r="AD85">
        <f t="shared" si="105"/>
        <v>5.9013037282149581</v>
      </c>
      <c r="AE85">
        <f t="shared" si="106"/>
        <v>0.57567117368557608</v>
      </c>
      <c r="AF85">
        <f t="shared" si="107"/>
        <v>-67.579216728302455</v>
      </c>
      <c r="AG85">
        <v>-4.1121190835165501E-2</v>
      </c>
      <c r="AH85">
        <v>4.6162139126644998E-2</v>
      </c>
      <c r="AI85">
        <v>3.4510652825699899</v>
      </c>
      <c r="AJ85">
        <v>153</v>
      </c>
      <c r="AK85">
        <v>31</v>
      </c>
      <c r="AL85">
        <f t="shared" si="108"/>
        <v>1.0059014128150858</v>
      </c>
      <c r="AM85">
        <f t="shared" si="109"/>
        <v>0.59014128150858269</v>
      </c>
      <c r="AN85">
        <f t="shared" si="110"/>
        <v>52157.990292523646</v>
      </c>
      <c r="AO85">
        <v>0</v>
      </c>
      <c r="AP85">
        <v>0</v>
      </c>
      <c r="AQ85">
        <v>0</v>
      </c>
      <c r="AR85">
        <f t="shared" si="111"/>
        <v>0</v>
      </c>
      <c r="AS85" t="e">
        <f t="shared" si="112"/>
        <v>#DIV/0!</v>
      </c>
      <c r="AT85">
        <v>-1</v>
      </c>
      <c r="AU85" t="s">
        <v>633</v>
      </c>
      <c r="AV85">
        <v>869.57707692307702</v>
      </c>
      <c r="AW85">
        <v>1220.1500000000001</v>
      </c>
      <c r="AX85">
        <f t="shared" si="113"/>
        <v>0.28731952880950951</v>
      </c>
      <c r="AY85">
        <v>0.5</v>
      </c>
      <c r="AZ85">
        <f t="shared" si="114"/>
        <v>1429.2606001003523</v>
      </c>
      <c r="BA85">
        <f t="shared" si="115"/>
        <v>18.644355305769583</v>
      </c>
      <c r="BB85">
        <f t="shared" si="116"/>
        <v>205.327241083415</v>
      </c>
      <c r="BC85">
        <f t="shared" si="117"/>
        <v>0.48453878621480967</v>
      </c>
      <c r="BD85">
        <f t="shared" si="118"/>
        <v>1.3744418130878511E-2</v>
      </c>
      <c r="BE85">
        <f t="shared" si="119"/>
        <v>-1</v>
      </c>
      <c r="BF85" t="s">
        <v>634</v>
      </c>
      <c r="BG85">
        <v>628.94000000000005</v>
      </c>
      <c r="BH85">
        <f t="shared" si="120"/>
        <v>591.21</v>
      </c>
      <c r="BI85">
        <f t="shared" si="121"/>
        <v>0.59297529317319231</v>
      </c>
      <c r="BJ85">
        <f t="shared" si="122"/>
        <v>1.9400101758514325</v>
      </c>
      <c r="BK85">
        <f t="shared" si="123"/>
        <v>0.28731952880950951</v>
      </c>
      <c r="BL85" t="e">
        <f t="shared" si="124"/>
        <v>#DIV/0!</v>
      </c>
      <c r="BM85">
        <v>565</v>
      </c>
      <c r="BN85">
        <v>300</v>
      </c>
      <c r="BO85">
        <v>300</v>
      </c>
      <c r="BP85">
        <v>300</v>
      </c>
      <c r="BQ85">
        <v>10135</v>
      </c>
      <c r="BR85">
        <v>1140.57</v>
      </c>
      <c r="BS85">
        <v>-7.00104E-3</v>
      </c>
      <c r="BT85">
        <v>0.41650399999999999</v>
      </c>
      <c r="BU85">
        <f t="shared" si="125"/>
        <v>1700.05</v>
      </c>
      <c r="BV85">
        <f t="shared" si="126"/>
        <v>1429.2606001003523</v>
      </c>
      <c r="BW85">
        <f t="shared" si="127"/>
        <v>0.84071680250601588</v>
      </c>
      <c r="BX85">
        <f t="shared" si="128"/>
        <v>0.19143360501203183</v>
      </c>
      <c r="BY85">
        <v>6</v>
      </c>
      <c r="BZ85">
        <v>0.5</v>
      </c>
      <c r="CA85" t="s">
        <v>278</v>
      </c>
      <c r="CB85">
        <v>1564506238.7</v>
      </c>
      <c r="CC85">
        <v>225.60400000000001</v>
      </c>
      <c r="CD85">
        <v>249.976</v>
      </c>
      <c r="CE85">
        <v>25.598500000000001</v>
      </c>
      <c r="CF85">
        <v>16.4375</v>
      </c>
      <c r="CG85">
        <v>500.08699999999999</v>
      </c>
      <c r="CH85">
        <v>99.283699999999996</v>
      </c>
      <c r="CI85">
        <v>0.20006299999999999</v>
      </c>
      <c r="CJ85">
        <v>28.613900000000001</v>
      </c>
      <c r="CK85">
        <v>28.565200000000001</v>
      </c>
      <c r="CL85">
        <v>999.9</v>
      </c>
      <c r="CM85">
        <v>9988.1200000000008</v>
      </c>
      <c r="CN85">
        <v>0</v>
      </c>
      <c r="CO85">
        <v>-0.435747</v>
      </c>
      <c r="CP85">
        <v>1700.05</v>
      </c>
      <c r="CQ85">
        <v>0.97603399999999996</v>
      </c>
      <c r="CR85">
        <v>2.39657E-2</v>
      </c>
      <c r="CS85">
        <v>0</v>
      </c>
      <c r="CT85">
        <v>869.3</v>
      </c>
      <c r="CU85">
        <v>4.99986</v>
      </c>
      <c r="CV85">
        <v>15264</v>
      </c>
      <c r="CW85">
        <v>13809.8</v>
      </c>
      <c r="CX85">
        <v>47.186999999999998</v>
      </c>
      <c r="CY85">
        <v>49.061999999999998</v>
      </c>
      <c r="CZ85">
        <v>48.061999999999998</v>
      </c>
      <c r="DA85">
        <v>48</v>
      </c>
      <c r="DB85">
        <v>48.875</v>
      </c>
      <c r="DC85">
        <v>1654.43</v>
      </c>
      <c r="DD85">
        <v>40.619999999999997</v>
      </c>
      <c r="DE85">
        <v>0</v>
      </c>
      <c r="DF85">
        <v>117.5</v>
      </c>
      <c r="DG85">
        <v>869.57707692307702</v>
      </c>
      <c r="DH85">
        <v>-4.13046153853427</v>
      </c>
      <c r="DI85">
        <v>-56.916239265911301</v>
      </c>
      <c r="DJ85">
        <v>15270.3384615385</v>
      </c>
      <c r="DK85">
        <v>15</v>
      </c>
      <c r="DL85">
        <v>1564506276.7</v>
      </c>
      <c r="DM85" t="s">
        <v>635</v>
      </c>
      <c r="DN85">
        <v>81</v>
      </c>
      <c r="DO85">
        <v>0.38700000000000001</v>
      </c>
      <c r="DP85">
        <v>0.11600000000000001</v>
      </c>
      <c r="DQ85">
        <v>250</v>
      </c>
      <c r="DR85">
        <v>16</v>
      </c>
      <c r="DS85">
        <v>7.0000000000000007E-2</v>
      </c>
      <c r="DT85">
        <v>0.01</v>
      </c>
      <c r="DU85">
        <v>18.659103393274702</v>
      </c>
      <c r="DV85">
        <v>0.24914002838804</v>
      </c>
      <c r="DW85">
        <v>8.0803113508153904E-2</v>
      </c>
      <c r="DX85">
        <v>1</v>
      </c>
      <c r="DY85">
        <v>0.64750501664512095</v>
      </c>
      <c r="DZ85">
        <v>-2.7538827380988399E-2</v>
      </c>
      <c r="EA85">
        <v>5.5276869151811197E-3</v>
      </c>
      <c r="EB85">
        <v>1</v>
      </c>
      <c r="EC85">
        <v>2</v>
      </c>
      <c r="ED85">
        <v>2</v>
      </c>
      <c r="EE85" t="s">
        <v>279</v>
      </c>
      <c r="EF85">
        <v>1.8670500000000001</v>
      </c>
      <c r="EG85">
        <v>1.8635299999999999</v>
      </c>
      <c r="EH85">
        <v>1.8692</v>
      </c>
      <c r="EI85">
        <v>1.86711</v>
      </c>
      <c r="EJ85">
        <v>1.8717999999999999</v>
      </c>
      <c r="EK85">
        <v>1.8643099999999999</v>
      </c>
      <c r="EL85">
        <v>1.8658399999999999</v>
      </c>
      <c r="EM85">
        <v>1.8656900000000001</v>
      </c>
      <c r="EN85" t="s">
        <v>280</v>
      </c>
      <c r="EO85" t="s">
        <v>19</v>
      </c>
      <c r="EP85" t="s">
        <v>19</v>
      </c>
      <c r="EQ85" t="s">
        <v>19</v>
      </c>
      <c r="ER85" t="s">
        <v>281</v>
      </c>
      <c r="ES85" t="s">
        <v>282</v>
      </c>
      <c r="ET85" t="s">
        <v>283</v>
      </c>
      <c r="EU85" t="s">
        <v>283</v>
      </c>
      <c r="EV85" t="s">
        <v>283</v>
      </c>
      <c r="EW85" t="s">
        <v>283</v>
      </c>
      <c r="EX85">
        <v>0</v>
      </c>
      <c r="EY85">
        <v>100</v>
      </c>
      <c r="EZ85">
        <v>100</v>
      </c>
      <c r="FA85">
        <v>0.38700000000000001</v>
      </c>
      <c r="FB85">
        <v>0.11600000000000001</v>
      </c>
      <c r="FC85">
        <v>2</v>
      </c>
      <c r="FD85">
        <v>326.64999999999998</v>
      </c>
      <c r="FE85">
        <v>494.61399999999998</v>
      </c>
      <c r="FF85">
        <v>24.999500000000001</v>
      </c>
      <c r="FG85">
        <v>32.168500000000002</v>
      </c>
      <c r="FH85">
        <v>30</v>
      </c>
      <c r="FI85">
        <v>32.201700000000002</v>
      </c>
      <c r="FJ85">
        <v>32.194600000000001</v>
      </c>
      <c r="FK85">
        <v>15.3736</v>
      </c>
      <c r="FL85">
        <v>48.0976</v>
      </c>
      <c r="FM85">
        <v>0</v>
      </c>
      <c r="FN85">
        <v>25</v>
      </c>
      <c r="FO85">
        <v>250</v>
      </c>
      <c r="FP85">
        <v>16.551500000000001</v>
      </c>
      <c r="FQ85">
        <v>100.86499999999999</v>
      </c>
      <c r="FR85">
        <v>101.474</v>
      </c>
    </row>
    <row r="86" spans="1:174" x14ac:dyDescent="0.2">
      <c r="A86">
        <v>81</v>
      </c>
      <c r="B86">
        <v>1564506357.7</v>
      </c>
      <c r="C86">
        <v>13540.9000000954</v>
      </c>
      <c r="D86" t="s">
        <v>636</v>
      </c>
      <c r="E86" t="s">
        <v>637</v>
      </c>
      <c r="F86" t="s">
        <v>622</v>
      </c>
      <c r="G86">
        <v>2</v>
      </c>
      <c r="H86" s="1">
        <v>0</v>
      </c>
      <c r="I86" t="s">
        <v>960</v>
      </c>
      <c r="J86">
        <v>1564506357.7</v>
      </c>
      <c r="K86">
        <f t="shared" si="86"/>
        <v>7.5853313738594519E-3</v>
      </c>
      <c r="L86">
        <f t="shared" si="87"/>
        <v>11.842691342044704</v>
      </c>
      <c r="M86">
        <f t="shared" si="88"/>
        <v>159.41198646546204</v>
      </c>
      <c r="N86">
        <f t="shared" si="89"/>
        <v>120.87526233104042</v>
      </c>
      <c r="O86">
        <f t="shared" si="90"/>
        <v>12.024914297719709</v>
      </c>
      <c r="P86">
        <f t="shared" si="91"/>
        <v>15.858625150500931</v>
      </c>
      <c r="Q86">
        <f t="shared" si="92"/>
        <v>0.6034503271468139</v>
      </c>
      <c r="R86">
        <f t="shared" si="93"/>
        <v>2.2536696228531774</v>
      </c>
      <c r="S86">
        <f t="shared" si="94"/>
        <v>0.52603142389827162</v>
      </c>
      <c r="T86">
        <f t="shared" si="95"/>
        <v>0.33489424601899487</v>
      </c>
      <c r="U86">
        <f t="shared" si="96"/>
        <v>273.57180141527851</v>
      </c>
      <c r="V86">
        <f t="shared" si="97"/>
        <v>28.147502572801351</v>
      </c>
      <c r="W86">
        <f t="shared" si="98"/>
        <v>28.6327</v>
      </c>
      <c r="X86">
        <f t="shared" si="99"/>
        <v>3.9370820106385578</v>
      </c>
      <c r="Y86">
        <f t="shared" si="100"/>
        <v>64.857333816054989</v>
      </c>
      <c r="Z86">
        <f t="shared" si="101"/>
        <v>2.5493260395120001</v>
      </c>
      <c r="AA86">
        <f t="shared" si="102"/>
        <v>3.9306673424816796</v>
      </c>
      <c r="AB86">
        <f t="shared" si="103"/>
        <v>1.3877559711265577</v>
      </c>
      <c r="AC86">
        <f t="shared" si="104"/>
        <v>-334.51311358720181</v>
      </c>
      <c r="AD86">
        <f t="shared" si="105"/>
        <v>-3.4141454114738328</v>
      </c>
      <c r="AE86">
        <f t="shared" si="106"/>
        <v>-0.33225960723788395</v>
      </c>
      <c r="AF86">
        <f t="shared" si="107"/>
        <v>-64.687717190634999</v>
      </c>
      <c r="AG86">
        <v>-4.1282611812771201E-2</v>
      </c>
      <c r="AH86">
        <v>4.6343348315261802E-2</v>
      </c>
      <c r="AI86">
        <v>3.4617835582213701</v>
      </c>
      <c r="AJ86">
        <v>152</v>
      </c>
      <c r="AK86">
        <v>30</v>
      </c>
      <c r="AL86">
        <f t="shared" si="108"/>
        <v>1.0058403257633235</v>
      </c>
      <c r="AM86">
        <f t="shared" si="109"/>
        <v>0.58403257633234951</v>
      </c>
      <c r="AN86">
        <f t="shared" si="110"/>
        <v>52355.890993662942</v>
      </c>
      <c r="AO86">
        <v>0</v>
      </c>
      <c r="AP86">
        <v>0</v>
      </c>
      <c r="AQ86">
        <v>0</v>
      </c>
      <c r="AR86">
        <f t="shared" si="111"/>
        <v>0</v>
      </c>
      <c r="AS86" t="e">
        <f t="shared" si="112"/>
        <v>#DIV/0!</v>
      </c>
      <c r="AT86">
        <v>-1</v>
      </c>
      <c r="AU86" t="s">
        <v>638</v>
      </c>
      <c r="AV86">
        <v>859.524038461538</v>
      </c>
      <c r="AW86">
        <v>1159.27</v>
      </c>
      <c r="AX86">
        <f t="shared" si="113"/>
        <v>0.25856440823834137</v>
      </c>
      <c r="AY86">
        <v>0.5</v>
      </c>
      <c r="AZ86">
        <f t="shared" si="114"/>
        <v>1429.0674001003658</v>
      </c>
      <c r="BA86">
        <f t="shared" si="115"/>
        <v>11.842691342044704</v>
      </c>
      <c r="BB86">
        <f t="shared" si="116"/>
        <v>184.75298331982805</v>
      </c>
      <c r="BC86">
        <f t="shared" si="117"/>
        <v>0.45555392617768081</v>
      </c>
      <c r="BD86">
        <f t="shared" si="118"/>
        <v>8.9867639141042194E-3</v>
      </c>
      <c r="BE86">
        <f t="shared" si="119"/>
        <v>-1</v>
      </c>
      <c r="BF86" t="s">
        <v>639</v>
      </c>
      <c r="BG86">
        <v>631.16</v>
      </c>
      <c r="BH86">
        <f t="shared" si="120"/>
        <v>528.11</v>
      </c>
      <c r="BI86">
        <f t="shared" si="121"/>
        <v>0.56758243839060418</v>
      </c>
      <c r="BJ86">
        <f t="shared" si="122"/>
        <v>1.8367291970340327</v>
      </c>
      <c r="BK86">
        <f t="shared" si="123"/>
        <v>0.25856440823834137</v>
      </c>
      <c r="BL86" t="e">
        <f t="shared" si="124"/>
        <v>#DIV/0!</v>
      </c>
      <c r="BM86">
        <v>567</v>
      </c>
      <c r="BN86">
        <v>300</v>
      </c>
      <c r="BO86">
        <v>300</v>
      </c>
      <c r="BP86">
        <v>300</v>
      </c>
      <c r="BQ86">
        <v>10135.4</v>
      </c>
      <c r="BR86">
        <v>1089.8800000000001</v>
      </c>
      <c r="BS86">
        <v>-7.0010599999999999E-3</v>
      </c>
      <c r="BT86">
        <v>0.68920899999999996</v>
      </c>
      <c r="BU86">
        <f t="shared" si="125"/>
        <v>1699.82</v>
      </c>
      <c r="BV86">
        <f t="shared" si="126"/>
        <v>1429.0674001003658</v>
      </c>
      <c r="BW86">
        <f t="shared" si="127"/>
        <v>0.84071689949545592</v>
      </c>
      <c r="BX86">
        <f t="shared" si="128"/>
        <v>0.1914337989909119</v>
      </c>
      <c r="BY86">
        <v>6</v>
      </c>
      <c r="BZ86">
        <v>0.5</v>
      </c>
      <c r="CA86" t="s">
        <v>278</v>
      </c>
      <c r="CB86">
        <v>1564506357.7</v>
      </c>
      <c r="CC86">
        <v>159.41200000000001</v>
      </c>
      <c r="CD86">
        <v>174.99</v>
      </c>
      <c r="CE86">
        <v>25.626000000000001</v>
      </c>
      <c r="CF86">
        <v>16.810700000000001</v>
      </c>
      <c r="CG86">
        <v>500.05599999999998</v>
      </c>
      <c r="CH86">
        <v>99.281999999999996</v>
      </c>
      <c r="CI86">
        <v>0.200012</v>
      </c>
      <c r="CJ86">
        <v>28.604600000000001</v>
      </c>
      <c r="CK86">
        <v>28.6327</v>
      </c>
      <c r="CL86">
        <v>999.9</v>
      </c>
      <c r="CM86">
        <v>10027.5</v>
      </c>
      <c r="CN86">
        <v>0</v>
      </c>
      <c r="CO86">
        <v>-0.53512800000000005</v>
      </c>
      <c r="CP86">
        <v>1699.82</v>
      </c>
      <c r="CQ86">
        <v>0.97602999999999995</v>
      </c>
      <c r="CR86">
        <v>2.3970000000000002E-2</v>
      </c>
      <c r="CS86">
        <v>0</v>
      </c>
      <c r="CT86">
        <v>858.79700000000003</v>
      </c>
      <c r="CU86">
        <v>4.99986</v>
      </c>
      <c r="CV86">
        <v>15077.3</v>
      </c>
      <c r="CW86">
        <v>13808</v>
      </c>
      <c r="CX86">
        <v>47</v>
      </c>
      <c r="CY86">
        <v>48.875</v>
      </c>
      <c r="CZ86">
        <v>47.875</v>
      </c>
      <c r="DA86">
        <v>47.811999999999998</v>
      </c>
      <c r="DB86">
        <v>48.75</v>
      </c>
      <c r="DC86">
        <v>1654.2</v>
      </c>
      <c r="DD86">
        <v>40.619999999999997</v>
      </c>
      <c r="DE86">
        <v>0</v>
      </c>
      <c r="DF86">
        <v>118.299999952316</v>
      </c>
      <c r="DG86">
        <v>859.524038461538</v>
      </c>
      <c r="DH86">
        <v>-4.5200341832521698</v>
      </c>
      <c r="DI86">
        <v>-81.811965904506906</v>
      </c>
      <c r="DJ86">
        <v>15088.5230769231</v>
      </c>
      <c r="DK86">
        <v>15</v>
      </c>
      <c r="DL86">
        <v>1564506396.7</v>
      </c>
      <c r="DM86" t="s">
        <v>640</v>
      </c>
      <c r="DN86">
        <v>82</v>
      </c>
      <c r="DO86">
        <v>0.33600000000000002</v>
      </c>
      <c r="DP86">
        <v>0.122</v>
      </c>
      <c r="DQ86">
        <v>175</v>
      </c>
      <c r="DR86">
        <v>17</v>
      </c>
      <c r="DS86">
        <v>0.06</v>
      </c>
      <c r="DT86">
        <v>0.01</v>
      </c>
      <c r="DU86">
        <v>11.798009517616901</v>
      </c>
      <c r="DV86">
        <v>0.28875206161436601</v>
      </c>
      <c r="DW86">
        <v>8.9333117043269294E-2</v>
      </c>
      <c r="DX86">
        <v>1</v>
      </c>
      <c r="DY86">
        <v>0.60776655789973999</v>
      </c>
      <c r="DZ86">
        <v>-1.29850899702384E-2</v>
      </c>
      <c r="EA86">
        <v>2.6624768370260201E-3</v>
      </c>
      <c r="EB86">
        <v>1</v>
      </c>
      <c r="EC86">
        <v>2</v>
      </c>
      <c r="ED86">
        <v>2</v>
      </c>
      <c r="EE86" t="s">
        <v>279</v>
      </c>
      <c r="EF86">
        <v>1.86707</v>
      </c>
      <c r="EG86">
        <v>1.8635600000000001</v>
      </c>
      <c r="EH86">
        <v>1.8692</v>
      </c>
      <c r="EI86">
        <v>1.86714</v>
      </c>
      <c r="EJ86">
        <v>1.8717999999999999</v>
      </c>
      <c r="EK86">
        <v>1.86426</v>
      </c>
      <c r="EL86">
        <v>1.8658399999999999</v>
      </c>
      <c r="EM86">
        <v>1.8656999999999999</v>
      </c>
      <c r="EN86" t="s">
        <v>280</v>
      </c>
      <c r="EO86" t="s">
        <v>19</v>
      </c>
      <c r="EP86" t="s">
        <v>19</v>
      </c>
      <c r="EQ86" t="s">
        <v>19</v>
      </c>
      <c r="ER86" t="s">
        <v>281</v>
      </c>
      <c r="ES86" t="s">
        <v>282</v>
      </c>
      <c r="ET86" t="s">
        <v>283</v>
      </c>
      <c r="EU86" t="s">
        <v>283</v>
      </c>
      <c r="EV86" t="s">
        <v>283</v>
      </c>
      <c r="EW86" t="s">
        <v>283</v>
      </c>
      <c r="EX86">
        <v>0</v>
      </c>
      <c r="EY86">
        <v>100</v>
      </c>
      <c r="EZ86">
        <v>100</v>
      </c>
      <c r="FA86">
        <v>0.33600000000000002</v>
      </c>
      <c r="FB86">
        <v>0.122</v>
      </c>
      <c r="FC86">
        <v>2</v>
      </c>
      <c r="FD86">
        <v>327.96300000000002</v>
      </c>
      <c r="FE86">
        <v>494.83100000000002</v>
      </c>
      <c r="FF86">
        <v>25.0002</v>
      </c>
      <c r="FG86">
        <v>32.115400000000001</v>
      </c>
      <c r="FH86">
        <v>29.9999</v>
      </c>
      <c r="FI86">
        <v>32.161999999999999</v>
      </c>
      <c r="FJ86">
        <v>32.1569</v>
      </c>
      <c r="FK86">
        <v>11.8172</v>
      </c>
      <c r="FL86">
        <v>47.345700000000001</v>
      </c>
      <c r="FM86">
        <v>0</v>
      </c>
      <c r="FN86">
        <v>25</v>
      </c>
      <c r="FO86">
        <v>175</v>
      </c>
      <c r="FP86">
        <v>16.8169</v>
      </c>
      <c r="FQ86">
        <v>100.873</v>
      </c>
      <c r="FR86">
        <v>101.489</v>
      </c>
    </row>
    <row r="87" spans="1:174" x14ac:dyDescent="0.2">
      <c r="A87">
        <v>82</v>
      </c>
      <c r="B87">
        <v>1564506477.7</v>
      </c>
      <c r="C87">
        <v>13660.9000000954</v>
      </c>
      <c r="D87" t="s">
        <v>641</v>
      </c>
      <c r="E87" t="s">
        <v>642</v>
      </c>
      <c r="F87" t="s">
        <v>622</v>
      </c>
      <c r="G87">
        <v>2</v>
      </c>
      <c r="H87" s="1">
        <v>0</v>
      </c>
      <c r="I87" t="s">
        <v>960</v>
      </c>
      <c r="J87">
        <v>1564506477.7</v>
      </c>
      <c r="K87">
        <f t="shared" si="86"/>
        <v>7.5183919864065928E-3</v>
      </c>
      <c r="L87">
        <f t="shared" si="87"/>
        <v>4.8982239685491145</v>
      </c>
      <c r="M87">
        <f t="shared" si="88"/>
        <v>93.307294359439211</v>
      </c>
      <c r="N87">
        <f t="shared" si="89"/>
        <v>76.724368233857675</v>
      </c>
      <c r="O87">
        <f t="shared" si="90"/>
        <v>7.6327885854085027</v>
      </c>
      <c r="P87">
        <f t="shared" si="91"/>
        <v>9.2825117718961483</v>
      </c>
      <c r="Q87">
        <f t="shared" si="92"/>
        <v>0.60167740895257538</v>
      </c>
      <c r="R87">
        <f t="shared" si="93"/>
        <v>2.2477639795124809</v>
      </c>
      <c r="S87">
        <f t="shared" si="94"/>
        <v>0.52450717614330367</v>
      </c>
      <c r="T87">
        <f t="shared" si="95"/>
        <v>0.33392214807887788</v>
      </c>
      <c r="U87">
        <f t="shared" si="96"/>
        <v>273.5963031214477</v>
      </c>
      <c r="V87">
        <f t="shared" si="97"/>
        <v>28.170088118051751</v>
      </c>
      <c r="W87">
        <f t="shared" si="98"/>
        <v>28.640799999999999</v>
      </c>
      <c r="X87">
        <f t="shared" si="99"/>
        <v>3.938932773059582</v>
      </c>
      <c r="Y87">
        <f t="shared" si="100"/>
        <v>65.111124411797647</v>
      </c>
      <c r="Z87">
        <f t="shared" si="101"/>
        <v>2.5594947989402002</v>
      </c>
      <c r="AA87">
        <f t="shared" si="102"/>
        <v>3.9309639052653789</v>
      </c>
      <c r="AB87">
        <f t="shared" si="103"/>
        <v>1.3794379741193818</v>
      </c>
      <c r="AC87">
        <f t="shared" si="104"/>
        <v>-331.56108660053076</v>
      </c>
      <c r="AD87">
        <f t="shared" si="105"/>
        <v>-4.229232663055388</v>
      </c>
      <c r="AE87">
        <f t="shared" si="106"/>
        <v>-0.41268335926468641</v>
      </c>
      <c r="AF87">
        <f t="shared" si="107"/>
        <v>-62.606699501403128</v>
      </c>
      <c r="AG87">
        <v>-4.1123577449126002E-2</v>
      </c>
      <c r="AH87">
        <v>4.6164818309894502E-2</v>
      </c>
      <c r="AI87">
        <v>3.4512238578216499</v>
      </c>
      <c r="AJ87">
        <v>152</v>
      </c>
      <c r="AK87">
        <v>30</v>
      </c>
      <c r="AL87">
        <f t="shared" si="108"/>
        <v>1.0058621318231757</v>
      </c>
      <c r="AM87">
        <f t="shared" si="109"/>
        <v>0.58621318231757424</v>
      </c>
      <c r="AN87">
        <f t="shared" si="110"/>
        <v>52162.267464771539</v>
      </c>
      <c r="AO87">
        <v>0</v>
      </c>
      <c r="AP87">
        <v>0</v>
      </c>
      <c r="AQ87">
        <v>0</v>
      </c>
      <c r="AR87">
        <f t="shared" si="111"/>
        <v>0</v>
      </c>
      <c r="AS87" t="e">
        <f t="shared" si="112"/>
        <v>#DIV/0!</v>
      </c>
      <c r="AT87">
        <v>-1</v>
      </c>
      <c r="AU87" t="s">
        <v>643</v>
      </c>
      <c r="AV87">
        <v>866.10680769230805</v>
      </c>
      <c r="AW87">
        <v>1115.1600000000001</v>
      </c>
      <c r="AX87">
        <f t="shared" si="113"/>
        <v>0.22333404382123823</v>
      </c>
      <c r="AY87">
        <v>0.5</v>
      </c>
      <c r="AZ87">
        <f t="shared" si="114"/>
        <v>1429.1937001003819</v>
      </c>
      <c r="BA87">
        <f t="shared" si="115"/>
        <v>4.8982239685491145</v>
      </c>
      <c r="BB87">
        <f t="shared" si="116"/>
        <v>159.59380422362815</v>
      </c>
      <c r="BC87">
        <f t="shared" si="117"/>
        <v>0.41663976469744257</v>
      </c>
      <c r="BD87">
        <f t="shared" si="118"/>
        <v>4.1269591155732371E-3</v>
      </c>
      <c r="BE87">
        <f t="shared" si="119"/>
        <v>-1</v>
      </c>
      <c r="BF87" t="s">
        <v>644</v>
      </c>
      <c r="BG87">
        <v>650.54</v>
      </c>
      <c r="BH87">
        <f t="shared" si="120"/>
        <v>464.62000000000012</v>
      </c>
      <c r="BI87">
        <f t="shared" si="121"/>
        <v>0.53603631420879849</v>
      </c>
      <c r="BJ87">
        <f t="shared" si="122"/>
        <v>1.7142066590832234</v>
      </c>
      <c r="BK87">
        <f t="shared" si="123"/>
        <v>0.22333404382123823</v>
      </c>
      <c r="BL87" t="e">
        <f t="shared" si="124"/>
        <v>#DIV/0!</v>
      </c>
      <c r="BM87">
        <v>569</v>
      </c>
      <c r="BN87">
        <v>300</v>
      </c>
      <c r="BO87">
        <v>300</v>
      </c>
      <c r="BP87">
        <v>300</v>
      </c>
      <c r="BQ87">
        <v>10136.1</v>
      </c>
      <c r="BR87">
        <v>1060.6600000000001</v>
      </c>
      <c r="BS87">
        <v>-7.0014300000000003E-3</v>
      </c>
      <c r="BT87">
        <v>0.59167499999999995</v>
      </c>
      <c r="BU87">
        <f t="shared" si="125"/>
        <v>1699.97</v>
      </c>
      <c r="BV87">
        <f t="shared" si="126"/>
        <v>1429.1937001003819</v>
      </c>
      <c r="BW87">
        <f t="shared" si="127"/>
        <v>0.84071701271221366</v>
      </c>
      <c r="BX87">
        <f t="shared" si="128"/>
        <v>0.19143402542442722</v>
      </c>
      <c r="BY87">
        <v>6</v>
      </c>
      <c r="BZ87">
        <v>0.5</v>
      </c>
      <c r="CA87" t="s">
        <v>278</v>
      </c>
      <c r="CB87">
        <v>1564506477.7</v>
      </c>
      <c r="CC87">
        <v>93.307299999999998</v>
      </c>
      <c r="CD87">
        <v>99.991</v>
      </c>
      <c r="CE87">
        <v>25.727900000000002</v>
      </c>
      <c r="CF87">
        <v>16.992799999999999</v>
      </c>
      <c r="CG87">
        <v>500.13</v>
      </c>
      <c r="CH87">
        <v>99.283199999999994</v>
      </c>
      <c r="CI87">
        <v>0.20003799999999999</v>
      </c>
      <c r="CJ87">
        <v>28.605899999999998</v>
      </c>
      <c r="CK87">
        <v>28.640799999999999</v>
      </c>
      <c r="CL87">
        <v>999.9</v>
      </c>
      <c r="CM87">
        <v>9988.75</v>
      </c>
      <c r="CN87">
        <v>0</v>
      </c>
      <c r="CO87">
        <v>-0.45868100000000001</v>
      </c>
      <c r="CP87">
        <v>1699.97</v>
      </c>
      <c r="CQ87">
        <v>0.97602999999999995</v>
      </c>
      <c r="CR87">
        <v>2.3970000000000002E-2</v>
      </c>
      <c r="CS87">
        <v>0</v>
      </c>
      <c r="CT87">
        <v>865.99</v>
      </c>
      <c r="CU87">
        <v>4.99986</v>
      </c>
      <c r="CV87">
        <v>15187.3</v>
      </c>
      <c r="CW87">
        <v>13809.2</v>
      </c>
      <c r="CX87">
        <v>46.936999999999998</v>
      </c>
      <c r="CY87">
        <v>48.686999999999998</v>
      </c>
      <c r="CZ87">
        <v>47.811999999999998</v>
      </c>
      <c r="DA87">
        <v>47.686999999999998</v>
      </c>
      <c r="DB87">
        <v>48.561999999999998</v>
      </c>
      <c r="DC87">
        <v>1654.34</v>
      </c>
      <c r="DD87">
        <v>40.630000000000003</v>
      </c>
      <c r="DE87">
        <v>0</v>
      </c>
      <c r="DF87">
        <v>119.5</v>
      </c>
      <c r="DG87">
        <v>866.10680769230805</v>
      </c>
      <c r="DH87">
        <v>-0.24974358944521699</v>
      </c>
      <c r="DI87">
        <v>-20.4341880074582</v>
      </c>
      <c r="DJ87">
        <v>15190.0346153846</v>
      </c>
      <c r="DK87">
        <v>15</v>
      </c>
      <c r="DL87">
        <v>1564506518.2</v>
      </c>
      <c r="DM87" t="s">
        <v>645</v>
      </c>
      <c r="DN87">
        <v>83</v>
      </c>
      <c r="DO87">
        <v>0.32900000000000001</v>
      </c>
      <c r="DP87">
        <v>0.126</v>
      </c>
      <c r="DQ87">
        <v>100</v>
      </c>
      <c r="DR87">
        <v>17</v>
      </c>
      <c r="DS87">
        <v>0.14000000000000001</v>
      </c>
      <c r="DT87">
        <v>0.01</v>
      </c>
      <c r="DU87">
        <v>4.8520377042474401</v>
      </c>
      <c r="DV87">
        <v>0.28920340080691098</v>
      </c>
      <c r="DW87">
        <v>8.5321765377263201E-2</v>
      </c>
      <c r="DX87">
        <v>1</v>
      </c>
      <c r="DY87">
        <v>0.59785902663604695</v>
      </c>
      <c r="DZ87">
        <v>8.3111259852490099E-3</v>
      </c>
      <c r="EA87">
        <v>1.78944828120045E-3</v>
      </c>
      <c r="EB87">
        <v>1</v>
      </c>
      <c r="EC87">
        <v>2</v>
      </c>
      <c r="ED87">
        <v>2</v>
      </c>
      <c r="EE87" t="s">
        <v>279</v>
      </c>
      <c r="EF87">
        <v>1.8670500000000001</v>
      </c>
      <c r="EG87">
        <v>1.86355</v>
      </c>
      <c r="EH87">
        <v>1.8692</v>
      </c>
      <c r="EI87">
        <v>1.8671199999999999</v>
      </c>
      <c r="EJ87">
        <v>1.8717999999999999</v>
      </c>
      <c r="EK87">
        <v>1.8642700000000001</v>
      </c>
      <c r="EL87">
        <v>1.86582</v>
      </c>
      <c r="EM87">
        <v>1.8656999999999999</v>
      </c>
      <c r="EN87" t="s">
        <v>280</v>
      </c>
      <c r="EO87" t="s">
        <v>19</v>
      </c>
      <c r="EP87" t="s">
        <v>19</v>
      </c>
      <c r="EQ87" t="s">
        <v>19</v>
      </c>
      <c r="ER87" t="s">
        <v>281</v>
      </c>
      <c r="ES87" t="s">
        <v>282</v>
      </c>
      <c r="ET87" t="s">
        <v>283</v>
      </c>
      <c r="EU87" t="s">
        <v>283</v>
      </c>
      <c r="EV87" t="s">
        <v>283</v>
      </c>
      <c r="EW87" t="s">
        <v>283</v>
      </c>
      <c r="EX87">
        <v>0</v>
      </c>
      <c r="EY87">
        <v>100</v>
      </c>
      <c r="EZ87">
        <v>100</v>
      </c>
      <c r="FA87">
        <v>0.32900000000000001</v>
      </c>
      <c r="FB87">
        <v>0.126</v>
      </c>
      <c r="FC87">
        <v>2</v>
      </c>
      <c r="FD87">
        <v>328.35700000000003</v>
      </c>
      <c r="FE87">
        <v>494.65699999999998</v>
      </c>
      <c r="FF87">
        <v>24.9998</v>
      </c>
      <c r="FG87">
        <v>32.085700000000003</v>
      </c>
      <c r="FH87">
        <v>30</v>
      </c>
      <c r="FI87">
        <v>32.132399999999997</v>
      </c>
      <c r="FJ87">
        <v>32.128799999999998</v>
      </c>
      <c r="FK87">
        <v>8.1682299999999994</v>
      </c>
      <c r="FL87">
        <v>45.887099999999997</v>
      </c>
      <c r="FM87">
        <v>0</v>
      </c>
      <c r="FN87">
        <v>25</v>
      </c>
      <c r="FO87">
        <v>100</v>
      </c>
      <c r="FP87">
        <v>16.948</v>
      </c>
      <c r="FQ87">
        <v>100.876</v>
      </c>
      <c r="FR87">
        <v>101.49</v>
      </c>
    </row>
    <row r="88" spans="1:174" x14ac:dyDescent="0.2">
      <c r="A88">
        <v>83</v>
      </c>
      <c r="B88">
        <v>1564506597.7</v>
      </c>
      <c r="C88">
        <v>13780.9000000954</v>
      </c>
      <c r="D88" t="s">
        <v>646</v>
      </c>
      <c r="E88" t="s">
        <v>647</v>
      </c>
      <c r="F88" t="s">
        <v>622</v>
      </c>
      <c r="G88">
        <v>2</v>
      </c>
      <c r="H88" s="1">
        <v>0</v>
      </c>
      <c r="I88" t="s">
        <v>960</v>
      </c>
      <c r="J88">
        <v>1564506597.7</v>
      </c>
      <c r="K88">
        <f t="shared" si="86"/>
        <v>7.683985928008257E-3</v>
      </c>
      <c r="L88">
        <f t="shared" si="87"/>
        <v>0.14332543945485499</v>
      </c>
      <c r="M88">
        <f t="shared" si="88"/>
        <v>49.392699836539236</v>
      </c>
      <c r="N88">
        <f t="shared" si="89"/>
        <v>47.884572818742946</v>
      </c>
      <c r="O88">
        <f t="shared" si="90"/>
        <v>4.7636804631298384</v>
      </c>
      <c r="P88">
        <f t="shared" si="91"/>
        <v>4.913712817762903</v>
      </c>
      <c r="Q88">
        <f t="shared" si="92"/>
        <v>0.6195716911555792</v>
      </c>
      <c r="R88">
        <f t="shared" si="93"/>
        <v>2.2552954134050753</v>
      </c>
      <c r="S88">
        <f t="shared" si="94"/>
        <v>0.53830826203767679</v>
      </c>
      <c r="T88">
        <f t="shared" si="95"/>
        <v>0.34285178267644045</v>
      </c>
      <c r="U88">
        <f t="shared" si="96"/>
        <v>273.61864697749405</v>
      </c>
      <c r="V88">
        <f t="shared" si="97"/>
        <v>28.11414218183829</v>
      </c>
      <c r="W88">
        <f t="shared" si="98"/>
        <v>28.614000000000001</v>
      </c>
      <c r="X88">
        <f t="shared" si="99"/>
        <v>3.9328121591739369</v>
      </c>
      <c r="Y88">
        <f t="shared" si="100"/>
        <v>65.111273544941199</v>
      </c>
      <c r="Z88">
        <f t="shared" si="101"/>
        <v>2.5590996303852003</v>
      </c>
      <c r="AA88">
        <f t="shared" si="102"/>
        <v>3.9303479889989479</v>
      </c>
      <c r="AB88">
        <f t="shared" si="103"/>
        <v>1.3737125287887366</v>
      </c>
      <c r="AC88">
        <f t="shared" si="104"/>
        <v>-338.86377942516413</v>
      </c>
      <c r="AD88">
        <f t="shared" si="105"/>
        <v>-1.3131448523369031</v>
      </c>
      <c r="AE88">
        <f t="shared" si="106"/>
        <v>-0.12768843645051522</v>
      </c>
      <c r="AF88">
        <f t="shared" si="107"/>
        <v>-66.68596573645749</v>
      </c>
      <c r="AG88">
        <v>-4.1326459498102201E-2</v>
      </c>
      <c r="AH88">
        <v>4.6392571183314003E-2</v>
      </c>
      <c r="AI88">
        <v>3.4646925282368701</v>
      </c>
      <c r="AJ88">
        <v>151</v>
      </c>
      <c r="AK88">
        <v>30</v>
      </c>
      <c r="AL88">
        <f t="shared" si="108"/>
        <v>1.0057957178680554</v>
      </c>
      <c r="AM88">
        <f t="shared" si="109"/>
        <v>0.57957178680554389</v>
      </c>
      <c r="AN88">
        <f t="shared" si="110"/>
        <v>52409.43636513839</v>
      </c>
      <c r="AO88">
        <v>0</v>
      </c>
      <c r="AP88">
        <v>0</v>
      </c>
      <c r="AQ88">
        <v>0</v>
      </c>
      <c r="AR88">
        <f t="shared" si="111"/>
        <v>0</v>
      </c>
      <c r="AS88" t="e">
        <f t="shared" si="112"/>
        <v>#DIV/0!</v>
      </c>
      <c r="AT88">
        <v>-1</v>
      </c>
      <c r="AU88" t="s">
        <v>648</v>
      </c>
      <c r="AV88">
        <v>877.42273076923095</v>
      </c>
      <c r="AW88">
        <v>1091.6600000000001</v>
      </c>
      <c r="AX88">
        <f t="shared" si="113"/>
        <v>0.19624907867904762</v>
      </c>
      <c r="AY88">
        <v>0.5</v>
      </c>
      <c r="AZ88">
        <f t="shared" si="114"/>
        <v>1429.3113001003735</v>
      </c>
      <c r="BA88">
        <f t="shared" si="115"/>
        <v>0.14332543945485499</v>
      </c>
      <c r="BB88">
        <f t="shared" si="116"/>
        <v>140.25051289512501</v>
      </c>
      <c r="BC88">
        <f t="shared" si="117"/>
        <v>0.38860084641738268</v>
      </c>
      <c r="BD88">
        <f t="shared" si="118"/>
        <v>7.9991352434880003E-4</v>
      </c>
      <c r="BE88">
        <f t="shared" si="119"/>
        <v>-1</v>
      </c>
      <c r="BF88" t="s">
        <v>649</v>
      </c>
      <c r="BG88">
        <v>667.44</v>
      </c>
      <c r="BH88">
        <f t="shared" si="120"/>
        <v>424.22</v>
      </c>
      <c r="BI88">
        <f t="shared" si="121"/>
        <v>0.50501454252691791</v>
      </c>
      <c r="BJ88">
        <f t="shared" si="122"/>
        <v>1.6355927124535539</v>
      </c>
      <c r="BK88">
        <f t="shared" si="123"/>
        <v>0.19624907867904762</v>
      </c>
      <c r="BL88" t="e">
        <f t="shared" si="124"/>
        <v>#DIV/0!</v>
      </c>
      <c r="BM88">
        <v>571</v>
      </c>
      <c r="BN88">
        <v>300</v>
      </c>
      <c r="BO88">
        <v>300</v>
      </c>
      <c r="BP88">
        <v>300</v>
      </c>
      <c r="BQ88">
        <v>10136.9</v>
      </c>
      <c r="BR88">
        <v>1043.4100000000001</v>
      </c>
      <c r="BS88">
        <v>-7.0019699999999997E-3</v>
      </c>
      <c r="BT88">
        <v>-0.67553700000000005</v>
      </c>
      <c r="BU88">
        <f t="shared" si="125"/>
        <v>1700.11</v>
      </c>
      <c r="BV88">
        <f t="shared" si="126"/>
        <v>1429.3113001003735</v>
      </c>
      <c r="BW88">
        <f t="shared" si="127"/>
        <v>0.84071695366792354</v>
      </c>
      <c r="BX88">
        <f t="shared" si="128"/>
        <v>0.19143390733584711</v>
      </c>
      <c r="BY88">
        <v>6</v>
      </c>
      <c r="BZ88">
        <v>0.5</v>
      </c>
      <c r="CA88" t="s">
        <v>278</v>
      </c>
      <c r="CB88">
        <v>1564506597.7</v>
      </c>
      <c r="CC88">
        <v>49.392699999999998</v>
      </c>
      <c r="CD88">
        <v>50.019100000000002</v>
      </c>
      <c r="CE88">
        <v>25.7241</v>
      </c>
      <c r="CF88">
        <v>16.7942</v>
      </c>
      <c r="CG88">
        <v>500.03100000000001</v>
      </c>
      <c r="CH88">
        <v>99.282499999999999</v>
      </c>
      <c r="CI88">
        <v>0.200072</v>
      </c>
      <c r="CJ88">
        <v>28.603200000000001</v>
      </c>
      <c r="CK88">
        <v>28.614000000000001</v>
      </c>
      <c r="CL88">
        <v>999.9</v>
      </c>
      <c r="CM88">
        <v>10038.1</v>
      </c>
      <c r="CN88">
        <v>0</v>
      </c>
      <c r="CO88">
        <v>-0.54946200000000001</v>
      </c>
      <c r="CP88">
        <v>1700.11</v>
      </c>
      <c r="CQ88">
        <v>0.97602999999999995</v>
      </c>
      <c r="CR88">
        <v>2.3970000000000002E-2</v>
      </c>
      <c r="CS88">
        <v>0</v>
      </c>
      <c r="CT88">
        <v>877.73199999999997</v>
      </c>
      <c r="CU88">
        <v>4.99986</v>
      </c>
      <c r="CV88">
        <v>15384.9</v>
      </c>
      <c r="CW88">
        <v>13810.3</v>
      </c>
      <c r="CX88">
        <v>46.875</v>
      </c>
      <c r="CY88">
        <v>48.625</v>
      </c>
      <c r="CZ88">
        <v>47.686999999999998</v>
      </c>
      <c r="DA88">
        <v>47.625</v>
      </c>
      <c r="DB88">
        <v>48.561999999999998</v>
      </c>
      <c r="DC88">
        <v>1654.48</v>
      </c>
      <c r="DD88">
        <v>40.630000000000003</v>
      </c>
      <c r="DE88">
        <v>0</v>
      </c>
      <c r="DF88">
        <v>119.59999990463299</v>
      </c>
      <c r="DG88">
        <v>877.42273076923095</v>
      </c>
      <c r="DH88">
        <v>3.44755553663347</v>
      </c>
      <c r="DI88">
        <v>86.495726511011497</v>
      </c>
      <c r="DJ88">
        <v>15373.9538461538</v>
      </c>
      <c r="DK88">
        <v>15</v>
      </c>
      <c r="DL88">
        <v>1564506636.7</v>
      </c>
      <c r="DM88" t="s">
        <v>650</v>
      </c>
      <c r="DN88">
        <v>84</v>
      </c>
      <c r="DO88">
        <v>0.28299999999999997</v>
      </c>
      <c r="DP88">
        <v>0.124</v>
      </c>
      <c r="DQ88">
        <v>50</v>
      </c>
      <c r="DR88">
        <v>17</v>
      </c>
      <c r="DS88">
        <v>0.16</v>
      </c>
      <c r="DT88">
        <v>0.01</v>
      </c>
      <c r="DU88">
        <v>4.8335968511596702E-2</v>
      </c>
      <c r="DV88">
        <v>0.27672127629919901</v>
      </c>
      <c r="DW88">
        <v>7.9313657478247299E-2</v>
      </c>
      <c r="DX88">
        <v>1</v>
      </c>
      <c r="DY88">
        <v>0.61769216922340298</v>
      </c>
      <c r="DZ88">
        <v>5.8342030192559602E-3</v>
      </c>
      <c r="EA88">
        <v>1.77035435600219E-3</v>
      </c>
      <c r="EB88">
        <v>1</v>
      </c>
      <c r="EC88">
        <v>2</v>
      </c>
      <c r="ED88">
        <v>2</v>
      </c>
      <c r="EE88" t="s">
        <v>279</v>
      </c>
      <c r="EF88">
        <v>1.8670500000000001</v>
      </c>
      <c r="EG88">
        <v>1.8635299999999999</v>
      </c>
      <c r="EH88">
        <v>1.8692</v>
      </c>
      <c r="EI88">
        <v>1.8670800000000001</v>
      </c>
      <c r="EJ88">
        <v>1.8717999999999999</v>
      </c>
      <c r="EK88">
        <v>1.86429</v>
      </c>
      <c r="EL88">
        <v>1.8658399999999999</v>
      </c>
      <c r="EM88">
        <v>1.8656999999999999</v>
      </c>
      <c r="EN88" t="s">
        <v>280</v>
      </c>
      <c r="EO88" t="s">
        <v>19</v>
      </c>
      <c r="EP88" t="s">
        <v>19</v>
      </c>
      <c r="EQ88" t="s">
        <v>19</v>
      </c>
      <c r="ER88" t="s">
        <v>281</v>
      </c>
      <c r="ES88" t="s">
        <v>282</v>
      </c>
      <c r="ET88" t="s">
        <v>283</v>
      </c>
      <c r="EU88" t="s">
        <v>283</v>
      </c>
      <c r="EV88" t="s">
        <v>283</v>
      </c>
      <c r="EW88" t="s">
        <v>283</v>
      </c>
      <c r="EX88">
        <v>0</v>
      </c>
      <c r="EY88">
        <v>100</v>
      </c>
      <c r="EZ88">
        <v>100</v>
      </c>
      <c r="FA88">
        <v>0.28299999999999997</v>
      </c>
      <c r="FB88">
        <v>0.124</v>
      </c>
      <c r="FC88">
        <v>2</v>
      </c>
      <c r="FD88">
        <v>328.92</v>
      </c>
      <c r="FE88">
        <v>494.37299999999999</v>
      </c>
      <c r="FF88">
        <v>25.000399999999999</v>
      </c>
      <c r="FG88">
        <v>32.0749</v>
      </c>
      <c r="FH88">
        <v>30.0002</v>
      </c>
      <c r="FI88">
        <v>32.116599999999998</v>
      </c>
      <c r="FJ88">
        <v>32.114699999999999</v>
      </c>
      <c r="FK88">
        <v>5.7180299999999997</v>
      </c>
      <c r="FL88">
        <v>47.109699999999997</v>
      </c>
      <c r="FM88">
        <v>0</v>
      </c>
      <c r="FN88">
        <v>25</v>
      </c>
      <c r="FO88">
        <v>50</v>
      </c>
      <c r="FP88">
        <v>16.753499999999999</v>
      </c>
      <c r="FQ88">
        <v>100.875</v>
      </c>
      <c r="FR88">
        <v>101.49299999999999</v>
      </c>
    </row>
    <row r="89" spans="1:174" x14ac:dyDescent="0.2">
      <c r="A89">
        <v>84</v>
      </c>
      <c r="B89">
        <v>1564506728.2</v>
      </c>
      <c r="C89">
        <v>13911.4000000954</v>
      </c>
      <c r="D89" t="s">
        <v>651</v>
      </c>
      <c r="E89" t="s">
        <v>652</v>
      </c>
      <c r="F89" t="s">
        <v>622</v>
      </c>
      <c r="G89">
        <v>2</v>
      </c>
      <c r="H89" s="1">
        <v>0</v>
      </c>
      <c r="I89" t="s">
        <v>960</v>
      </c>
      <c r="J89">
        <v>1564506728.2</v>
      </c>
      <c r="K89">
        <f t="shared" si="86"/>
        <v>7.6659188425446841E-3</v>
      </c>
      <c r="L89">
        <f t="shared" si="87"/>
        <v>28.227105463079162</v>
      </c>
      <c r="M89">
        <f t="shared" si="88"/>
        <v>363.01496766418126</v>
      </c>
      <c r="N89">
        <f t="shared" si="89"/>
        <v>274.06671385812939</v>
      </c>
      <c r="O89">
        <f t="shared" si="90"/>
        <v>27.264529151270843</v>
      </c>
      <c r="P89">
        <f t="shared" si="91"/>
        <v>36.113222320573804</v>
      </c>
      <c r="Q89">
        <f t="shared" si="92"/>
        <v>0.62366199165321978</v>
      </c>
      <c r="R89">
        <f t="shared" si="93"/>
        <v>2.2518410543274676</v>
      </c>
      <c r="S89">
        <f t="shared" si="94"/>
        <v>0.54128945725328392</v>
      </c>
      <c r="T89">
        <f t="shared" si="95"/>
        <v>0.34479613015521016</v>
      </c>
      <c r="U89">
        <f t="shared" si="96"/>
        <v>273.6016529511507</v>
      </c>
      <c r="V89">
        <f t="shared" si="97"/>
        <v>28.128615556574847</v>
      </c>
      <c r="W89">
        <f t="shared" si="98"/>
        <v>28.5197</v>
      </c>
      <c r="X89">
        <f t="shared" si="99"/>
        <v>3.9113417119881171</v>
      </c>
      <c r="Y89">
        <f t="shared" si="100"/>
        <v>64.798847108352547</v>
      </c>
      <c r="Z89">
        <f t="shared" si="101"/>
        <v>2.5481951145131996</v>
      </c>
      <c r="AA89">
        <f t="shared" si="102"/>
        <v>3.9324698327614813</v>
      </c>
      <c r="AB89">
        <f t="shared" si="103"/>
        <v>1.3631465974749175</v>
      </c>
      <c r="AC89">
        <f t="shared" si="104"/>
        <v>-338.06702095622057</v>
      </c>
      <c r="AD89">
        <f t="shared" si="105"/>
        <v>11.266036456659799</v>
      </c>
      <c r="AE89">
        <f t="shared" si="106"/>
        <v>1.0967109918814268</v>
      </c>
      <c r="AF89">
        <f t="shared" si="107"/>
        <v>-52.102620556528656</v>
      </c>
      <c r="AG89">
        <v>-4.1233329508831601E-2</v>
      </c>
      <c r="AH89">
        <v>4.6288024611722503E-2</v>
      </c>
      <c r="AI89">
        <v>3.4585127689750701</v>
      </c>
      <c r="AJ89">
        <v>151</v>
      </c>
      <c r="AK89">
        <v>30</v>
      </c>
      <c r="AL89">
        <f t="shared" si="108"/>
        <v>1.0058085200080586</v>
      </c>
      <c r="AM89">
        <f t="shared" si="109"/>
        <v>0.58085200080586485</v>
      </c>
      <c r="AN89">
        <f t="shared" si="110"/>
        <v>52294.590122958711</v>
      </c>
      <c r="AO89">
        <v>0</v>
      </c>
      <c r="AP89">
        <v>0</v>
      </c>
      <c r="AQ89">
        <v>0</v>
      </c>
      <c r="AR89">
        <f t="shared" si="111"/>
        <v>0</v>
      </c>
      <c r="AS89" t="e">
        <f t="shared" si="112"/>
        <v>#DIV/0!</v>
      </c>
      <c r="AT89">
        <v>-1</v>
      </c>
      <c r="AU89" t="s">
        <v>653</v>
      </c>
      <c r="AV89">
        <v>854.53580769230803</v>
      </c>
      <c r="AW89">
        <v>1216.53</v>
      </c>
      <c r="AX89">
        <f t="shared" si="113"/>
        <v>0.29756289800308411</v>
      </c>
      <c r="AY89">
        <v>0.5</v>
      </c>
      <c r="AZ89">
        <f t="shared" si="114"/>
        <v>1429.2192001004046</v>
      </c>
      <c r="BA89">
        <f t="shared" si="115"/>
        <v>28.227105463079162</v>
      </c>
      <c r="BB89">
        <f t="shared" si="116"/>
        <v>212.64130353176307</v>
      </c>
      <c r="BC89">
        <f t="shared" si="117"/>
        <v>0.50258522190163823</v>
      </c>
      <c r="BD89">
        <f t="shared" si="118"/>
        <v>2.0449701110246712E-2</v>
      </c>
      <c r="BE89">
        <f t="shared" si="119"/>
        <v>-1</v>
      </c>
      <c r="BF89" t="s">
        <v>654</v>
      </c>
      <c r="BG89">
        <v>605.12</v>
      </c>
      <c r="BH89">
        <f t="shared" si="120"/>
        <v>611.41</v>
      </c>
      <c r="BI89">
        <f t="shared" si="121"/>
        <v>0.5920645594734989</v>
      </c>
      <c r="BJ89">
        <f t="shared" si="122"/>
        <v>2.0103946324695929</v>
      </c>
      <c r="BK89">
        <f t="shared" si="123"/>
        <v>0.29756289800308416</v>
      </c>
      <c r="BL89" t="e">
        <f t="shared" si="124"/>
        <v>#DIV/0!</v>
      </c>
      <c r="BM89">
        <v>573</v>
      </c>
      <c r="BN89">
        <v>300</v>
      </c>
      <c r="BO89">
        <v>300</v>
      </c>
      <c r="BP89">
        <v>300</v>
      </c>
      <c r="BQ89">
        <v>10138.700000000001</v>
      </c>
      <c r="BR89">
        <v>1132.8599999999999</v>
      </c>
      <c r="BS89">
        <v>-7.0036999999999999E-3</v>
      </c>
      <c r="BT89">
        <v>2.8551000000000002</v>
      </c>
      <c r="BU89">
        <f t="shared" si="125"/>
        <v>1700</v>
      </c>
      <c r="BV89">
        <f t="shared" si="126"/>
        <v>1429.2192001004046</v>
      </c>
      <c r="BW89">
        <f t="shared" si="127"/>
        <v>0.84071717652964972</v>
      </c>
      <c r="BX89">
        <f t="shared" si="128"/>
        <v>0.19143435305929968</v>
      </c>
      <c r="BY89">
        <v>6</v>
      </c>
      <c r="BZ89">
        <v>0.5</v>
      </c>
      <c r="CA89" t="s">
        <v>278</v>
      </c>
      <c r="CB89">
        <v>1564506728.2</v>
      </c>
      <c r="CC89">
        <v>363.01499999999999</v>
      </c>
      <c r="CD89">
        <v>400.02199999999999</v>
      </c>
      <c r="CE89">
        <v>25.614799999999999</v>
      </c>
      <c r="CF89">
        <v>16.706700000000001</v>
      </c>
      <c r="CG89">
        <v>500.12599999999998</v>
      </c>
      <c r="CH89">
        <v>99.281300000000002</v>
      </c>
      <c r="CI89">
        <v>0.20005899999999999</v>
      </c>
      <c r="CJ89">
        <v>28.612500000000001</v>
      </c>
      <c r="CK89">
        <v>28.5197</v>
      </c>
      <c r="CL89">
        <v>999.9</v>
      </c>
      <c r="CM89">
        <v>10015.6</v>
      </c>
      <c r="CN89">
        <v>0</v>
      </c>
      <c r="CO89">
        <v>-0.53512800000000005</v>
      </c>
      <c r="CP89">
        <v>1700</v>
      </c>
      <c r="CQ89">
        <v>0.97602599999999995</v>
      </c>
      <c r="CR89">
        <v>2.39743E-2</v>
      </c>
      <c r="CS89">
        <v>0</v>
      </c>
      <c r="CT89">
        <v>853.80899999999997</v>
      </c>
      <c r="CU89">
        <v>4.99986</v>
      </c>
      <c r="CV89">
        <v>14995.9</v>
      </c>
      <c r="CW89">
        <v>13809.4</v>
      </c>
      <c r="CX89">
        <v>46.875</v>
      </c>
      <c r="CY89">
        <v>48.561999999999998</v>
      </c>
      <c r="CZ89">
        <v>47.625</v>
      </c>
      <c r="DA89">
        <v>47.561999999999998</v>
      </c>
      <c r="DB89">
        <v>48.561999999999998</v>
      </c>
      <c r="DC89">
        <v>1654.36</v>
      </c>
      <c r="DD89">
        <v>40.64</v>
      </c>
      <c r="DE89">
        <v>0</v>
      </c>
      <c r="DF89">
        <v>130.200000047684</v>
      </c>
      <c r="DG89">
        <v>854.53580769230803</v>
      </c>
      <c r="DH89">
        <v>-6.3856752245442703</v>
      </c>
      <c r="DI89">
        <v>-111.401709507596</v>
      </c>
      <c r="DJ89">
        <v>15008.9346153846</v>
      </c>
      <c r="DK89">
        <v>15</v>
      </c>
      <c r="DL89">
        <v>1564506762.2</v>
      </c>
      <c r="DM89" t="s">
        <v>655</v>
      </c>
      <c r="DN89">
        <v>85</v>
      </c>
      <c r="DO89">
        <v>0.55900000000000005</v>
      </c>
      <c r="DP89">
        <v>0.11799999999999999</v>
      </c>
      <c r="DQ89">
        <v>400</v>
      </c>
      <c r="DR89">
        <v>17</v>
      </c>
      <c r="DS89">
        <v>0.06</v>
      </c>
      <c r="DT89">
        <v>0.01</v>
      </c>
      <c r="DU89">
        <v>28.9198531915324</v>
      </c>
      <c r="DV89">
        <v>-1.69930298076741</v>
      </c>
      <c r="DW89">
        <v>0.343628419564871</v>
      </c>
      <c r="DX89">
        <v>0</v>
      </c>
      <c r="DY89">
        <v>0.63382290093521099</v>
      </c>
      <c r="DZ89">
        <v>-1.9324748422042199E-2</v>
      </c>
      <c r="EA89">
        <v>3.8900068287399899E-3</v>
      </c>
      <c r="EB89">
        <v>1</v>
      </c>
      <c r="EC89">
        <v>1</v>
      </c>
      <c r="ED89">
        <v>2</v>
      </c>
      <c r="EE89" t="s">
        <v>284</v>
      </c>
      <c r="EF89">
        <v>1.8670500000000001</v>
      </c>
      <c r="EG89">
        <v>1.8635200000000001</v>
      </c>
      <c r="EH89">
        <v>1.8692</v>
      </c>
      <c r="EI89">
        <v>1.86711</v>
      </c>
      <c r="EJ89">
        <v>1.8717999999999999</v>
      </c>
      <c r="EK89">
        <v>1.86429</v>
      </c>
      <c r="EL89">
        <v>1.86582</v>
      </c>
      <c r="EM89">
        <v>1.8656999999999999</v>
      </c>
      <c r="EN89" t="s">
        <v>280</v>
      </c>
      <c r="EO89" t="s">
        <v>19</v>
      </c>
      <c r="EP89" t="s">
        <v>19</v>
      </c>
      <c r="EQ89" t="s">
        <v>19</v>
      </c>
      <c r="ER89" t="s">
        <v>281</v>
      </c>
      <c r="ES89" t="s">
        <v>282</v>
      </c>
      <c r="ET89" t="s">
        <v>283</v>
      </c>
      <c r="EU89" t="s">
        <v>283</v>
      </c>
      <c r="EV89" t="s">
        <v>283</v>
      </c>
      <c r="EW89" t="s">
        <v>283</v>
      </c>
      <c r="EX89">
        <v>0</v>
      </c>
      <c r="EY89">
        <v>100</v>
      </c>
      <c r="EZ89">
        <v>100</v>
      </c>
      <c r="FA89">
        <v>0.55900000000000005</v>
      </c>
      <c r="FB89">
        <v>0.11799999999999999</v>
      </c>
      <c r="FC89">
        <v>2</v>
      </c>
      <c r="FD89">
        <v>329.30099999999999</v>
      </c>
      <c r="FE89">
        <v>494.86799999999999</v>
      </c>
      <c r="FF89">
        <v>25</v>
      </c>
      <c r="FG89">
        <v>32.113300000000002</v>
      </c>
      <c r="FH89">
        <v>30.0002</v>
      </c>
      <c r="FI89">
        <v>32.136499999999998</v>
      </c>
      <c r="FJ89">
        <v>32.131599999999999</v>
      </c>
      <c r="FK89">
        <v>22.1844</v>
      </c>
      <c r="FL89">
        <v>47.740600000000001</v>
      </c>
      <c r="FM89">
        <v>0</v>
      </c>
      <c r="FN89">
        <v>25</v>
      </c>
      <c r="FO89">
        <v>400</v>
      </c>
      <c r="FP89">
        <v>16.731400000000001</v>
      </c>
      <c r="FQ89">
        <v>100.86799999999999</v>
      </c>
      <c r="FR89">
        <v>101.48399999999999</v>
      </c>
    </row>
    <row r="90" spans="1:174" x14ac:dyDescent="0.2">
      <c r="A90">
        <v>85</v>
      </c>
      <c r="B90">
        <v>1564506853.7</v>
      </c>
      <c r="C90">
        <v>14036.9000000954</v>
      </c>
      <c r="D90" t="s">
        <v>656</v>
      </c>
      <c r="E90" t="s">
        <v>657</v>
      </c>
      <c r="F90" t="s">
        <v>622</v>
      </c>
      <c r="G90">
        <v>2</v>
      </c>
      <c r="H90" s="1">
        <v>0</v>
      </c>
      <c r="I90" t="s">
        <v>960</v>
      </c>
      <c r="J90">
        <v>1564506853.7</v>
      </c>
      <c r="K90">
        <f t="shared" si="86"/>
        <v>6.2702258716833556E-3</v>
      </c>
      <c r="L90">
        <f t="shared" si="87"/>
        <v>32.138659204627125</v>
      </c>
      <c r="M90">
        <f t="shared" si="88"/>
        <v>458.20396301204806</v>
      </c>
      <c r="N90">
        <f t="shared" si="89"/>
        <v>326.39417561172996</v>
      </c>
      <c r="O90">
        <f t="shared" si="90"/>
        <v>32.469673985386883</v>
      </c>
      <c r="P90">
        <f t="shared" si="91"/>
        <v>45.582104122812652</v>
      </c>
      <c r="Q90">
        <f t="shared" si="92"/>
        <v>0.46061460016024314</v>
      </c>
      <c r="R90">
        <f t="shared" si="93"/>
        <v>2.2482870748906087</v>
      </c>
      <c r="S90">
        <f t="shared" si="94"/>
        <v>0.41389839831328556</v>
      </c>
      <c r="T90">
        <f t="shared" si="95"/>
        <v>0.26248781415135131</v>
      </c>
      <c r="U90">
        <f t="shared" si="96"/>
        <v>273.60644092028735</v>
      </c>
      <c r="V90">
        <f t="shared" si="97"/>
        <v>28.621422433851741</v>
      </c>
      <c r="W90">
        <f t="shared" si="98"/>
        <v>28.879899999999999</v>
      </c>
      <c r="X90">
        <f t="shared" si="99"/>
        <v>3.9939074193906952</v>
      </c>
      <c r="Y90">
        <f t="shared" si="100"/>
        <v>64.381977595340018</v>
      </c>
      <c r="Z90">
        <f t="shared" si="101"/>
        <v>2.5363306787336994</v>
      </c>
      <c r="AA90">
        <f t="shared" si="102"/>
        <v>3.939504149243902</v>
      </c>
      <c r="AB90">
        <f t="shared" si="103"/>
        <v>1.4575767406569957</v>
      </c>
      <c r="AC90">
        <f t="shared" si="104"/>
        <v>-276.51696094123599</v>
      </c>
      <c r="AD90">
        <f t="shared" si="105"/>
        <v>-28.678203848103404</v>
      </c>
      <c r="AE90">
        <f t="shared" si="106"/>
        <v>-2.8015822652411271</v>
      </c>
      <c r="AF90">
        <f t="shared" si="107"/>
        <v>-34.390306134293155</v>
      </c>
      <c r="AG90">
        <v>-4.1137648770240801E-2</v>
      </c>
      <c r="AH90">
        <v>4.6180614600561297E-2</v>
      </c>
      <c r="AI90">
        <v>3.45215874301591</v>
      </c>
      <c r="AJ90">
        <v>150</v>
      </c>
      <c r="AK90">
        <v>30</v>
      </c>
      <c r="AL90">
        <f t="shared" si="108"/>
        <v>1.0057833722009468</v>
      </c>
      <c r="AM90">
        <f t="shared" si="109"/>
        <v>0.57833722009468236</v>
      </c>
      <c r="AN90">
        <f t="shared" si="110"/>
        <v>52172.850229297102</v>
      </c>
      <c r="AO90">
        <v>0</v>
      </c>
      <c r="AP90">
        <v>0</v>
      </c>
      <c r="AQ90">
        <v>0</v>
      </c>
      <c r="AR90">
        <f t="shared" si="111"/>
        <v>0</v>
      </c>
      <c r="AS90" t="e">
        <f t="shared" si="112"/>
        <v>#DIV/0!</v>
      </c>
      <c r="AT90">
        <v>-1</v>
      </c>
      <c r="AU90" t="s">
        <v>658</v>
      </c>
      <c r="AV90">
        <v>858.46969230769196</v>
      </c>
      <c r="AW90">
        <v>1257.97</v>
      </c>
      <c r="AX90">
        <f t="shared" si="113"/>
        <v>0.31757538549592446</v>
      </c>
      <c r="AY90">
        <v>0.5</v>
      </c>
      <c r="AZ90">
        <f t="shared" si="114"/>
        <v>1429.2444001004028</v>
      </c>
      <c r="BA90">
        <f t="shared" si="115"/>
        <v>32.138659204627125</v>
      </c>
      <c r="BB90">
        <f t="shared" si="116"/>
        <v>226.94642066488836</v>
      </c>
      <c r="BC90">
        <f t="shared" si="117"/>
        <v>0.51342241865863258</v>
      </c>
      <c r="BD90">
        <f t="shared" si="118"/>
        <v>2.3186138915289204E-2</v>
      </c>
      <c r="BE90">
        <f t="shared" si="119"/>
        <v>-1</v>
      </c>
      <c r="BF90" t="s">
        <v>659</v>
      </c>
      <c r="BG90">
        <v>612.1</v>
      </c>
      <c r="BH90">
        <f t="shared" si="120"/>
        <v>645.87</v>
      </c>
      <c r="BI90">
        <f t="shared" si="121"/>
        <v>0.61854600413753247</v>
      </c>
      <c r="BJ90">
        <f t="shared" si="122"/>
        <v>2.0551707237379513</v>
      </c>
      <c r="BK90">
        <f t="shared" si="123"/>
        <v>0.31757538549592446</v>
      </c>
      <c r="BL90" t="e">
        <f t="shared" si="124"/>
        <v>#DIV/0!</v>
      </c>
      <c r="BM90">
        <v>575</v>
      </c>
      <c r="BN90">
        <v>300</v>
      </c>
      <c r="BO90">
        <v>300</v>
      </c>
      <c r="BP90">
        <v>300</v>
      </c>
      <c r="BQ90">
        <v>10139.200000000001</v>
      </c>
      <c r="BR90">
        <v>1169.3699999999999</v>
      </c>
      <c r="BS90">
        <v>-7.0044E-3</v>
      </c>
      <c r="BT90">
        <v>4.4207799999999997</v>
      </c>
      <c r="BU90">
        <f t="shared" si="125"/>
        <v>1700.03</v>
      </c>
      <c r="BV90">
        <f t="shared" si="126"/>
        <v>1429.2444001004028</v>
      </c>
      <c r="BW90">
        <f t="shared" si="127"/>
        <v>0.84071716387381568</v>
      </c>
      <c r="BX90">
        <f t="shared" si="128"/>
        <v>0.19143432774763142</v>
      </c>
      <c r="BY90">
        <v>6</v>
      </c>
      <c r="BZ90">
        <v>0.5</v>
      </c>
      <c r="CA90" t="s">
        <v>278</v>
      </c>
      <c r="CB90">
        <v>1564506853.7</v>
      </c>
      <c r="CC90">
        <v>458.20400000000001</v>
      </c>
      <c r="CD90">
        <v>499.98500000000001</v>
      </c>
      <c r="CE90">
        <v>25.495899999999999</v>
      </c>
      <c r="CF90">
        <v>18.2087</v>
      </c>
      <c r="CG90">
        <v>500.13499999999999</v>
      </c>
      <c r="CH90">
        <v>99.279899999999998</v>
      </c>
      <c r="CI90">
        <v>0.200043</v>
      </c>
      <c r="CJ90">
        <v>28.6433</v>
      </c>
      <c r="CK90">
        <v>28.879899999999999</v>
      </c>
      <c r="CL90">
        <v>999.9</v>
      </c>
      <c r="CM90">
        <v>9992.5</v>
      </c>
      <c r="CN90">
        <v>0</v>
      </c>
      <c r="CO90">
        <v>-0.53512800000000005</v>
      </c>
      <c r="CP90">
        <v>1700.03</v>
      </c>
      <c r="CQ90">
        <v>0.97602599999999995</v>
      </c>
      <c r="CR90">
        <v>2.39743E-2</v>
      </c>
      <c r="CS90">
        <v>0</v>
      </c>
      <c r="CT90">
        <v>858.18700000000001</v>
      </c>
      <c r="CU90">
        <v>4.99986</v>
      </c>
      <c r="CV90">
        <v>15077.4</v>
      </c>
      <c r="CW90">
        <v>13809.6</v>
      </c>
      <c r="CX90">
        <v>46.686999999999998</v>
      </c>
      <c r="CY90">
        <v>48.436999999999998</v>
      </c>
      <c r="CZ90">
        <v>47.561999999999998</v>
      </c>
      <c r="DA90">
        <v>47.436999999999998</v>
      </c>
      <c r="DB90">
        <v>48.436999999999998</v>
      </c>
      <c r="DC90">
        <v>1654.39</v>
      </c>
      <c r="DD90">
        <v>40.64</v>
      </c>
      <c r="DE90">
        <v>0</v>
      </c>
      <c r="DF90">
        <v>124.90000009536701</v>
      </c>
      <c r="DG90">
        <v>858.46969230769196</v>
      </c>
      <c r="DH90">
        <v>0.23056409352069501</v>
      </c>
      <c r="DI90">
        <v>12.311111100958801</v>
      </c>
      <c r="DJ90">
        <v>15074.9346153846</v>
      </c>
      <c r="DK90">
        <v>15</v>
      </c>
      <c r="DL90">
        <v>1564506885.2</v>
      </c>
      <c r="DM90" t="s">
        <v>660</v>
      </c>
      <c r="DN90">
        <v>86</v>
      </c>
      <c r="DO90">
        <v>0.70099999999999996</v>
      </c>
      <c r="DP90">
        <v>0.14799999999999999</v>
      </c>
      <c r="DQ90">
        <v>500</v>
      </c>
      <c r="DR90">
        <v>18</v>
      </c>
      <c r="DS90">
        <v>0.05</v>
      </c>
      <c r="DT90">
        <v>0.01</v>
      </c>
      <c r="DU90">
        <v>32.490521925221003</v>
      </c>
      <c r="DV90">
        <v>-0.81488327094549495</v>
      </c>
      <c r="DW90">
        <v>0.166428658109218</v>
      </c>
      <c r="DX90">
        <v>0</v>
      </c>
      <c r="DY90">
        <v>0.48349946092340101</v>
      </c>
      <c r="DZ90">
        <v>-7.6981212943187702E-2</v>
      </c>
      <c r="EA90">
        <v>1.5207632952658401E-2</v>
      </c>
      <c r="EB90">
        <v>1</v>
      </c>
      <c r="EC90">
        <v>1</v>
      </c>
      <c r="ED90">
        <v>2</v>
      </c>
      <c r="EE90" t="s">
        <v>284</v>
      </c>
      <c r="EF90">
        <v>1.86707</v>
      </c>
      <c r="EG90">
        <v>1.8635299999999999</v>
      </c>
      <c r="EH90">
        <v>1.8692</v>
      </c>
      <c r="EI90">
        <v>1.86714</v>
      </c>
      <c r="EJ90">
        <v>1.8717999999999999</v>
      </c>
      <c r="EK90">
        <v>1.8642799999999999</v>
      </c>
      <c r="EL90">
        <v>1.8658399999999999</v>
      </c>
      <c r="EM90">
        <v>1.86571</v>
      </c>
      <c r="EN90" t="s">
        <v>280</v>
      </c>
      <c r="EO90" t="s">
        <v>19</v>
      </c>
      <c r="EP90" t="s">
        <v>19</v>
      </c>
      <c r="EQ90" t="s">
        <v>19</v>
      </c>
      <c r="ER90" t="s">
        <v>281</v>
      </c>
      <c r="ES90" t="s">
        <v>282</v>
      </c>
      <c r="ET90" t="s">
        <v>283</v>
      </c>
      <c r="EU90" t="s">
        <v>283</v>
      </c>
      <c r="EV90" t="s">
        <v>283</v>
      </c>
      <c r="EW90" t="s">
        <v>283</v>
      </c>
      <c r="EX90">
        <v>0</v>
      </c>
      <c r="EY90">
        <v>100</v>
      </c>
      <c r="EZ90">
        <v>100</v>
      </c>
      <c r="FA90">
        <v>0.70099999999999996</v>
      </c>
      <c r="FB90">
        <v>0.14799999999999999</v>
      </c>
      <c r="FC90">
        <v>2</v>
      </c>
      <c r="FD90">
        <v>329.95400000000001</v>
      </c>
      <c r="FE90">
        <v>495.99299999999999</v>
      </c>
      <c r="FF90">
        <v>25.000299999999999</v>
      </c>
      <c r="FG90">
        <v>32.145800000000001</v>
      </c>
      <c r="FH90">
        <v>30.0001</v>
      </c>
      <c r="FI90">
        <v>32.159199999999998</v>
      </c>
      <c r="FJ90">
        <v>32.154200000000003</v>
      </c>
      <c r="FK90">
        <v>26.517700000000001</v>
      </c>
      <c r="FL90">
        <v>40.651800000000001</v>
      </c>
      <c r="FM90">
        <v>0</v>
      </c>
      <c r="FN90">
        <v>25</v>
      </c>
      <c r="FO90">
        <v>500</v>
      </c>
      <c r="FP90">
        <v>18.361599999999999</v>
      </c>
      <c r="FQ90">
        <v>100.864</v>
      </c>
      <c r="FR90">
        <v>101.47799999999999</v>
      </c>
    </row>
    <row r="91" spans="1:174" x14ac:dyDescent="0.2">
      <c r="A91">
        <v>86</v>
      </c>
      <c r="B91">
        <v>1564506976.7</v>
      </c>
      <c r="C91">
        <v>14159.9000000954</v>
      </c>
      <c r="D91" t="s">
        <v>661</v>
      </c>
      <c r="E91" t="s">
        <v>662</v>
      </c>
      <c r="F91" t="s">
        <v>622</v>
      </c>
      <c r="G91">
        <v>2</v>
      </c>
      <c r="H91" s="1">
        <v>0</v>
      </c>
      <c r="I91" t="s">
        <v>960</v>
      </c>
      <c r="J91">
        <v>1564506976.7</v>
      </c>
      <c r="K91">
        <f t="shared" si="86"/>
        <v>5.141277485616067E-3</v>
      </c>
      <c r="L91">
        <f t="shared" si="87"/>
        <v>34.929452133956744</v>
      </c>
      <c r="M91">
        <f t="shared" si="88"/>
        <v>554.89396003905847</v>
      </c>
      <c r="N91">
        <f t="shared" si="89"/>
        <v>370.79433170676384</v>
      </c>
      <c r="O91">
        <f t="shared" si="90"/>
        <v>36.885792505240495</v>
      </c>
      <c r="P91">
        <f t="shared" si="91"/>
        <v>55.199612621366732</v>
      </c>
      <c r="Q91">
        <f t="shared" si="92"/>
        <v>0.34793894576617385</v>
      </c>
      <c r="R91">
        <f t="shared" si="93"/>
        <v>2.2530398075508922</v>
      </c>
      <c r="S91">
        <f t="shared" si="94"/>
        <v>0.32060898573351482</v>
      </c>
      <c r="T91">
        <f t="shared" si="95"/>
        <v>0.20265691277301506</v>
      </c>
      <c r="U91">
        <f t="shared" si="96"/>
        <v>273.59206358070901</v>
      </c>
      <c r="V91">
        <f t="shared" si="97"/>
        <v>29.038555826889542</v>
      </c>
      <c r="W91">
        <f t="shared" si="98"/>
        <v>29.287099999999999</v>
      </c>
      <c r="X91">
        <f t="shared" si="99"/>
        <v>4.0890731361746662</v>
      </c>
      <c r="Y91">
        <f t="shared" si="100"/>
        <v>64.490603025997828</v>
      </c>
      <c r="Z91">
        <f t="shared" si="101"/>
        <v>2.5470586152024</v>
      </c>
      <c r="AA91">
        <f t="shared" si="102"/>
        <v>3.9495034868500376</v>
      </c>
      <c r="AB91">
        <f t="shared" si="103"/>
        <v>1.5420145209722662</v>
      </c>
      <c r="AC91">
        <f t="shared" si="104"/>
        <v>-226.73033711566856</v>
      </c>
      <c r="AD91">
        <f t="shared" si="105"/>
        <v>-72.891675851020409</v>
      </c>
      <c r="AE91">
        <f t="shared" si="106"/>
        <v>-7.1217326410899684</v>
      </c>
      <c r="AF91">
        <f t="shared" si="107"/>
        <v>-33.151682027069938</v>
      </c>
      <c r="AG91">
        <v>-4.1265633371748003E-2</v>
      </c>
      <c r="AH91">
        <v>4.6324288527820098E-2</v>
      </c>
      <c r="AI91">
        <v>3.4606568777668998</v>
      </c>
      <c r="AJ91">
        <v>150</v>
      </c>
      <c r="AK91">
        <v>30</v>
      </c>
      <c r="AL91">
        <f t="shared" si="108"/>
        <v>1.0057669167491057</v>
      </c>
      <c r="AM91">
        <f t="shared" si="109"/>
        <v>0.57669167491056772</v>
      </c>
      <c r="AN91">
        <f t="shared" si="110"/>
        <v>52320.865403774675</v>
      </c>
      <c r="AO91">
        <v>0</v>
      </c>
      <c r="AP91">
        <v>0</v>
      </c>
      <c r="AQ91">
        <v>0</v>
      </c>
      <c r="AR91">
        <f t="shared" si="111"/>
        <v>0</v>
      </c>
      <c r="AS91" t="e">
        <f t="shared" si="112"/>
        <v>#DIV/0!</v>
      </c>
      <c r="AT91">
        <v>-1</v>
      </c>
      <c r="AU91" t="s">
        <v>663</v>
      </c>
      <c r="AV91">
        <v>861.48184615384605</v>
      </c>
      <c r="AW91">
        <v>1289.8699999999999</v>
      </c>
      <c r="AX91">
        <f t="shared" si="113"/>
        <v>0.33211730937703321</v>
      </c>
      <c r="AY91">
        <v>0.5</v>
      </c>
      <c r="AZ91">
        <f t="shared" si="114"/>
        <v>1429.1687929284315</v>
      </c>
      <c r="BA91">
        <f t="shared" si="115"/>
        <v>34.929452133956744</v>
      </c>
      <c r="BB91">
        <f t="shared" si="116"/>
        <v>237.32584707650648</v>
      </c>
      <c r="BC91">
        <f t="shared" si="117"/>
        <v>0.52226193337313054</v>
      </c>
      <c r="BD91">
        <f t="shared" si="118"/>
        <v>2.5140104032313548E-2</v>
      </c>
      <c r="BE91">
        <f t="shared" si="119"/>
        <v>-1</v>
      </c>
      <c r="BF91" t="s">
        <v>664</v>
      </c>
      <c r="BG91">
        <v>616.22</v>
      </c>
      <c r="BH91">
        <f t="shared" si="120"/>
        <v>673.64999999999986</v>
      </c>
      <c r="BI91">
        <f t="shared" si="121"/>
        <v>0.63592095872657006</v>
      </c>
      <c r="BJ91">
        <f t="shared" si="122"/>
        <v>2.0931972347538212</v>
      </c>
      <c r="BK91">
        <f t="shared" si="123"/>
        <v>0.33211730937703327</v>
      </c>
      <c r="BL91" t="e">
        <f t="shared" si="124"/>
        <v>#DIV/0!</v>
      </c>
      <c r="BM91">
        <v>577</v>
      </c>
      <c r="BN91">
        <v>300</v>
      </c>
      <c r="BO91">
        <v>300</v>
      </c>
      <c r="BP91">
        <v>300</v>
      </c>
      <c r="BQ91">
        <v>10138.799999999999</v>
      </c>
      <c r="BR91">
        <v>1195.32</v>
      </c>
      <c r="BS91">
        <v>-7.0042000000000004E-3</v>
      </c>
      <c r="BT91">
        <v>4.4100299999999999</v>
      </c>
      <c r="BU91">
        <f t="shared" si="125"/>
        <v>1699.94</v>
      </c>
      <c r="BV91">
        <f t="shared" si="126"/>
        <v>1429.1687929284315</v>
      </c>
      <c r="BW91">
        <f t="shared" si="127"/>
        <v>0.84071719762369934</v>
      </c>
      <c r="BX91">
        <f t="shared" si="128"/>
        <v>0.19143439524739866</v>
      </c>
      <c r="BY91">
        <v>6</v>
      </c>
      <c r="BZ91">
        <v>0.5</v>
      </c>
      <c r="CA91" t="s">
        <v>278</v>
      </c>
      <c r="CB91">
        <v>1564506976.7</v>
      </c>
      <c r="CC91">
        <v>554.89400000000001</v>
      </c>
      <c r="CD91">
        <v>599.99099999999999</v>
      </c>
      <c r="CE91">
        <v>25.604299999999999</v>
      </c>
      <c r="CF91">
        <v>19.628299999999999</v>
      </c>
      <c r="CG91">
        <v>500.01600000000002</v>
      </c>
      <c r="CH91">
        <v>99.277799999999999</v>
      </c>
      <c r="CI91">
        <v>0.19996800000000001</v>
      </c>
      <c r="CJ91">
        <v>28.687000000000001</v>
      </c>
      <c r="CK91">
        <v>29.287099999999999</v>
      </c>
      <c r="CL91">
        <v>999.9</v>
      </c>
      <c r="CM91">
        <v>10023.799999999999</v>
      </c>
      <c r="CN91">
        <v>0</v>
      </c>
      <c r="CO91">
        <v>-0.49690400000000001</v>
      </c>
      <c r="CP91">
        <v>1699.94</v>
      </c>
      <c r="CQ91">
        <v>0.97602599999999995</v>
      </c>
      <c r="CR91">
        <v>2.39743E-2</v>
      </c>
      <c r="CS91">
        <v>0</v>
      </c>
      <c r="CT91">
        <v>860.48500000000001</v>
      </c>
      <c r="CU91">
        <v>4.99986</v>
      </c>
      <c r="CV91">
        <v>15114.9</v>
      </c>
      <c r="CW91">
        <v>13808.9</v>
      </c>
      <c r="CX91">
        <v>46.686999999999998</v>
      </c>
      <c r="CY91">
        <v>48.436999999999998</v>
      </c>
      <c r="CZ91">
        <v>47.5</v>
      </c>
      <c r="DA91">
        <v>47.436999999999998</v>
      </c>
      <c r="DB91">
        <v>48.436999999999998</v>
      </c>
      <c r="DC91">
        <v>1654.31</v>
      </c>
      <c r="DD91">
        <v>40.64</v>
      </c>
      <c r="DE91">
        <v>0</v>
      </c>
      <c r="DF91">
        <v>122.5</v>
      </c>
      <c r="DG91">
        <v>861.48184615384605</v>
      </c>
      <c r="DH91">
        <v>-6.1316239202351497</v>
      </c>
      <c r="DI91">
        <v>-107.695726362893</v>
      </c>
      <c r="DJ91">
        <v>15127.788461538499</v>
      </c>
      <c r="DK91">
        <v>15</v>
      </c>
      <c r="DL91">
        <v>1564507012.2</v>
      </c>
      <c r="DM91" t="s">
        <v>665</v>
      </c>
      <c r="DN91">
        <v>87</v>
      </c>
      <c r="DO91">
        <v>0.73799999999999999</v>
      </c>
      <c r="DP91">
        <v>0.17599999999999999</v>
      </c>
      <c r="DQ91">
        <v>600</v>
      </c>
      <c r="DR91">
        <v>20</v>
      </c>
      <c r="DS91">
        <v>0.03</v>
      </c>
      <c r="DT91">
        <v>0.01</v>
      </c>
      <c r="DU91">
        <v>35.388912962098402</v>
      </c>
      <c r="DV91">
        <v>-1.31775189219495</v>
      </c>
      <c r="DW91">
        <v>0.26597093936177502</v>
      </c>
      <c r="DX91">
        <v>0</v>
      </c>
      <c r="DY91">
        <v>0.361148067657866</v>
      </c>
      <c r="DZ91">
        <v>-5.04053487570282E-2</v>
      </c>
      <c r="EA91">
        <v>1.0041326266713699E-2</v>
      </c>
      <c r="EB91">
        <v>1</v>
      </c>
      <c r="EC91">
        <v>1</v>
      </c>
      <c r="ED91">
        <v>2</v>
      </c>
      <c r="EE91" t="s">
        <v>284</v>
      </c>
      <c r="EF91">
        <v>1.867</v>
      </c>
      <c r="EG91">
        <v>1.86355</v>
      </c>
      <c r="EH91">
        <v>1.8692</v>
      </c>
      <c r="EI91">
        <v>1.86711</v>
      </c>
      <c r="EJ91">
        <v>1.8717999999999999</v>
      </c>
      <c r="EK91">
        <v>1.86426</v>
      </c>
      <c r="EL91">
        <v>1.8658300000000001</v>
      </c>
      <c r="EM91">
        <v>1.86572</v>
      </c>
      <c r="EN91" t="s">
        <v>280</v>
      </c>
      <c r="EO91" t="s">
        <v>19</v>
      </c>
      <c r="EP91" t="s">
        <v>19</v>
      </c>
      <c r="EQ91" t="s">
        <v>19</v>
      </c>
      <c r="ER91" t="s">
        <v>281</v>
      </c>
      <c r="ES91" t="s">
        <v>282</v>
      </c>
      <c r="ET91" t="s">
        <v>283</v>
      </c>
      <c r="EU91" t="s">
        <v>283</v>
      </c>
      <c r="EV91" t="s">
        <v>283</v>
      </c>
      <c r="EW91" t="s">
        <v>283</v>
      </c>
      <c r="EX91">
        <v>0</v>
      </c>
      <c r="EY91">
        <v>100</v>
      </c>
      <c r="EZ91">
        <v>100</v>
      </c>
      <c r="FA91">
        <v>0.73799999999999999</v>
      </c>
      <c r="FB91">
        <v>0.17599999999999999</v>
      </c>
      <c r="FC91">
        <v>2</v>
      </c>
      <c r="FD91">
        <v>330.14800000000002</v>
      </c>
      <c r="FE91">
        <v>497.048</v>
      </c>
      <c r="FF91">
        <v>24.9999</v>
      </c>
      <c r="FG91">
        <v>32.179699999999997</v>
      </c>
      <c r="FH91">
        <v>30.0002</v>
      </c>
      <c r="FI91">
        <v>32.184699999999999</v>
      </c>
      <c r="FJ91">
        <v>32.179499999999997</v>
      </c>
      <c r="FK91">
        <v>30.716000000000001</v>
      </c>
      <c r="FL91">
        <v>36.536499999999997</v>
      </c>
      <c r="FM91">
        <v>0</v>
      </c>
      <c r="FN91">
        <v>25</v>
      </c>
      <c r="FO91">
        <v>600</v>
      </c>
      <c r="FP91">
        <v>19.760200000000001</v>
      </c>
      <c r="FQ91">
        <v>100.85899999999999</v>
      </c>
      <c r="FR91">
        <v>101.471</v>
      </c>
    </row>
    <row r="92" spans="1:174" x14ac:dyDescent="0.2">
      <c r="A92">
        <v>87</v>
      </c>
      <c r="B92">
        <v>1564507103.7</v>
      </c>
      <c r="C92">
        <v>14286.9000000954</v>
      </c>
      <c r="D92" t="s">
        <v>666</v>
      </c>
      <c r="E92" t="s">
        <v>667</v>
      </c>
      <c r="F92" t="s">
        <v>622</v>
      </c>
      <c r="G92">
        <v>2</v>
      </c>
      <c r="H92" s="1">
        <v>0</v>
      </c>
      <c r="I92" t="s">
        <v>960</v>
      </c>
      <c r="J92">
        <v>1564507103.7</v>
      </c>
      <c r="K92">
        <f t="shared" si="86"/>
        <v>4.0878147339805304E-3</v>
      </c>
      <c r="L92">
        <f t="shared" si="87"/>
        <v>37.789367656766345</v>
      </c>
      <c r="M92">
        <f t="shared" si="88"/>
        <v>751.19995655856303</v>
      </c>
      <c r="N92">
        <f t="shared" si="89"/>
        <v>486.51583108991491</v>
      </c>
      <c r="O92">
        <f t="shared" si="90"/>
        <v>48.396688221282687</v>
      </c>
      <c r="P92">
        <f t="shared" si="91"/>
        <v>74.72642772581608</v>
      </c>
      <c r="Q92">
        <f t="shared" si="92"/>
        <v>0.25691379888036153</v>
      </c>
      <c r="R92">
        <f t="shared" si="93"/>
        <v>2.2493759615081608</v>
      </c>
      <c r="S92">
        <f t="shared" si="94"/>
        <v>0.24165416896557337</v>
      </c>
      <c r="T92">
        <f t="shared" si="95"/>
        <v>0.15232928685085431</v>
      </c>
      <c r="U92">
        <f t="shared" si="96"/>
        <v>273.62503093636883</v>
      </c>
      <c r="V92">
        <f t="shared" si="97"/>
        <v>29.430641109014026</v>
      </c>
      <c r="W92">
        <f t="shared" si="98"/>
        <v>29.666499999999999</v>
      </c>
      <c r="X92">
        <f t="shared" si="99"/>
        <v>4.1795147985596657</v>
      </c>
      <c r="Y92">
        <f t="shared" si="100"/>
        <v>64.501105356019224</v>
      </c>
      <c r="Z92">
        <f t="shared" si="101"/>
        <v>2.5537300562157998</v>
      </c>
      <c r="AA92">
        <f t="shared" si="102"/>
        <v>3.9592035549162667</v>
      </c>
      <c r="AB92">
        <f t="shared" si="103"/>
        <v>1.6257847423438658</v>
      </c>
      <c r="AC92">
        <f t="shared" si="104"/>
        <v>-180.27262976854138</v>
      </c>
      <c r="AD92">
        <f t="shared" si="105"/>
        <v>-113.65270402747525</v>
      </c>
      <c r="AE92">
        <f t="shared" si="106"/>
        <v>-11.145621782355796</v>
      </c>
      <c r="AF92">
        <f t="shared" si="107"/>
        <v>-31.445924642003618</v>
      </c>
      <c r="AG92">
        <v>-4.11669494131751E-2</v>
      </c>
      <c r="AH92">
        <v>4.6213507139132401E-2</v>
      </c>
      <c r="AI92">
        <v>3.4541050975476701</v>
      </c>
      <c r="AJ92">
        <v>150</v>
      </c>
      <c r="AK92">
        <v>30</v>
      </c>
      <c r="AL92">
        <f t="shared" si="108"/>
        <v>1.0057810672105327</v>
      </c>
      <c r="AM92">
        <f t="shared" si="109"/>
        <v>0.5781067210532731</v>
      </c>
      <c r="AN92">
        <f t="shared" si="110"/>
        <v>52193.532642800521</v>
      </c>
      <c r="AO92">
        <v>0</v>
      </c>
      <c r="AP92">
        <v>0</v>
      </c>
      <c r="AQ92">
        <v>0</v>
      </c>
      <c r="AR92">
        <f t="shared" si="111"/>
        <v>0</v>
      </c>
      <c r="AS92" t="e">
        <f t="shared" si="112"/>
        <v>#DIV/0!</v>
      </c>
      <c r="AT92">
        <v>-1</v>
      </c>
      <c r="AU92" t="s">
        <v>668</v>
      </c>
      <c r="AV92">
        <v>847.81553846153804</v>
      </c>
      <c r="AW92">
        <v>1274.96</v>
      </c>
      <c r="AX92">
        <f t="shared" si="113"/>
        <v>0.33502577456427018</v>
      </c>
      <c r="AY92">
        <v>0.5</v>
      </c>
      <c r="AZ92">
        <f t="shared" si="114"/>
        <v>1429.3449001003712</v>
      </c>
      <c r="BA92">
        <f t="shared" si="115"/>
        <v>37.789367656766345</v>
      </c>
      <c r="BB92">
        <f t="shared" si="116"/>
        <v>239.43369113780813</v>
      </c>
      <c r="BC92">
        <f t="shared" si="117"/>
        <v>0.52247913660036394</v>
      </c>
      <c r="BD92">
        <f t="shared" si="118"/>
        <v>2.7137864104067873E-2</v>
      </c>
      <c r="BE92">
        <f t="shared" si="119"/>
        <v>-1</v>
      </c>
      <c r="BF92" t="s">
        <v>669</v>
      </c>
      <c r="BG92">
        <v>608.82000000000005</v>
      </c>
      <c r="BH92">
        <f t="shared" si="120"/>
        <v>666.14</v>
      </c>
      <c r="BI92">
        <f t="shared" si="121"/>
        <v>0.64122325868205188</v>
      </c>
      <c r="BJ92">
        <f t="shared" si="122"/>
        <v>2.0941493380637954</v>
      </c>
      <c r="BK92">
        <f t="shared" si="123"/>
        <v>0.33502577456427024</v>
      </c>
      <c r="BL92" t="e">
        <f t="shared" si="124"/>
        <v>#DIV/0!</v>
      </c>
      <c r="BM92">
        <v>579</v>
      </c>
      <c r="BN92">
        <v>300</v>
      </c>
      <c r="BO92">
        <v>300</v>
      </c>
      <c r="BP92">
        <v>300</v>
      </c>
      <c r="BQ92">
        <v>10138.299999999999</v>
      </c>
      <c r="BR92">
        <v>1180.23</v>
      </c>
      <c r="BS92">
        <v>-7.00397E-3</v>
      </c>
      <c r="BT92">
        <v>5.8145800000000003</v>
      </c>
      <c r="BU92">
        <f t="shared" si="125"/>
        <v>1700.15</v>
      </c>
      <c r="BV92">
        <f t="shared" si="126"/>
        <v>1429.3449001003712</v>
      </c>
      <c r="BW92">
        <f t="shared" si="127"/>
        <v>0.84071693679991244</v>
      </c>
      <c r="BX92">
        <f t="shared" si="128"/>
        <v>0.19143387359982492</v>
      </c>
      <c r="BY92">
        <v>6</v>
      </c>
      <c r="BZ92">
        <v>0.5</v>
      </c>
      <c r="CA92" t="s">
        <v>278</v>
      </c>
      <c r="CB92">
        <v>1564507103.7</v>
      </c>
      <c r="CC92">
        <v>751.2</v>
      </c>
      <c r="CD92">
        <v>799.97199999999998</v>
      </c>
      <c r="CE92">
        <v>25.671800000000001</v>
      </c>
      <c r="CF92">
        <v>20.920500000000001</v>
      </c>
      <c r="CG92">
        <v>499.995</v>
      </c>
      <c r="CH92">
        <v>99.2761</v>
      </c>
      <c r="CI92">
        <v>0.19998099999999999</v>
      </c>
      <c r="CJ92">
        <v>28.729299999999999</v>
      </c>
      <c r="CK92">
        <v>29.666499999999999</v>
      </c>
      <c r="CL92">
        <v>999.9</v>
      </c>
      <c r="CM92">
        <v>10000</v>
      </c>
      <c r="CN92">
        <v>0</v>
      </c>
      <c r="CO92">
        <v>-0.49117100000000002</v>
      </c>
      <c r="CP92">
        <v>1700.15</v>
      </c>
      <c r="CQ92">
        <v>0.97602999999999995</v>
      </c>
      <c r="CR92">
        <v>2.3970000000000002E-2</v>
      </c>
      <c r="CS92">
        <v>0</v>
      </c>
      <c r="CT92">
        <v>846.12400000000002</v>
      </c>
      <c r="CU92">
        <v>4.99986</v>
      </c>
      <c r="CV92">
        <v>14873.5</v>
      </c>
      <c r="CW92">
        <v>13810.7</v>
      </c>
      <c r="CX92">
        <v>46.561999999999998</v>
      </c>
      <c r="CY92">
        <v>48.25</v>
      </c>
      <c r="CZ92">
        <v>47.375</v>
      </c>
      <c r="DA92">
        <v>47.311999999999998</v>
      </c>
      <c r="DB92">
        <v>48.375</v>
      </c>
      <c r="DC92">
        <v>1654.52</v>
      </c>
      <c r="DD92">
        <v>40.630000000000003</v>
      </c>
      <c r="DE92">
        <v>0</v>
      </c>
      <c r="DF92">
        <v>126.700000047684</v>
      </c>
      <c r="DG92">
        <v>847.81553846153804</v>
      </c>
      <c r="DH92">
        <v>-11.5744957377298</v>
      </c>
      <c r="DI92">
        <v>-191.750427463107</v>
      </c>
      <c r="DJ92">
        <v>14894.2807692308</v>
      </c>
      <c r="DK92">
        <v>15</v>
      </c>
      <c r="DL92">
        <v>1564507130.2</v>
      </c>
      <c r="DM92" t="s">
        <v>670</v>
      </c>
      <c r="DN92">
        <v>88</v>
      </c>
      <c r="DO92">
        <v>1.036</v>
      </c>
      <c r="DP92">
        <v>0.19800000000000001</v>
      </c>
      <c r="DQ92">
        <v>800</v>
      </c>
      <c r="DR92">
        <v>21</v>
      </c>
      <c r="DS92">
        <v>0.03</v>
      </c>
      <c r="DT92">
        <v>0.01</v>
      </c>
      <c r="DU92">
        <v>38.654503673750398</v>
      </c>
      <c r="DV92">
        <v>-1.75932719863322</v>
      </c>
      <c r="DW92">
        <v>0.35378642792308101</v>
      </c>
      <c r="DX92">
        <v>0</v>
      </c>
      <c r="DY92">
        <v>0.26981311445830902</v>
      </c>
      <c r="DZ92">
        <v>-3.7951934358557503E-2</v>
      </c>
      <c r="EA92">
        <v>7.5023517924992702E-3</v>
      </c>
      <c r="EB92">
        <v>1</v>
      </c>
      <c r="EC92">
        <v>1</v>
      </c>
      <c r="ED92">
        <v>2</v>
      </c>
      <c r="EE92" t="s">
        <v>284</v>
      </c>
      <c r="EF92">
        <v>1.8670599999999999</v>
      </c>
      <c r="EG92">
        <v>1.86355</v>
      </c>
      <c r="EH92">
        <v>1.8692</v>
      </c>
      <c r="EI92">
        <v>1.8671</v>
      </c>
      <c r="EJ92">
        <v>1.8717999999999999</v>
      </c>
      <c r="EK92">
        <v>1.86425</v>
      </c>
      <c r="EL92">
        <v>1.8658300000000001</v>
      </c>
      <c r="EM92">
        <v>1.8656999999999999</v>
      </c>
      <c r="EN92" t="s">
        <v>280</v>
      </c>
      <c r="EO92" t="s">
        <v>19</v>
      </c>
      <c r="EP92" t="s">
        <v>19</v>
      </c>
      <c r="EQ92" t="s">
        <v>19</v>
      </c>
      <c r="ER92" t="s">
        <v>281</v>
      </c>
      <c r="ES92" t="s">
        <v>282</v>
      </c>
      <c r="ET92" t="s">
        <v>283</v>
      </c>
      <c r="EU92" t="s">
        <v>283</v>
      </c>
      <c r="EV92" t="s">
        <v>283</v>
      </c>
      <c r="EW92" t="s">
        <v>283</v>
      </c>
      <c r="EX92">
        <v>0</v>
      </c>
      <c r="EY92">
        <v>100</v>
      </c>
      <c r="EZ92">
        <v>100</v>
      </c>
      <c r="FA92">
        <v>1.036</v>
      </c>
      <c r="FB92">
        <v>0.19800000000000001</v>
      </c>
      <c r="FC92">
        <v>2</v>
      </c>
      <c r="FD92">
        <v>330.012</v>
      </c>
      <c r="FE92">
        <v>498.41800000000001</v>
      </c>
      <c r="FF92">
        <v>25</v>
      </c>
      <c r="FG92">
        <v>32.1997</v>
      </c>
      <c r="FH92">
        <v>30.0002</v>
      </c>
      <c r="FI92">
        <v>32.204599999999999</v>
      </c>
      <c r="FJ92">
        <v>32.199199999999998</v>
      </c>
      <c r="FK92">
        <v>38.753500000000003</v>
      </c>
      <c r="FL92">
        <v>31.122800000000002</v>
      </c>
      <c r="FM92">
        <v>0</v>
      </c>
      <c r="FN92">
        <v>25</v>
      </c>
      <c r="FO92">
        <v>800</v>
      </c>
      <c r="FP92">
        <v>21.043900000000001</v>
      </c>
      <c r="FQ92">
        <v>100.858</v>
      </c>
      <c r="FR92">
        <v>101.471</v>
      </c>
    </row>
    <row r="93" spans="1:174" x14ac:dyDescent="0.2">
      <c r="A93">
        <v>88</v>
      </c>
      <c r="B93">
        <v>1564507221.7</v>
      </c>
      <c r="C93">
        <v>14404.9000000954</v>
      </c>
      <c r="D93" t="s">
        <v>671</v>
      </c>
      <c r="E93" t="s">
        <v>672</v>
      </c>
      <c r="F93" t="s">
        <v>622</v>
      </c>
      <c r="G93">
        <v>2</v>
      </c>
      <c r="H93" s="1">
        <v>0</v>
      </c>
      <c r="I93" t="s">
        <v>960</v>
      </c>
      <c r="J93">
        <v>1564507221.7</v>
      </c>
      <c r="K93">
        <f t="shared" si="86"/>
        <v>3.3643093115451692E-3</v>
      </c>
      <c r="L93">
        <f t="shared" si="87"/>
        <v>38.434992318923726</v>
      </c>
      <c r="M93">
        <f t="shared" si="88"/>
        <v>950.30895592071181</v>
      </c>
      <c r="N93">
        <f t="shared" si="89"/>
        <v>609.36702938909627</v>
      </c>
      <c r="O93">
        <f t="shared" si="90"/>
        <v>60.618612130834457</v>
      </c>
      <c r="P93">
        <f t="shared" si="91"/>
        <v>94.534832416462649</v>
      </c>
      <c r="Q93">
        <f t="shared" si="92"/>
        <v>0.20083288188924719</v>
      </c>
      <c r="R93">
        <f t="shared" si="93"/>
        <v>2.2513164323763077</v>
      </c>
      <c r="S93">
        <f t="shared" si="94"/>
        <v>0.19138417394491042</v>
      </c>
      <c r="T93">
        <f t="shared" si="95"/>
        <v>0.12042698578258294</v>
      </c>
      <c r="U93">
        <f t="shared" si="96"/>
        <v>273.61226301862121</v>
      </c>
      <c r="V93">
        <f t="shared" si="97"/>
        <v>29.700289546764136</v>
      </c>
      <c r="W93">
        <f t="shared" si="98"/>
        <v>29.9635</v>
      </c>
      <c r="X93">
        <f t="shared" si="99"/>
        <v>4.2515257672138489</v>
      </c>
      <c r="Y93">
        <f t="shared" si="100"/>
        <v>64.612500412935134</v>
      </c>
      <c r="Z93">
        <f t="shared" si="101"/>
        <v>2.5627123932767999</v>
      </c>
      <c r="AA93">
        <f t="shared" si="102"/>
        <v>3.9662795541089384</v>
      </c>
      <c r="AB93">
        <f t="shared" si="103"/>
        <v>1.688813373937049</v>
      </c>
      <c r="AC93">
        <f t="shared" si="104"/>
        <v>-148.36604063914197</v>
      </c>
      <c r="AD93">
        <f t="shared" si="105"/>
        <v>-146.06023390583334</v>
      </c>
      <c r="AE93">
        <f t="shared" si="106"/>
        <v>-14.33471769451835</v>
      </c>
      <c r="AF93">
        <f t="shared" si="107"/>
        <v>-35.148729220872468</v>
      </c>
      <c r="AG93">
        <v>-4.1219196960255299E-2</v>
      </c>
      <c r="AH93">
        <v>4.6272159587866402E-2</v>
      </c>
      <c r="AI93">
        <v>3.4575745654182999</v>
      </c>
      <c r="AJ93">
        <v>150</v>
      </c>
      <c r="AK93">
        <v>30</v>
      </c>
      <c r="AL93">
        <f t="shared" si="108"/>
        <v>1.0057745874912956</v>
      </c>
      <c r="AM93">
        <f t="shared" si="109"/>
        <v>0.57745874912955575</v>
      </c>
      <c r="AN93">
        <f t="shared" si="110"/>
        <v>52251.76286656173</v>
      </c>
      <c r="AO93">
        <v>0</v>
      </c>
      <c r="AP93">
        <v>0</v>
      </c>
      <c r="AQ93">
        <v>0</v>
      </c>
      <c r="AR93">
        <f t="shared" si="111"/>
        <v>0</v>
      </c>
      <c r="AS93" t="e">
        <f t="shared" si="112"/>
        <v>#DIV/0!</v>
      </c>
      <c r="AT93">
        <v>-1</v>
      </c>
      <c r="AU93" t="s">
        <v>673</v>
      </c>
      <c r="AV93">
        <v>836.13884615384598</v>
      </c>
      <c r="AW93">
        <v>1235.52</v>
      </c>
      <c r="AX93">
        <f t="shared" si="113"/>
        <v>0.32324944464367555</v>
      </c>
      <c r="AY93">
        <v>0.5</v>
      </c>
      <c r="AZ93">
        <f t="shared" si="114"/>
        <v>1429.2777001003758</v>
      </c>
      <c r="BA93">
        <f t="shared" si="115"/>
        <v>38.434992318923726</v>
      </c>
      <c r="BB93">
        <f t="shared" si="116"/>
        <v>231.00661139951816</v>
      </c>
      <c r="BC93">
        <f t="shared" si="117"/>
        <v>0.51328995078995077</v>
      </c>
      <c r="BD93">
        <f t="shared" si="118"/>
        <v>2.759085397900931E-2</v>
      </c>
      <c r="BE93">
        <f t="shared" si="119"/>
        <v>-1</v>
      </c>
      <c r="BF93" t="s">
        <v>674</v>
      </c>
      <c r="BG93">
        <v>601.34</v>
      </c>
      <c r="BH93">
        <f t="shared" si="120"/>
        <v>634.17999999999995</v>
      </c>
      <c r="BI93">
        <f t="shared" si="121"/>
        <v>0.62975993226868399</v>
      </c>
      <c r="BJ93">
        <f t="shared" si="122"/>
        <v>2.0546113679449229</v>
      </c>
      <c r="BK93">
        <f t="shared" si="123"/>
        <v>0.32324944464367555</v>
      </c>
      <c r="BL93" t="e">
        <f t="shared" si="124"/>
        <v>#DIV/0!</v>
      </c>
      <c r="BM93">
        <v>581</v>
      </c>
      <c r="BN93">
        <v>300</v>
      </c>
      <c r="BO93">
        <v>300</v>
      </c>
      <c r="BP93">
        <v>300</v>
      </c>
      <c r="BQ93">
        <v>10137.700000000001</v>
      </c>
      <c r="BR93">
        <v>1153.0999999999999</v>
      </c>
      <c r="BS93">
        <v>-7.0035000000000002E-3</v>
      </c>
      <c r="BT93">
        <v>8.6873799999999992</v>
      </c>
      <c r="BU93">
        <f t="shared" si="125"/>
        <v>1700.07</v>
      </c>
      <c r="BV93">
        <f t="shared" si="126"/>
        <v>1429.2777001003758</v>
      </c>
      <c r="BW93">
        <f t="shared" si="127"/>
        <v>0.84071697053672834</v>
      </c>
      <c r="BX93">
        <f t="shared" si="128"/>
        <v>0.19143394107345682</v>
      </c>
      <c r="BY93">
        <v>6</v>
      </c>
      <c r="BZ93">
        <v>0.5</v>
      </c>
      <c r="CA93" t="s">
        <v>278</v>
      </c>
      <c r="CB93">
        <v>1564507221.7</v>
      </c>
      <c r="CC93">
        <v>950.30899999999997</v>
      </c>
      <c r="CD93">
        <v>999.99400000000003</v>
      </c>
      <c r="CE93">
        <v>25.761600000000001</v>
      </c>
      <c r="CF93">
        <v>21.8523</v>
      </c>
      <c r="CG93">
        <v>500.08800000000002</v>
      </c>
      <c r="CH93">
        <v>99.278000000000006</v>
      </c>
      <c r="CI93">
        <v>0.19999800000000001</v>
      </c>
      <c r="CJ93">
        <v>28.760100000000001</v>
      </c>
      <c r="CK93">
        <v>29.9635</v>
      </c>
      <c r="CL93">
        <v>999.9</v>
      </c>
      <c r="CM93">
        <v>10012.5</v>
      </c>
      <c r="CN93">
        <v>0</v>
      </c>
      <c r="CO93">
        <v>-0.49690400000000001</v>
      </c>
      <c r="CP93">
        <v>1700.07</v>
      </c>
      <c r="CQ93">
        <v>0.97602999999999995</v>
      </c>
      <c r="CR93">
        <v>2.3970000000000002E-2</v>
      </c>
      <c r="CS93">
        <v>0</v>
      </c>
      <c r="CT93">
        <v>835.59</v>
      </c>
      <c r="CU93">
        <v>4.99986</v>
      </c>
      <c r="CV93">
        <v>14680.2</v>
      </c>
      <c r="CW93">
        <v>13810</v>
      </c>
      <c r="CX93">
        <v>46.561999999999998</v>
      </c>
      <c r="CY93">
        <v>48.25</v>
      </c>
      <c r="CZ93">
        <v>47.311999999999998</v>
      </c>
      <c r="DA93">
        <v>47.311999999999998</v>
      </c>
      <c r="DB93">
        <v>48.311999999999998</v>
      </c>
      <c r="DC93">
        <v>1654.44</v>
      </c>
      <c r="DD93">
        <v>40.630000000000003</v>
      </c>
      <c r="DE93">
        <v>0</v>
      </c>
      <c r="DF93">
        <v>117.700000047684</v>
      </c>
      <c r="DG93">
        <v>836.13884615384598</v>
      </c>
      <c r="DH93">
        <v>-6.5973333419525604</v>
      </c>
      <c r="DI93">
        <v>-114.372649621137</v>
      </c>
      <c r="DJ93">
        <v>14693.330769230801</v>
      </c>
      <c r="DK93">
        <v>15</v>
      </c>
      <c r="DL93">
        <v>1564507256.2</v>
      </c>
      <c r="DM93" t="s">
        <v>675</v>
      </c>
      <c r="DN93">
        <v>89</v>
      </c>
      <c r="DO93">
        <v>1.18</v>
      </c>
      <c r="DP93">
        <v>0.216</v>
      </c>
      <c r="DQ93">
        <v>1000</v>
      </c>
      <c r="DR93">
        <v>22</v>
      </c>
      <c r="DS93">
        <v>0.04</v>
      </c>
      <c r="DT93">
        <v>0.02</v>
      </c>
      <c r="DU93">
        <v>39.0687694608066</v>
      </c>
      <c r="DV93">
        <v>-1.7675752391252</v>
      </c>
      <c r="DW93">
        <v>0.35224427568121303</v>
      </c>
      <c r="DX93">
        <v>0</v>
      </c>
      <c r="DY93">
        <v>0.20694108334619399</v>
      </c>
      <c r="DZ93">
        <v>-2.45121849863215E-2</v>
      </c>
      <c r="EA93">
        <v>4.9624025039472098E-3</v>
      </c>
      <c r="EB93">
        <v>1</v>
      </c>
      <c r="EC93">
        <v>1</v>
      </c>
      <c r="ED93">
        <v>2</v>
      </c>
      <c r="EE93" t="s">
        <v>284</v>
      </c>
      <c r="EF93">
        <v>1.86703</v>
      </c>
      <c r="EG93">
        <v>1.8635600000000001</v>
      </c>
      <c r="EH93">
        <v>1.8692</v>
      </c>
      <c r="EI93">
        <v>1.8670899999999999</v>
      </c>
      <c r="EJ93">
        <v>1.8717999999999999</v>
      </c>
      <c r="EK93">
        <v>1.86425</v>
      </c>
      <c r="EL93">
        <v>1.86582</v>
      </c>
      <c r="EM93">
        <v>1.8656999999999999</v>
      </c>
      <c r="EN93" t="s">
        <v>280</v>
      </c>
      <c r="EO93" t="s">
        <v>19</v>
      </c>
      <c r="EP93" t="s">
        <v>19</v>
      </c>
      <c r="EQ93" t="s">
        <v>19</v>
      </c>
      <c r="ER93" t="s">
        <v>281</v>
      </c>
      <c r="ES93" t="s">
        <v>282</v>
      </c>
      <c r="ET93" t="s">
        <v>283</v>
      </c>
      <c r="EU93" t="s">
        <v>283</v>
      </c>
      <c r="EV93" t="s">
        <v>283</v>
      </c>
      <c r="EW93" t="s">
        <v>283</v>
      </c>
      <c r="EX93">
        <v>0</v>
      </c>
      <c r="EY93">
        <v>100</v>
      </c>
      <c r="EZ93">
        <v>100</v>
      </c>
      <c r="FA93">
        <v>1.18</v>
      </c>
      <c r="FB93">
        <v>0.216</v>
      </c>
      <c r="FC93">
        <v>2</v>
      </c>
      <c r="FD93">
        <v>330.23099999999999</v>
      </c>
      <c r="FE93">
        <v>499.41800000000001</v>
      </c>
      <c r="FF93">
        <v>25.000299999999999</v>
      </c>
      <c r="FG93">
        <v>32.223700000000001</v>
      </c>
      <c r="FH93">
        <v>30.0001</v>
      </c>
      <c r="FI93">
        <v>32.2273</v>
      </c>
      <c r="FJ93">
        <v>32.221800000000002</v>
      </c>
      <c r="FK93">
        <v>46.427199999999999</v>
      </c>
      <c r="FL93">
        <v>28.5335</v>
      </c>
      <c r="FM93">
        <v>0</v>
      </c>
      <c r="FN93">
        <v>25</v>
      </c>
      <c r="FO93">
        <v>1000</v>
      </c>
      <c r="FP93">
        <v>21.9468</v>
      </c>
      <c r="FQ93">
        <v>100.852</v>
      </c>
      <c r="FR93">
        <v>101.461</v>
      </c>
    </row>
    <row r="94" spans="1:174" x14ac:dyDescent="0.2">
      <c r="A94">
        <v>89</v>
      </c>
      <c r="B94">
        <v>1564508535.9000001</v>
      </c>
      <c r="C94">
        <v>15719.1000001431</v>
      </c>
      <c r="D94" t="s">
        <v>676</v>
      </c>
      <c r="E94" t="s">
        <v>677</v>
      </c>
      <c r="F94" t="s">
        <v>678</v>
      </c>
      <c r="G94">
        <v>2</v>
      </c>
      <c r="H94" s="1">
        <v>3</v>
      </c>
      <c r="I94" t="s">
        <v>960</v>
      </c>
      <c r="J94">
        <v>1564508535.9000001</v>
      </c>
      <c r="K94">
        <f t="shared" si="86"/>
        <v>6.9827782234859852E-3</v>
      </c>
      <c r="L94">
        <f t="shared" si="87"/>
        <v>30.81291032283108</v>
      </c>
      <c r="M94">
        <f t="shared" si="88"/>
        <v>360.18396432255156</v>
      </c>
      <c r="N94">
        <f t="shared" si="89"/>
        <v>248.0494023259061</v>
      </c>
      <c r="O94">
        <f t="shared" si="90"/>
        <v>24.675174428010823</v>
      </c>
      <c r="P94">
        <f t="shared" si="91"/>
        <v>35.829967992239631</v>
      </c>
      <c r="Q94">
        <f t="shared" si="92"/>
        <v>0.521498391426644</v>
      </c>
      <c r="R94">
        <f t="shared" si="93"/>
        <v>2.2435508561149025</v>
      </c>
      <c r="S94">
        <f t="shared" si="94"/>
        <v>0.4623515934071864</v>
      </c>
      <c r="T94">
        <f t="shared" si="95"/>
        <v>0.29372290835301612</v>
      </c>
      <c r="U94">
        <f t="shared" si="96"/>
        <v>273.6202429672125</v>
      </c>
      <c r="V94">
        <f t="shared" si="97"/>
        <v>28.387228526129089</v>
      </c>
      <c r="W94">
        <f t="shared" si="98"/>
        <v>28.9451</v>
      </c>
      <c r="X94">
        <f t="shared" si="99"/>
        <v>4.009014023659228</v>
      </c>
      <c r="Y94">
        <f t="shared" si="100"/>
        <v>64.877734434591517</v>
      </c>
      <c r="Z94">
        <f t="shared" si="101"/>
        <v>2.556216952193</v>
      </c>
      <c r="AA94">
        <f t="shared" si="102"/>
        <v>3.9400527383861235</v>
      </c>
      <c r="AB94">
        <f t="shared" si="103"/>
        <v>1.4527970714662279</v>
      </c>
      <c r="AC94">
        <f t="shared" si="104"/>
        <v>-307.94051965573192</v>
      </c>
      <c r="AD94">
        <f t="shared" si="105"/>
        <v>-36.213721538206897</v>
      </c>
      <c r="AE94">
        <f t="shared" si="106"/>
        <v>-3.5463892497721901</v>
      </c>
      <c r="AF94">
        <f t="shared" si="107"/>
        <v>-74.080387476498487</v>
      </c>
      <c r="AG94">
        <v>-4.10103514744702E-2</v>
      </c>
      <c r="AH94">
        <v>4.6037712234203297E-2</v>
      </c>
      <c r="AI94">
        <v>3.4436972357906099</v>
      </c>
      <c r="AJ94">
        <v>155</v>
      </c>
      <c r="AK94">
        <v>31</v>
      </c>
      <c r="AL94">
        <f t="shared" si="108"/>
        <v>1.0059952701260624</v>
      </c>
      <c r="AM94">
        <f t="shared" si="109"/>
        <v>0.59952701260623797</v>
      </c>
      <c r="AN94">
        <f t="shared" si="110"/>
        <v>52017.428269559743</v>
      </c>
      <c r="AO94">
        <v>0</v>
      </c>
      <c r="AP94">
        <v>0</v>
      </c>
      <c r="AQ94">
        <v>0</v>
      </c>
      <c r="AR94">
        <f t="shared" si="111"/>
        <v>0</v>
      </c>
      <c r="AS94" t="e">
        <f t="shared" si="112"/>
        <v>#DIV/0!</v>
      </c>
      <c r="AT94">
        <v>-1</v>
      </c>
      <c r="AU94" t="s">
        <v>679</v>
      </c>
      <c r="AV94">
        <v>925.91657692307695</v>
      </c>
      <c r="AW94">
        <v>1415.11</v>
      </c>
      <c r="AX94">
        <f t="shared" si="113"/>
        <v>0.34569285997337518</v>
      </c>
      <c r="AY94">
        <v>0.5</v>
      </c>
      <c r="AZ94">
        <f t="shared" si="114"/>
        <v>1429.3197001003728</v>
      </c>
      <c r="BA94">
        <f t="shared" si="115"/>
        <v>30.81291032283108</v>
      </c>
      <c r="BB94">
        <f t="shared" si="116"/>
        <v>247.05280747199237</v>
      </c>
      <c r="BC94">
        <f t="shared" si="117"/>
        <v>0.55442333104846975</v>
      </c>
      <c r="BD94">
        <f t="shared" si="118"/>
        <v>2.2257379031854835E-2</v>
      </c>
      <c r="BE94">
        <f t="shared" si="119"/>
        <v>-1</v>
      </c>
      <c r="BF94" t="s">
        <v>680</v>
      </c>
      <c r="BG94">
        <v>630.54</v>
      </c>
      <c r="BH94">
        <f t="shared" si="120"/>
        <v>784.56999999999994</v>
      </c>
      <c r="BI94">
        <f t="shared" si="121"/>
        <v>0.62351787995580121</v>
      </c>
      <c r="BJ94">
        <f t="shared" si="122"/>
        <v>2.2442826783392014</v>
      </c>
      <c r="BK94">
        <f t="shared" si="123"/>
        <v>0.34569285997337523</v>
      </c>
      <c r="BL94" t="e">
        <f t="shared" si="124"/>
        <v>#DIV/0!</v>
      </c>
      <c r="BM94">
        <v>583</v>
      </c>
      <c r="BN94">
        <v>300</v>
      </c>
      <c r="BO94">
        <v>300</v>
      </c>
      <c r="BP94">
        <v>300</v>
      </c>
      <c r="BQ94">
        <v>10155.299999999999</v>
      </c>
      <c r="BR94">
        <v>1305.28</v>
      </c>
      <c r="BS94">
        <v>-7.0157199999999996E-3</v>
      </c>
      <c r="BT94">
        <v>5.16052</v>
      </c>
      <c r="BU94">
        <f t="shared" si="125"/>
        <v>1700.12</v>
      </c>
      <c r="BV94">
        <f t="shared" si="126"/>
        <v>1429.3197001003728</v>
      </c>
      <c r="BW94">
        <f t="shared" si="127"/>
        <v>0.8407169494508463</v>
      </c>
      <c r="BX94">
        <f t="shared" si="128"/>
        <v>0.19143389890169271</v>
      </c>
      <c r="BY94">
        <v>6</v>
      </c>
      <c r="BZ94">
        <v>0.5</v>
      </c>
      <c r="CA94" t="s">
        <v>278</v>
      </c>
      <c r="CB94">
        <v>1564508535.9000001</v>
      </c>
      <c r="CC94">
        <v>360.18400000000003</v>
      </c>
      <c r="CD94">
        <v>399.95</v>
      </c>
      <c r="CE94">
        <v>25.6966</v>
      </c>
      <c r="CF94">
        <v>17.584</v>
      </c>
      <c r="CG94">
        <v>500.09100000000001</v>
      </c>
      <c r="CH94">
        <v>99.276899999999998</v>
      </c>
      <c r="CI94">
        <v>0.19995499999999999</v>
      </c>
      <c r="CJ94">
        <v>28.645700000000001</v>
      </c>
      <c r="CK94">
        <v>28.9451</v>
      </c>
      <c r="CL94">
        <v>999.9</v>
      </c>
      <c r="CM94">
        <v>9961.8799999999992</v>
      </c>
      <c r="CN94">
        <v>0</v>
      </c>
      <c r="CO94">
        <v>-0.52939400000000003</v>
      </c>
      <c r="CP94">
        <v>1700.12</v>
      </c>
      <c r="CQ94">
        <v>0.97602999999999995</v>
      </c>
      <c r="CR94">
        <v>2.39703E-2</v>
      </c>
      <c r="CS94">
        <v>0</v>
      </c>
      <c r="CT94">
        <v>925.46799999999996</v>
      </c>
      <c r="CU94">
        <v>4.99986</v>
      </c>
      <c r="CV94">
        <v>16200.4</v>
      </c>
      <c r="CW94">
        <v>13810.4</v>
      </c>
      <c r="CX94">
        <v>46.436999999999998</v>
      </c>
      <c r="CY94">
        <v>48.25</v>
      </c>
      <c r="CZ94">
        <v>47.25</v>
      </c>
      <c r="DA94">
        <v>47.25</v>
      </c>
      <c r="DB94">
        <v>48.186999999999998</v>
      </c>
      <c r="DC94">
        <v>1654.49</v>
      </c>
      <c r="DD94">
        <v>40.630000000000003</v>
      </c>
      <c r="DE94">
        <v>0</v>
      </c>
      <c r="DF94">
        <v>1313.4000000953699</v>
      </c>
      <c r="DG94">
        <v>925.91657692307695</v>
      </c>
      <c r="DH94">
        <v>-3.5158632503207201</v>
      </c>
      <c r="DI94">
        <v>-70.133333259696897</v>
      </c>
      <c r="DJ94">
        <v>16207.223076923099</v>
      </c>
      <c r="DK94">
        <v>15</v>
      </c>
      <c r="DL94">
        <v>1564508573.9000001</v>
      </c>
      <c r="DM94" t="s">
        <v>681</v>
      </c>
      <c r="DN94">
        <v>90</v>
      </c>
      <c r="DO94">
        <v>0.56000000000000005</v>
      </c>
      <c r="DP94">
        <v>0.13200000000000001</v>
      </c>
      <c r="DQ94">
        <v>400</v>
      </c>
      <c r="DR94">
        <v>18</v>
      </c>
      <c r="DS94">
        <v>0.05</v>
      </c>
      <c r="DT94">
        <v>0.01</v>
      </c>
      <c r="DU94">
        <v>30.284850421932099</v>
      </c>
      <c r="DV94">
        <v>0.10460292055810901</v>
      </c>
      <c r="DW94">
        <v>2.7792670316368999E-2</v>
      </c>
      <c r="DX94">
        <v>1</v>
      </c>
      <c r="DY94">
        <v>0.53312629827657998</v>
      </c>
      <c r="DZ94">
        <v>-5.0659322000631496E-3</v>
      </c>
      <c r="EA94">
        <v>1.10341466861192E-3</v>
      </c>
      <c r="EB94">
        <v>1</v>
      </c>
      <c r="EC94">
        <v>2</v>
      </c>
      <c r="ED94">
        <v>2</v>
      </c>
      <c r="EE94" t="s">
        <v>279</v>
      </c>
      <c r="EF94">
        <v>1.86703</v>
      </c>
      <c r="EG94">
        <v>1.86354</v>
      </c>
      <c r="EH94">
        <v>1.8691899999999999</v>
      </c>
      <c r="EI94">
        <v>1.86711</v>
      </c>
      <c r="EJ94">
        <v>1.8717999999999999</v>
      </c>
      <c r="EK94">
        <v>1.8642799999999999</v>
      </c>
      <c r="EL94">
        <v>1.8658300000000001</v>
      </c>
      <c r="EM94">
        <v>1.8656999999999999</v>
      </c>
      <c r="EN94" t="s">
        <v>280</v>
      </c>
      <c r="EO94" t="s">
        <v>19</v>
      </c>
      <c r="EP94" t="s">
        <v>19</v>
      </c>
      <c r="EQ94" t="s">
        <v>19</v>
      </c>
      <c r="ER94" t="s">
        <v>281</v>
      </c>
      <c r="ES94" t="s">
        <v>282</v>
      </c>
      <c r="ET94" t="s">
        <v>283</v>
      </c>
      <c r="EU94" t="s">
        <v>283</v>
      </c>
      <c r="EV94" t="s">
        <v>283</v>
      </c>
      <c r="EW94" t="s">
        <v>283</v>
      </c>
      <c r="EX94">
        <v>0</v>
      </c>
      <c r="EY94">
        <v>100</v>
      </c>
      <c r="EZ94">
        <v>100</v>
      </c>
      <c r="FA94">
        <v>0.56000000000000005</v>
      </c>
      <c r="FB94">
        <v>0.13200000000000001</v>
      </c>
      <c r="FC94">
        <v>2</v>
      </c>
      <c r="FD94">
        <v>325.35399999999998</v>
      </c>
      <c r="FE94">
        <v>497.15899999999999</v>
      </c>
      <c r="FF94">
        <v>24.999199999999998</v>
      </c>
      <c r="FG94">
        <v>32.423099999999998</v>
      </c>
      <c r="FH94">
        <v>30</v>
      </c>
      <c r="FI94">
        <v>32.415900000000001</v>
      </c>
      <c r="FJ94">
        <v>32.408799999999999</v>
      </c>
      <c r="FK94">
        <v>22.208600000000001</v>
      </c>
      <c r="FL94">
        <v>42.034100000000002</v>
      </c>
      <c r="FM94">
        <v>0</v>
      </c>
      <c r="FN94">
        <v>25</v>
      </c>
      <c r="FO94">
        <v>400</v>
      </c>
      <c r="FP94">
        <v>17.596</v>
      </c>
      <c r="FQ94">
        <v>100.813</v>
      </c>
      <c r="FR94">
        <v>101.431</v>
      </c>
    </row>
    <row r="95" spans="1:174" x14ac:dyDescent="0.2">
      <c r="A95">
        <v>90</v>
      </c>
      <c r="B95">
        <v>1564508659.4000001</v>
      </c>
      <c r="C95">
        <v>15842.6000001431</v>
      </c>
      <c r="D95" t="s">
        <v>682</v>
      </c>
      <c r="E95" t="s">
        <v>683</v>
      </c>
      <c r="F95" t="s">
        <v>678</v>
      </c>
      <c r="G95">
        <v>2</v>
      </c>
      <c r="H95" s="1">
        <v>3</v>
      </c>
      <c r="I95" t="s">
        <v>960</v>
      </c>
      <c r="J95">
        <v>1564508659.4000001</v>
      </c>
      <c r="K95">
        <f t="shared" si="86"/>
        <v>6.9518696307319808E-3</v>
      </c>
      <c r="L95">
        <f t="shared" si="87"/>
        <v>23.613818334485245</v>
      </c>
      <c r="M95">
        <f t="shared" si="88"/>
        <v>269.59097297808387</v>
      </c>
      <c r="N95">
        <f t="shared" si="89"/>
        <v>183.03877058420875</v>
      </c>
      <c r="O95">
        <f t="shared" si="90"/>
        <v>18.208235273937674</v>
      </c>
      <c r="P95">
        <f t="shared" si="91"/>
        <v>26.818230083425934</v>
      </c>
      <c r="Q95">
        <f t="shared" si="92"/>
        <v>0.51592679811503339</v>
      </c>
      <c r="R95">
        <f t="shared" si="93"/>
        <v>2.2527434341906707</v>
      </c>
      <c r="S95">
        <f t="shared" si="94"/>
        <v>0.45817040612254578</v>
      </c>
      <c r="T95">
        <f t="shared" si="95"/>
        <v>0.2910050711821745</v>
      </c>
      <c r="U95">
        <f t="shared" si="96"/>
        <v>273.60747504946789</v>
      </c>
      <c r="V95">
        <f t="shared" si="97"/>
        <v>28.400021538677112</v>
      </c>
      <c r="W95">
        <f t="shared" si="98"/>
        <v>28.995999999999999</v>
      </c>
      <c r="X95">
        <f t="shared" si="99"/>
        <v>4.0208419778527675</v>
      </c>
      <c r="Y95">
        <f t="shared" si="100"/>
        <v>65.002765084834451</v>
      </c>
      <c r="Z95">
        <f t="shared" si="101"/>
        <v>2.5613958422829999</v>
      </c>
      <c r="AA95">
        <f t="shared" si="102"/>
        <v>3.9404413626714923</v>
      </c>
      <c r="AB95">
        <f t="shared" si="103"/>
        <v>1.4594461355697677</v>
      </c>
      <c r="AC95">
        <f t="shared" si="104"/>
        <v>-306.57745071528035</v>
      </c>
      <c r="AD95">
        <f t="shared" si="105"/>
        <v>-42.337436542796588</v>
      </c>
      <c r="AE95">
        <f t="shared" si="106"/>
        <v>-4.1302425980426278</v>
      </c>
      <c r="AF95">
        <f t="shared" si="107"/>
        <v>-79.437654806651665</v>
      </c>
      <c r="AG95">
        <v>-4.1257645285648702E-2</v>
      </c>
      <c r="AH95">
        <v>4.6315321201378899E-2</v>
      </c>
      <c r="AI95">
        <v>3.46012673726575</v>
      </c>
      <c r="AJ95">
        <v>153</v>
      </c>
      <c r="AK95">
        <v>31</v>
      </c>
      <c r="AL95">
        <f t="shared" si="108"/>
        <v>1.0058832559681994</v>
      </c>
      <c r="AM95">
        <f t="shared" si="109"/>
        <v>0.58832559681993857</v>
      </c>
      <c r="AN95">
        <f t="shared" si="110"/>
        <v>52318.015396578259</v>
      </c>
      <c r="AO95">
        <v>0</v>
      </c>
      <c r="AP95">
        <v>0</v>
      </c>
      <c r="AQ95">
        <v>0</v>
      </c>
      <c r="AR95">
        <f t="shared" si="111"/>
        <v>0</v>
      </c>
      <c r="AS95" t="e">
        <f t="shared" si="112"/>
        <v>#DIV/0!</v>
      </c>
      <c r="AT95">
        <v>-1</v>
      </c>
      <c r="AU95" t="s">
        <v>684</v>
      </c>
      <c r="AV95">
        <v>897.40330769230798</v>
      </c>
      <c r="AW95">
        <v>1324.84</v>
      </c>
      <c r="AX95">
        <f t="shared" si="113"/>
        <v>0.32263268946264601</v>
      </c>
      <c r="AY95">
        <v>0.5</v>
      </c>
      <c r="AZ95">
        <f t="shared" si="114"/>
        <v>1429.2525001003776</v>
      </c>
      <c r="BA95">
        <f t="shared" si="115"/>
        <v>23.613818334485245</v>
      </c>
      <c r="BB95">
        <f t="shared" si="116"/>
        <v>230.56178901429777</v>
      </c>
      <c r="BC95">
        <f t="shared" si="117"/>
        <v>0.52444068717731951</v>
      </c>
      <c r="BD95">
        <f t="shared" si="118"/>
        <v>1.7221462500682416E-2</v>
      </c>
      <c r="BE95">
        <f t="shared" si="119"/>
        <v>-1</v>
      </c>
      <c r="BF95" t="s">
        <v>685</v>
      </c>
      <c r="BG95">
        <v>630.04</v>
      </c>
      <c r="BH95">
        <f t="shared" si="120"/>
        <v>694.8</v>
      </c>
      <c r="BI95">
        <f t="shared" si="121"/>
        <v>0.61519385766795043</v>
      </c>
      <c r="BJ95">
        <f t="shared" si="122"/>
        <v>2.102787124627008</v>
      </c>
      <c r="BK95">
        <f t="shared" si="123"/>
        <v>0.32263268946264601</v>
      </c>
      <c r="BL95" t="e">
        <f t="shared" si="124"/>
        <v>#DIV/0!</v>
      </c>
      <c r="BM95">
        <v>585</v>
      </c>
      <c r="BN95">
        <v>300</v>
      </c>
      <c r="BO95">
        <v>300</v>
      </c>
      <c r="BP95">
        <v>300</v>
      </c>
      <c r="BQ95">
        <v>10154.4</v>
      </c>
      <c r="BR95">
        <v>1229.01</v>
      </c>
      <c r="BS95">
        <v>-7.0149499999999998E-3</v>
      </c>
      <c r="BT95">
        <v>4.7546400000000002</v>
      </c>
      <c r="BU95">
        <f t="shared" si="125"/>
        <v>1700.04</v>
      </c>
      <c r="BV95">
        <f t="shared" si="126"/>
        <v>1429.2525001003776</v>
      </c>
      <c r="BW95">
        <f t="shared" si="127"/>
        <v>0.84071698318885291</v>
      </c>
      <c r="BX95">
        <f t="shared" si="128"/>
        <v>0.19143396637770599</v>
      </c>
      <c r="BY95">
        <v>6</v>
      </c>
      <c r="BZ95">
        <v>0.5</v>
      </c>
      <c r="CA95" t="s">
        <v>278</v>
      </c>
      <c r="CB95">
        <v>1564508659.4000001</v>
      </c>
      <c r="CC95">
        <v>269.59100000000001</v>
      </c>
      <c r="CD95">
        <v>300.005</v>
      </c>
      <c r="CE95">
        <v>25.7485</v>
      </c>
      <c r="CF95">
        <v>17.671399999999998</v>
      </c>
      <c r="CG95">
        <v>500.096</v>
      </c>
      <c r="CH95">
        <v>99.2774</v>
      </c>
      <c r="CI95">
        <v>0.20007800000000001</v>
      </c>
      <c r="CJ95">
        <v>28.647400000000001</v>
      </c>
      <c r="CK95">
        <v>28.995999999999999</v>
      </c>
      <c r="CL95">
        <v>999.9</v>
      </c>
      <c r="CM95">
        <v>10021.9</v>
      </c>
      <c r="CN95">
        <v>0</v>
      </c>
      <c r="CO95">
        <v>-0.49690400000000001</v>
      </c>
      <c r="CP95">
        <v>1700.04</v>
      </c>
      <c r="CQ95">
        <v>0.97602999999999995</v>
      </c>
      <c r="CR95">
        <v>2.39703E-2</v>
      </c>
      <c r="CS95">
        <v>0</v>
      </c>
      <c r="CT95">
        <v>896.51499999999999</v>
      </c>
      <c r="CU95">
        <v>4.99986</v>
      </c>
      <c r="CV95">
        <v>15687</v>
      </c>
      <c r="CW95">
        <v>13809.7</v>
      </c>
      <c r="CX95">
        <v>46.561999999999998</v>
      </c>
      <c r="CY95">
        <v>48.311999999999998</v>
      </c>
      <c r="CZ95">
        <v>47.311999999999998</v>
      </c>
      <c r="DA95">
        <v>47.311999999999998</v>
      </c>
      <c r="DB95">
        <v>48.25</v>
      </c>
      <c r="DC95">
        <v>1654.41</v>
      </c>
      <c r="DD95">
        <v>40.630000000000003</v>
      </c>
      <c r="DE95">
        <v>0</v>
      </c>
      <c r="DF95">
        <v>122.80000019073501</v>
      </c>
      <c r="DG95">
        <v>897.40330769230798</v>
      </c>
      <c r="DH95">
        <v>-10.949606824531401</v>
      </c>
      <c r="DI95">
        <v>-183.716239282564</v>
      </c>
      <c r="DJ95">
        <v>15706.95</v>
      </c>
      <c r="DK95">
        <v>15</v>
      </c>
      <c r="DL95">
        <v>1564508694.5</v>
      </c>
      <c r="DM95" t="s">
        <v>686</v>
      </c>
      <c r="DN95">
        <v>91</v>
      </c>
      <c r="DO95">
        <v>0.34799999999999998</v>
      </c>
      <c r="DP95">
        <v>0.13300000000000001</v>
      </c>
      <c r="DQ95">
        <v>300</v>
      </c>
      <c r="DR95">
        <v>18</v>
      </c>
      <c r="DS95">
        <v>0.03</v>
      </c>
      <c r="DT95">
        <v>0.01</v>
      </c>
      <c r="DU95">
        <v>23.359055926143601</v>
      </c>
      <c r="DV95">
        <v>0.27482345808125402</v>
      </c>
      <c r="DW95">
        <v>6.2378729473350499E-2</v>
      </c>
      <c r="DX95">
        <v>1</v>
      </c>
      <c r="DY95">
        <v>0.51507134988416903</v>
      </c>
      <c r="DZ95">
        <v>-2.83086338157766E-3</v>
      </c>
      <c r="EA95">
        <v>7.3582678233348995E-4</v>
      </c>
      <c r="EB95">
        <v>1</v>
      </c>
      <c r="EC95">
        <v>2</v>
      </c>
      <c r="ED95">
        <v>2</v>
      </c>
      <c r="EE95" t="s">
        <v>279</v>
      </c>
      <c r="EF95">
        <v>1.8670500000000001</v>
      </c>
      <c r="EG95">
        <v>1.8635299999999999</v>
      </c>
      <c r="EH95">
        <v>1.8692</v>
      </c>
      <c r="EI95">
        <v>1.8671199999999999</v>
      </c>
      <c r="EJ95">
        <v>1.8717999999999999</v>
      </c>
      <c r="EK95">
        <v>1.86426</v>
      </c>
      <c r="EL95">
        <v>1.86581</v>
      </c>
      <c r="EM95">
        <v>1.8656999999999999</v>
      </c>
      <c r="EN95" t="s">
        <v>280</v>
      </c>
      <c r="EO95" t="s">
        <v>19</v>
      </c>
      <c r="EP95" t="s">
        <v>19</v>
      </c>
      <c r="EQ95" t="s">
        <v>19</v>
      </c>
      <c r="ER95" t="s">
        <v>281</v>
      </c>
      <c r="ES95" t="s">
        <v>282</v>
      </c>
      <c r="ET95" t="s">
        <v>283</v>
      </c>
      <c r="EU95" t="s">
        <v>283</v>
      </c>
      <c r="EV95" t="s">
        <v>283</v>
      </c>
      <c r="EW95" t="s">
        <v>283</v>
      </c>
      <c r="EX95">
        <v>0</v>
      </c>
      <c r="EY95">
        <v>100</v>
      </c>
      <c r="EZ95">
        <v>100</v>
      </c>
      <c r="FA95">
        <v>0.34799999999999998</v>
      </c>
      <c r="FB95">
        <v>0.13300000000000001</v>
      </c>
      <c r="FC95">
        <v>2</v>
      </c>
      <c r="FD95">
        <v>326.70299999999997</v>
      </c>
      <c r="FE95">
        <v>496.87599999999998</v>
      </c>
      <c r="FF95">
        <v>24.999700000000001</v>
      </c>
      <c r="FG95">
        <v>32.459299999999999</v>
      </c>
      <c r="FH95">
        <v>30.0002</v>
      </c>
      <c r="FI95">
        <v>32.454000000000001</v>
      </c>
      <c r="FJ95">
        <v>32.445700000000002</v>
      </c>
      <c r="FK95">
        <v>17.712800000000001</v>
      </c>
      <c r="FL95">
        <v>41.823599999999999</v>
      </c>
      <c r="FM95">
        <v>0</v>
      </c>
      <c r="FN95">
        <v>25</v>
      </c>
      <c r="FO95">
        <v>300</v>
      </c>
      <c r="FP95">
        <v>17.709399999999999</v>
      </c>
      <c r="FQ95">
        <v>100.80800000000001</v>
      </c>
      <c r="FR95">
        <v>101.426</v>
      </c>
    </row>
    <row r="96" spans="1:174" x14ac:dyDescent="0.2">
      <c r="A96">
        <v>91</v>
      </c>
      <c r="B96">
        <v>1564508782.4000001</v>
      </c>
      <c r="C96">
        <v>15965.6000001431</v>
      </c>
      <c r="D96" t="s">
        <v>687</v>
      </c>
      <c r="E96" t="s">
        <v>688</v>
      </c>
      <c r="F96" t="s">
        <v>678</v>
      </c>
      <c r="G96">
        <v>2</v>
      </c>
      <c r="H96" s="1">
        <v>3</v>
      </c>
      <c r="I96" t="s">
        <v>960</v>
      </c>
      <c r="J96">
        <v>1564508782.4000001</v>
      </c>
      <c r="K96">
        <f t="shared" si="86"/>
        <v>7.1266637652037928E-3</v>
      </c>
      <c r="L96">
        <f t="shared" si="87"/>
        <v>19.601384024141566</v>
      </c>
      <c r="M96">
        <f t="shared" si="88"/>
        <v>224.67697752555461</v>
      </c>
      <c r="N96">
        <f t="shared" si="89"/>
        <v>154.6400583425052</v>
      </c>
      <c r="O96">
        <f t="shared" si="90"/>
        <v>15.383382384152956</v>
      </c>
      <c r="P96">
        <f t="shared" si="91"/>
        <v>22.350559714198781</v>
      </c>
      <c r="Q96">
        <f t="shared" si="92"/>
        <v>0.53204338136253926</v>
      </c>
      <c r="R96">
        <f t="shared" si="93"/>
        <v>2.2512355180228822</v>
      </c>
      <c r="S96">
        <f t="shared" si="94"/>
        <v>0.47081459226323408</v>
      </c>
      <c r="T96">
        <f t="shared" si="95"/>
        <v>0.29917101945762614</v>
      </c>
      <c r="U96">
        <f t="shared" si="96"/>
        <v>273.56597931685127</v>
      </c>
      <c r="V96">
        <f t="shared" si="97"/>
        <v>28.347787970074663</v>
      </c>
      <c r="W96">
        <f t="shared" si="98"/>
        <v>29.0167</v>
      </c>
      <c r="X96">
        <f t="shared" si="99"/>
        <v>4.025660864177933</v>
      </c>
      <c r="Y96">
        <f t="shared" si="100"/>
        <v>65.192510350489727</v>
      </c>
      <c r="Z96">
        <f t="shared" si="101"/>
        <v>2.5697819161349997</v>
      </c>
      <c r="AA96">
        <f t="shared" si="102"/>
        <v>3.9418361132579021</v>
      </c>
      <c r="AB96">
        <f t="shared" si="103"/>
        <v>1.4558789480429333</v>
      </c>
      <c r="AC96">
        <f t="shared" si="104"/>
        <v>-314.28587204548728</v>
      </c>
      <c r="AD96">
        <f t="shared" si="105"/>
        <v>-44.08107887874624</v>
      </c>
      <c r="AE96">
        <f t="shared" si="106"/>
        <v>-4.3037979458256697</v>
      </c>
      <c r="AF96">
        <f t="shared" si="107"/>
        <v>-89.104769553207944</v>
      </c>
      <c r="AG96">
        <v>-4.1217017511348902E-2</v>
      </c>
      <c r="AH96">
        <v>4.6269712965538799E-2</v>
      </c>
      <c r="AI96">
        <v>3.4574298706382098</v>
      </c>
      <c r="AJ96">
        <v>153</v>
      </c>
      <c r="AK96">
        <v>31</v>
      </c>
      <c r="AL96">
        <f t="shared" si="108"/>
        <v>1.0058889649445724</v>
      </c>
      <c r="AM96">
        <f t="shared" si="109"/>
        <v>0.58889649445723613</v>
      </c>
      <c r="AN96">
        <f t="shared" si="110"/>
        <v>52267.593060938947</v>
      </c>
      <c r="AO96">
        <v>0</v>
      </c>
      <c r="AP96">
        <v>0</v>
      </c>
      <c r="AQ96">
        <v>0</v>
      </c>
      <c r="AR96">
        <f t="shared" si="111"/>
        <v>0</v>
      </c>
      <c r="AS96" t="e">
        <f t="shared" si="112"/>
        <v>#DIV/0!</v>
      </c>
      <c r="AT96">
        <v>-1</v>
      </c>
      <c r="AU96" t="s">
        <v>689</v>
      </c>
      <c r="AV96">
        <v>876.91488461538495</v>
      </c>
      <c r="AW96">
        <v>1266.95</v>
      </c>
      <c r="AX96">
        <f t="shared" si="113"/>
        <v>0.30785359752524966</v>
      </c>
      <c r="AY96">
        <v>0.5</v>
      </c>
      <c r="AZ96">
        <f t="shared" si="114"/>
        <v>1429.0341001003928</v>
      </c>
      <c r="BA96">
        <f t="shared" si="115"/>
        <v>19.601384024141566</v>
      </c>
      <c r="BB96">
        <f t="shared" si="116"/>
        <v>219.96664435108184</v>
      </c>
      <c r="BC96">
        <f t="shared" si="117"/>
        <v>0.50477919412762939</v>
      </c>
      <c r="BD96">
        <f t="shared" si="118"/>
        <v>1.4416299808866894E-2</v>
      </c>
      <c r="BE96">
        <f t="shared" si="119"/>
        <v>-1</v>
      </c>
      <c r="BF96" t="s">
        <v>690</v>
      </c>
      <c r="BG96">
        <v>627.41999999999996</v>
      </c>
      <c r="BH96">
        <f t="shared" si="120"/>
        <v>639.53000000000009</v>
      </c>
      <c r="BI96">
        <f t="shared" si="121"/>
        <v>0.60987774675873696</v>
      </c>
      <c r="BJ96">
        <f t="shared" si="122"/>
        <v>2.0193012654999842</v>
      </c>
      <c r="BK96">
        <f t="shared" si="123"/>
        <v>0.30785359752524966</v>
      </c>
      <c r="BL96" t="e">
        <f t="shared" si="124"/>
        <v>#DIV/0!</v>
      </c>
      <c r="BM96">
        <v>587</v>
      </c>
      <c r="BN96">
        <v>300</v>
      </c>
      <c r="BO96">
        <v>300</v>
      </c>
      <c r="BP96">
        <v>300</v>
      </c>
      <c r="BQ96">
        <v>10154.4</v>
      </c>
      <c r="BR96">
        <v>1178.6300000000001</v>
      </c>
      <c r="BS96">
        <v>-7.0148800000000002E-3</v>
      </c>
      <c r="BT96">
        <v>4.8515600000000001</v>
      </c>
      <c r="BU96">
        <f t="shared" si="125"/>
        <v>1699.78</v>
      </c>
      <c r="BV96">
        <f t="shared" si="126"/>
        <v>1429.0341001003928</v>
      </c>
      <c r="BW96">
        <f t="shared" si="127"/>
        <v>0.84071709285930707</v>
      </c>
      <c r="BX96">
        <f t="shared" si="128"/>
        <v>0.19143418571861417</v>
      </c>
      <c r="BY96">
        <v>6</v>
      </c>
      <c r="BZ96">
        <v>0.5</v>
      </c>
      <c r="CA96" t="s">
        <v>278</v>
      </c>
      <c r="CB96">
        <v>1564508782.4000001</v>
      </c>
      <c r="CC96">
        <v>224.67699999999999</v>
      </c>
      <c r="CD96">
        <v>249.97900000000001</v>
      </c>
      <c r="CE96">
        <v>25.8325</v>
      </c>
      <c r="CF96">
        <v>17.552600000000002</v>
      </c>
      <c r="CG96">
        <v>500.06700000000001</v>
      </c>
      <c r="CH96">
        <v>99.278700000000001</v>
      </c>
      <c r="CI96">
        <v>0.199938</v>
      </c>
      <c r="CJ96">
        <v>28.653500000000001</v>
      </c>
      <c r="CK96">
        <v>29.0167</v>
      </c>
      <c r="CL96">
        <v>999.9</v>
      </c>
      <c r="CM96">
        <v>10011.9</v>
      </c>
      <c r="CN96">
        <v>0</v>
      </c>
      <c r="CO96">
        <v>-0.51601600000000003</v>
      </c>
      <c r="CP96">
        <v>1699.78</v>
      </c>
      <c r="CQ96">
        <v>0.97602500000000003</v>
      </c>
      <c r="CR96">
        <v>2.3974599999999999E-2</v>
      </c>
      <c r="CS96">
        <v>0</v>
      </c>
      <c r="CT96">
        <v>876.85699999999997</v>
      </c>
      <c r="CU96">
        <v>4.99986</v>
      </c>
      <c r="CV96">
        <v>15344.2</v>
      </c>
      <c r="CW96">
        <v>13807.6</v>
      </c>
      <c r="CX96">
        <v>46.5</v>
      </c>
      <c r="CY96">
        <v>48.25</v>
      </c>
      <c r="CZ96">
        <v>47.375</v>
      </c>
      <c r="DA96">
        <v>47.311999999999998</v>
      </c>
      <c r="DB96">
        <v>48.25</v>
      </c>
      <c r="DC96">
        <v>1654.15</v>
      </c>
      <c r="DD96">
        <v>40.630000000000003</v>
      </c>
      <c r="DE96">
        <v>0</v>
      </c>
      <c r="DF96">
        <v>122.30000019073501</v>
      </c>
      <c r="DG96">
        <v>876.91488461538495</v>
      </c>
      <c r="DH96">
        <v>-3.0279999842499099</v>
      </c>
      <c r="DI96">
        <v>-64.417094155964094</v>
      </c>
      <c r="DJ96">
        <v>15354.0846153846</v>
      </c>
      <c r="DK96">
        <v>15</v>
      </c>
      <c r="DL96">
        <v>1564508816.5</v>
      </c>
      <c r="DM96" t="s">
        <v>691</v>
      </c>
      <c r="DN96">
        <v>92</v>
      </c>
      <c r="DO96">
        <v>0.33600000000000002</v>
      </c>
      <c r="DP96">
        <v>0.13</v>
      </c>
      <c r="DQ96">
        <v>250</v>
      </c>
      <c r="DR96">
        <v>17</v>
      </c>
      <c r="DS96">
        <v>0.04</v>
      </c>
      <c r="DT96">
        <v>0.01</v>
      </c>
      <c r="DU96">
        <v>19.526040203068501</v>
      </c>
      <c r="DV96">
        <v>0.28540069573349602</v>
      </c>
      <c r="DW96">
        <v>6.1196246943936002E-2</v>
      </c>
      <c r="DX96">
        <v>1</v>
      </c>
      <c r="DY96">
        <v>0.52571490639217899</v>
      </c>
      <c r="DZ96">
        <v>1.5051853750563501E-2</v>
      </c>
      <c r="EA96">
        <v>3.0821834946017299E-3</v>
      </c>
      <c r="EB96">
        <v>1</v>
      </c>
      <c r="EC96">
        <v>2</v>
      </c>
      <c r="ED96">
        <v>2</v>
      </c>
      <c r="EE96" t="s">
        <v>279</v>
      </c>
      <c r="EF96">
        <v>1.86703</v>
      </c>
      <c r="EG96">
        <v>1.8635600000000001</v>
      </c>
      <c r="EH96">
        <v>1.8692</v>
      </c>
      <c r="EI96">
        <v>1.86713</v>
      </c>
      <c r="EJ96">
        <v>1.8717999999999999</v>
      </c>
      <c r="EK96">
        <v>1.86426</v>
      </c>
      <c r="EL96">
        <v>1.8658300000000001</v>
      </c>
      <c r="EM96">
        <v>1.8656999999999999</v>
      </c>
      <c r="EN96" t="s">
        <v>280</v>
      </c>
      <c r="EO96" t="s">
        <v>19</v>
      </c>
      <c r="EP96" t="s">
        <v>19</v>
      </c>
      <c r="EQ96" t="s">
        <v>19</v>
      </c>
      <c r="ER96" t="s">
        <v>281</v>
      </c>
      <c r="ES96" t="s">
        <v>282</v>
      </c>
      <c r="ET96" t="s">
        <v>283</v>
      </c>
      <c r="EU96" t="s">
        <v>283</v>
      </c>
      <c r="EV96" t="s">
        <v>283</v>
      </c>
      <c r="EW96" t="s">
        <v>283</v>
      </c>
      <c r="EX96">
        <v>0</v>
      </c>
      <c r="EY96">
        <v>100</v>
      </c>
      <c r="EZ96">
        <v>100</v>
      </c>
      <c r="FA96">
        <v>0.33600000000000002</v>
      </c>
      <c r="FB96">
        <v>0.13</v>
      </c>
      <c r="FC96">
        <v>2</v>
      </c>
      <c r="FD96">
        <v>327.04599999999999</v>
      </c>
      <c r="FE96">
        <v>496.83300000000003</v>
      </c>
      <c r="FF96">
        <v>25.0002</v>
      </c>
      <c r="FG96">
        <v>32.474299999999999</v>
      </c>
      <c r="FH96">
        <v>30</v>
      </c>
      <c r="FI96">
        <v>32.476300000000002</v>
      </c>
      <c r="FJ96">
        <v>32.465800000000002</v>
      </c>
      <c r="FK96">
        <v>15.3979</v>
      </c>
      <c r="FL96">
        <v>43.1145</v>
      </c>
      <c r="FM96">
        <v>0</v>
      </c>
      <c r="FN96">
        <v>25</v>
      </c>
      <c r="FO96">
        <v>250</v>
      </c>
      <c r="FP96">
        <v>17.452400000000001</v>
      </c>
      <c r="FQ96">
        <v>100.804</v>
      </c>
      <c r="FR96">
        <v>101.425</v>
      </c>
    </row>
    <row r="97" spans="1:174" x14ac:dyDescent="0.2">
      <c r="A97">
        <v>92</v>
      </c>
      <c r="B97">
        <v>1564508899.9000001</v>
      </c>
      <c r="C97">
        <v>16083.1000001431</v>
      </c>
      <c r="D97" t="s">
        <v>692</v>
      </c>
      <c r="E97" t="s">
        <v>693</v>
      </c>
      <c r="F97" t="s">
        <v>678</v>
      </c>
      <c r="G97">
        <v>2</v>
      </c>
      <c r="H97" s="1">
        <v>3</v>
      </c>
      <c r="I97" t="s">
        <v>960</v>
      </c>
      <c r="J97">
        <v>1564508899.9000001</v>
      </c>
      <c r="K97">
        <f t="shared" si="86"/>
        <v>7.2326174760119002E-3</v>
      </c>
      <c r="L97">
        <f t="shared" si="87"/>
        <v>12.838575089150769</v>
      </c>
      <c r="M97">
        <f t="shared" si="88"/>
        <v>158.30498530254616</v>
      </c>
      <c r="N97">
        <f t="shared" si="89"/>
        <v>112.78476185352868</v>
      </c>
      <c r="O97">
        <f t="shared" si="90"/>
        <v>11.219898938019478</v>
      </c>
      <c r="P97">
        <f t="shared" si="91"/>
        <v>15.748279353428062</v>
      </c>
      <c r="Q97">
        <f t="shared" si="92"/>
        <v>0.54072622409514504</v>
      </c>
      <c r="R97">
        <f t="shared" si="93"/>
        <v>2.2525025342490643</v>
      </c>
      <c r="S97">
        <f t="shared" si="94"/>
        <v>0.47764017551327409</v>
      </c>
      <c r="T97">
        <f t="shared" si="95"/>
        <v>0.30357758076588215</v>
      </c>
      <c r="U97">
        <f t="shared" si="96"/>
        <v>273.60747504946789</v>
      </c>
      <c r="V97">
        <f t="shared" si="97"/>
        <v>28.326597964211295</v>
      </c>
      <c r="W97">
        <f t="shared" si="98"/>
        <v>29.006599999999999</v>
      </c>
      <c r="X97">
        <f t="shared" si="99"/>
        <v>4.0233089913772249</v>
      </c>
      <c r="Y97">
        <f t="shared" si="100"/>
        <v>65.06699864626421</v>
      </c>
      <c r="Z97">
        <f t="shared" si="101"/>
        <v>2.5668290078444</v>
      </c>
      <c r="AA97">
        <f t="shared" si="102"/>
        <v>3.9449015034471295</v>
      </c>
      <c r="AB97">
        <f t="shared" si="103"/>
        <v>1.4564799835328248</v>
      </c>
      <c r="AC97">
        <f t="shared" si="104"/>
        <v>-318.95843069212481</v>
      </c>
      <c r="AD97">
        <f t="shared" si="105"/>
        <v>-41.25212057800023</v>
      </c>
      <c r="AE97">
        <f t="shared" si="106"/>
        <v>-4.0253966750893353</v>
      </c>
      <c r="AF97">
        <f t="shared" si="107"/>
        <v>-90.628472895746469</v>
      </c>
      <c r="AG97">
        <v>-4.1251153064891702E-2</v>
      </c>
      <c r="AH97">
        <v>4.6308033114829297E-2</v>
      </c>
      <c r="AI97">
        <v>3.4596958458961899</v>
      </c>
      <c r="AJ97">
        <v>152</v>
      </c>
      <c r="AK97">
        <v>30</v>
      </c>
      <c r="AL97">
        <f t="shared" si="108"/>
        <v>1.0058458377503894</v>
      </c>
      <c r="AM97">
        <f t="shared" si="109"/>
        <v>0.58458377503893821</v>
      </c>
      <c r="AN97">
        <f t="shared" si="110"/>
        <v>52306.81174067079</v>
      </c>
      <c r="AO97">
        <v>0</v>
      </c>
      <c r="AP97">
        <v>0</v>
      </c>
      <c r="AQ97">
        <v>0</v>
      </c>
      <c r="AR97">
        <f t="shared" si="111"/>
        <v>0</v>
      </c>
      <c r="AS97" t="e">
        <f t="shared" si="112"/>
        <v>#DIV/0!</v>
      </c>
      <c r="AT97">
        <v>-1</v>
      </c>
      <c r="AU97" t="s">
        <v>694</v>
      </c>
      <c r="AV97">
        <v>862.15634615384602</v>
      </c>
      <c r="AW97">
        <v>1189.71</v>
      </c>
      <c r="AX97">
        <f t="shared" si="113"/>
        <v>0.27532226664157988</v>
      </c>
      <c r="AY97">
        <v>0.5</v>
      </c>
      <c r="AZ97">
        <f t="shared" si="114"/>
        <v>1429.2525001003776</v>
      </c>
      <c r="BA97">
        <f t="shared" si="115"/>
        <v>12.838575089150769</v>
      </c>
      <c r="BB97">
        <f t="shared" si="116"/>
        <v>196.75251896539041</v>
      </c>
      <c r="BC97">
        <f t="shared" si="117"/>
        <v>0.4677526456027099</v>
      </c>
      <c r="BD97">
        <f t="shared" si="118"/>
        <v>9.6823864839689806E-3</v>
      </c>
      <c r="BE97">
        <f t="shared" si="119"/>
        <v>-1</v>
      </c>
      <c r="BF97" t="s">
        <v>695</v>
      </c>
      <c r="BG97">
        <v>633.22</v>
      </c>
      <c r="BH97">
        <f t="shared" si="120"/>
        <v>556.49</v>
      </c>
      <c r="BI97">
        <f t="shared" si="121"/>
        <v>0.58860654072158347</v>
      </c>
      <c r="BJ97">
        <f t="shared" si="122"/>
        <v>1.8788256845961908</v>
      </c>
      <c r="BK97">
        <f t="shared" si="123"/>
        <v>0.27532226664157988</v>
      </c>
      <c r="BL97" t="e">
        <f t="shared" si="124"/>
        <v>#DIV/0!</v>
      </c>
      <c r="BM97">
        <v>589</v>
      </c>
      <c r="BN97">
        <v>300</v>
      </c>
      <c r="BO97">
        <v>300</v>
      </c>
      <c r="BP97">
        <v>300</v>
      </c>
      <c r="BQ97">
        <v>10153.799999999999</v>
      </c>
      <c r="BR97">
        <v>1116.8800000000001</v>
      </c>
      <c r="BS97">
        <v>-7.0142199999999998E-3</v>
      </c>
      <c r="BT97">
        <v>4.4343300000000001</v>
      </c>
      <c r="BU97">
        <f t="shared" si="125"/>
        <v>1700.04</v>
      </c>
      <c r="BV97">
        <f t="shared" si="126"/>
        <v>1429.2525001003776</v>
      </c>
      <c r="BW97">
        <f t="shared" si="127"/>
        <v>0.84071698318885291</v>
      </c>
      <c r="BX97">
        <f t="shared" si="128"/>
        <v>0.19143396637770599</v>
      </c>
      <c r="BY97">
        <v>6</v>
      </c>
      <c r="BZ97">
        <v>0.5</v>
      </c>
      <c r="CA97" t="s">
        <v>278</v>
      </c>
      <c r="CB97">
        <v>1564508899.9000001</v>
      </c>
      <c r="CC97">
        <v>158.30500000000001</v>
      </c>
      <c r="CD97">
        <v>174.994</v>
      </c>
      <c r="CE97">
        <v>25.802299999999999</v>
      </c>
      <c r="CF97">
        <v>17.398399999999999</v>
      </c>
      <c r="CG97">
        <v>500.05099999999999</v>
      </c>
      <c r="CH97">
        <v>99.280600000000007</v>
      </c>
      <c r="CI97">
        <v>0.20002800000000001</v>
      </c>
      <c r="CJ97">
        <v>28.666899999999998</v>
      </c>
      <c r="CK97">
        <v>29.006599999999999</v>
      </c>
      <c r="CL97">
        <v>999.9</v>
      </c>
      <c r="CM97">
        <v>10020</v>
      </c>
      <c r="CN97">
        <v>0</v>
      </c>
      <c r="CO97">
        <v>-0.53512800000000005</v>
      </c>
      <c r="CP97">
        <v>1700.04</v>
      </c>
      <c r="CQ97">
        <v>0.97602999999999995</v>
      </c>
      <c r="CR97">
        <v>2.39703E-2</v>
      </c>
      <c r="CS97">
        <v>0</v>
      </c>
      <c r="CT97">
        <v>861.07399999999996</v>
      </c>
      <c r="CU97">
        <v>4.99986</v>
      </c>
      <c r="CV97">
        <v>15086.1</v>
      </c>
      <c r="CW97">
        <v>13809.7</v>
      </c>
      <c r="CX97">
        <v>46.5</v>
      </c>
      <c r="CY97">
        <v>48.25</v>
      </c>
      <c r="CZ97">
        <v>47.311999999999998</v>
      </c>
      <c r="DA97">
        <v>47.311999999999998</v>
      </c>
      <c r="DB97">
        <v>48.25</v>
      </c>
      <c r="DC97">
        <v>1654.41</v>
      </c>
      <c r="DD97">
        <v>40.630000000000003</v>
      </c>
      <c r="DE97">
        <v>0</v>
      </c>
      <c r="DF97">
        <v>117.10000014305101</v>
      </c>
      <c r="DG97">
        <v>862.15634615384602</v>
      </c>
      <c r="DH97">
        <v>-9.6052991606114499</v>
      </c>
      <c r="DI97">
        <v>-151.059829183445</v>
      </c>
      <c r="DJ97">
        <v>15103.180769230799</v>
      </c>
      <c r="DK97">
        <v>15</v>
      </c>
      <c r="DL97">
        <v>1564508937.4000001</v>
      </c>
      <c r="DM97" t="s">
        <v>696</v>
      </c>
      <c r="DN97">
        <v>93</v>
      </c>
      <c r="DO97">
        <v>0.317</v>
      </c>
      <c r="DP97">
        <v>0.13100000000000001</v>
      </c>
      <c r="DQ97">
        <v>175</v>
      </c>
      <c r="DR97">
        <v>17</v>
      </c>
      <c r="DS97">
        <v>7.0000000000000007E-2</v>
      </c>
      <c r="DT97">
        <v>0.01</v>
      </c>
      <c r="DU97">
        <v>12.7967121684954</v>
      </c>
      <c r="DV97">
        <v>0.25913294660505398</v>
      </c>
      <c r="DW97">
        <v>6.39556557782575E-2</v>
      </c>
      <c r="DX97">
        <v>1</v>
      </c>
      <c r="DY97">
        <v>0.54007780189878496</v>
      </c>
      <c r="DZ97">
        <v>4.1521598917704201E-4</v>
      </c>
      <c r="EA97">
        <v>9.7663867185965509E-4</v>
      </c>
      <c r="EB97">
        <v>1</v>
      </c>
      <c r="EC97">
        <v>2</v>
      </c>
      <c r="ED97">
        <v>2</v>
      </c>
      <c r="EE97" t="s">
        <v>279</v>
      </c>
      <c r="EF97">
        <v>1.86704</v>
      </c>
      <c r="EG97">
        <v>1.8635200000000001</v>
      </c>
      <c r="EH97">
        <v>1.8691899999999999</v>
      </c>
      <c r="EI97">
        <v>1.8671</v>
      </c>
      <c r="EJ97">
        <v>1.8717999999999999</v>
      </c>
      <c r="EK97">
        <v>1.86426</v>
      </c>
      <c r="EL97">
        <v>1.8658399999999999</v>
      </c>
      <c r="EM97">
        <v>1.86571</v>
      </c>
      <c r="EN97" t="s">
        <v>280</v>
      </c>
      <c r="EO97" t="s">
        <v>19</v>
      </c>
      <c r="EP97" t="s">
        <v>19</v>
      </c>
      <c r="EQ97" t="s">
        <v>19</v>
      </c>
      <c r="ER97" t="s">
        <v>281</v>
      </c>
      <c r="ES97" t="s">
        <v>282</v>
      </c>
      <c r="ET97" t="s">
        <v>283</v>
      </c>
      <c r="EU97" t="s">
        <v>283</v>
      </c>
      <c r="EV97" t="s">
        <v>283</v>
      </c>
      <c r="EW97" t="s">
        <v>283</v>
      </c>
      <c r="EX97">
        <v>0</v>
      </c>
      <c r="EY97">
        <v>100</v>
      </c>
      <c r="EZ97">
        <v>100</v>
      </c>
      <c r="FA97">
        <v>0.317</v>
      </c>
      <c r="FB97">
        <v>0.13100000000000001</v>
      </c>
      <c r="FC97">
        <v>2</v>
      </c>
      <c r="FD97">
        <v>328.20400000000001</v>
      </c>
      <c r="FE97">
        <v>496.471</v>
      </c>
      <c r="FF97">
        <v>25.0002</v>
      </c>
      <c r="FG97">
        <v>32.500100000000003</v>
      </c>
      <c r="FH97">
        <v>30.0002</v>
      </c>
      <c r="FI97">
        <v>32.502099999999999</v>
      </c>
      <c r="FJ97">
        <v>32.493099999999998</v>
      </c>
      <c r="FK97">
        <v>11.832100000000001</v>
      </c>
      <c r="FL97">
        <v>43.360999999999997</v>
      </c>
      <c r="FM97">
        <v>0</v>
      </c>
      <c r="FN97">
        <v>25</v>
      </c>
      <c r="FO97">
        <v>175</v>
      </c>
      <c r="FP97">
        <v>17.3383</v>
      </c>
      <c r="FQ97">
        <v>100.79900000000001</v>
      </c>
      <c r="FR97">
        <v>101.419</v>
      </c>
    </row>
    <row r="98" spans="1:174" x14ac:dyDescent="0.2">
      <c r="A98">
        <v>93</v>
      </c>
      <c r="B98">
        <v>1564509018.5</v>
      </c>
      <c r="C98">
        <v>16201.7000000477</v>
      </c>
      <c r="D98" t="s">
        <v>697</v>
      </c>
      <c r="E98" t="s">
        <v>698</v>
      </c>
      <c r="F98" t="s">
        <v>678</v>
      </c>
      <c r="G98">
        <v>2</v>
      </c>
      <c r="H98" s="1">
        <v>3</v>
      </c>
      <c r="I98" t="s">
        <v>960</v>
      </c>
      <c r="J98">
        <v>1564509018.5</v>
      </c>
      <c r="K98">
        <f t="shared" si="86"/>
        <v>7.4685591879158362E-3</v>
      </c>
      <c r="L98">
        <f t="shared" si="87"/>
        <v>5.5298900425020898</v>
      </c>
      <c r="M98">
        <f t="shared" si="88"/>
        <v>92.551593621353391</v>
      </c>
      <c r="N98">
        <f t="shared" si="89"/>
        <v>72.943099683897174</v>
      </c>
      <c r="O98">
        <f t="shared" si="90"/>
        <v>7.2563085829180984</v>
      </c>
      <c r="P98">
        <f t="shared" si="91"/>
        <v>9.2069424807516427</v>
      </c>
      <c r="Q98">
        <f t="shared" si="92"/>
        <v>0.56068985698052642</v>
      </c>
      <c r="R98">
        <f t="shared" si="93"/>
        <v>2.246647550715084</v>
      </c>
      <c r="S98">
        <f t="shared" si="94"/>
        <v>0.49301636157713574</v>
      </c>
      <c r="T98">
        <f t="shared" si="95"/>
        <v>0.31353216204312806</v>
      </c>
      <c r="U98">
        <f t="shared" si="96"/>
        <v>273.60428307003286</v>
      </c>
      <c r="V98">
        <f t="shared" si="97"/>
        <v>28.273013405844477</v>
      </c>
      <c r="W98">
        <f t="shared" si="98"/>
        <v>29.019300000000001</v>
      </c>
      <c r="X98">
        <f t="shared" si="99"/>
        <v>4.0262664907659351</v>
      </c>
      <c r="Y98">
        <f t="shared" si="100"/>
        <v>65.031979206204255</v>
      </c>
      <c r="Z98">
        <f t="shared" si="101"/>
        <v>2.5692448303290001</v>
      </c>
      <c r="AA98">
        <f t="shared" si="102"/>
        <v>3.9507406382057124</v>
      </c>
      <c r="AB98">
        <f t="shared" si="103"/>
        <v>1.457021660436935</v>
      </c>
      <c r="AC98">
        <f t="shared" si="104"/>
        <v>-329.36346018708838</v>
      </c>
      <c r="AD98">
        <f t="shared" si="105"/>
        <v>-39.594540794332403</v>
      </c>
      <c r="AE98">
        <f t="shared" si="106"/>
        <v>-3.8744538295439561</v>
      </c>
      <c r="AF98">
        <f t="shared" si="107"/>
        <v>-99.228171740931856</v>
      </c>
      <c r="AG98">
        <v>-4.1093555268592701E-2</v>
      </c>
      <c r="AH98">
        <v>4.6131115782158498E-2</v>
      </c>
      <c r="AI98">
        <v>3.4492288456914699</v>
      </c>
      <c r="AJ98">
        <v>152</v>
      </c>
      <c r="AK98">
        <v>30</v>
      </c>
      <c r="AL98">
        <f t="shared" si="108"/>
        <v>1.0058679675224531</v>
      </c>
      <c r="AM98">
        <f t="shared" si="109"/>
        <v>0.58679675224531103</v>
      </c>
      <c r="AN98">
        <f t="shared" si="110"/>
        <v>52110.694368497287</v>
      </c>
      <c r="AO98">
        <v>0</v>
      </c>
      <c r="AP98">
        <v>0</v>
      </c>
      <c r="AQ98">
        <v>0</v>
      </c>
      <c r="AR98">
        <f t="shared" si="111"/>
        <v>0</v>
      </c>
      <c r="AS98" t="e">
        <f t="shared" si="112"/>
        <v>#DIV/0!</v>
      </c>
      <c r="AT98">
        <v>-1</v>
      </c>
      <c r="AU98" t="s">
        <v>699</v>
      </c>
      <c r="AV98">
        <v>861.55169230769195</v>
      </c>
      <c r="AW98">
        <v>1136.6400000000001</v>
      </c>
      <c r="AX98">
        <f t="shared" si="113"/>
        <v>0.24201885178447713</v>
      </c>
      <c r="AY98">
        <v>0.5</v>
      </c>
      <c r="AZ98">
        <f t="shared" si="114"/>
        <v>1429.2357001003786</v>
      </c>
      <c r="BA98">
        <f t="shared" si="115"/>
        <v>5.5298900425020898</v>
      </c>
      <c r="BB98">
        <f t="shared" si="116"/>
        <v>172.95099153383848</v>
      </c>
      <c r="BC98">
        <f t="shared" si="117"/>
        <v>0.4332418355855856</v>
      </c>
      <c r="BD98">
        <f t="shared" si="118"/>
        <v>4.5687985837769658E-3</v>
      </c>
      <c r="BE98">
        <f t="shared" si="119"/>
        <v>-1</v>
      </c>
      <c r="BF98" t="s">
        <v>700</v>
      </c>
      <c r="BG98">
        <v>644.20000000000005</v>
      </c>
      <c r="BH98">
        <f t="shared" si="120"/>
        <v>492.44000000000005</v>
      </c>
      <c r="BI98">
        <f t="shared" si="121"/>
        <v>0.55862299507007573</v>
      </c>
      <c r="BJ98">
        <f t="shared" si="122"/>
        <v>1.7644209872710339</v>
      </c>
      <c r="BK98">
        <f t="shared" si="123"/>
        <v>0.24201885178447716</v>
      </c>
      <c r="BL98" t="e">
        <f t="shared" si="124"/>
        <v>#DIV/0!</v>
      </c>
      <c r="BM98">
        <v>591</v>
      </c>
      <c r="BN98">
        <v>300</v>
      </c>
      <c r="BO98">
        <v>300</v>
      </c>
      <c r="BP98">
        <v>300</v>
      </c>
      <c r="BQ98">
        <v>10153.6</v>
      </c>
      <c r="BR98">
        <v>1075.27</v>
      </c>
      <c r="BS98">
        <v>-7.0138800000000001E-3</v>
      </c>
      <c r="BT98">
        <v>2.9154100000000001</v>
      </c>
      <c r="BU98">
        <f t="shared" si="125"/>
        <v>1700.02</v>
      </c>
      <c r="BV98">
        <f t="shared" si="126"/>
        <v>1429.2357001003786</v>
      </c>
      <c r="BW98">
        <f t="shared" si="127"/>
        <v>0.84071699162385072</v>
      </c>
      <c r="BX98">
        <f t="shared" si="128"/>
        <v>0.19143398324770156</v>
      </c>
      <c r="BY98">
        <v>6</v>
      </c>
      <c r="BZ98">
        <v>0.5</v>
      </c>
      <c r="CA98" t="s">
        <v>278</v>
      </c>
      <c r="CB98">
        <v>1564509018.5</v>
      </c>
      <c r="CC98">
        <v>92.551599999999993</v>
      </c>
      <c r="CD98">
        <v>99.977099999999993</v>
      </c>
      <c r="CE98">
        <v>25.827000000000002</v>
      </c>
      <c r="CF98">
        <v>17.149799999999999</v>
      </c>
      <c r="CG98">
        <v>500.07600000000002</v>
      </c>
      <c r="CH98">
        <v>99.278999999999996</v>
      </c>
      <c r="CI98">
        <v>0.20002700000000001</v>
      </c>
      <c r="CJ98">
        <v>28.692399999999999</v>
      </c>
      <c r="CK98">
        <v>29.019300000000001</v>
      </c>
      <c r="CL98">
        <v>999.9</v>
      </c>
      <c r="CM98">
        <v>9981.8799999999992</v>
      </c>
      <c r="CN98">
        <v>0</v>
      </c>
      <c r="CO98">
        <v>-0.57335100000000006</v>
      </c>
      <c r="CP98">
        <v>1700.02</v>
      </c>
      <c r="CQ98">
        <v>0.97602999999999995</v>
      </c>
      <c r="CR98">
        <v>2.39703E-2</v>
      </c>
      <c r="CS98">
        <v>0</v>
      </c>
      <c r="CT98">
        <v>860.95299999999997</v>
      </c>
      <c r="CU98">
        <v>4.99986</v>
      </c>
      <c r="CV98">
        <v>15083.6</v>
      </c>
      <c r="CW98">
        <v>13809.5</v>
      </c>
      <c r="CX98">
        <v>46.5</v>
      </c>
      <c r="CY98">
        <v>48.25</v>
      </c>
      <c r="CZ98">
        <v>47.311999999999998</v>
      </c>
      <c r="DA98">
        <v>47.375</v>
      </c>
      <c r="DB98">
        <v>48.25</v>
      </c>
      <c r="DC98">
        <v>1654.39</v>
      </c>
      <c r="DD98">
        <v>40.630000000000003</v>
      </c>
      <c r="DE98">
        <v>0</v>
      </c>
      <c r="DF98">
        <v>117.80000019073501</v>
      </c>
      <c r="DG98">
        <v>861.55169230769195</v>
      </c>
      <c r="DH98">
        <v>-7.4259145166640899</v>
      </c>
      <c r="DI98">
        <v>-112.837606818317</v>
      </c>
      <c r="DJ98">
        <v>15096.7807692308</v>
      </c>
      <c r="DK98">
        <v>15</v>
      </c>
      <c r="DL98">
        <v>1564509054</v>
      </c>
      <c r="DM98" t="s">
        <v>701</v>
      </c>
      <c r="DN98">
        <v>94</v>
      </c>
      <c r="DO98">
        <v>0.32500000000000001</v>
      </c>
      <c r="DP98">
        <v>0.127</v>
      </c>
      <c r="DQ98">
        <v>100</v>
      </c>
      <c r="DR98">
        <v>17</v>
      </c>
      <c r="DS98">
        <v>0.25</v>
      </c>
      <c r="DT98">
        <v>0.01</v>
      </c>
      <c r="DU98">
        <v>5.5200137108258902</v>
      </c>
      <c r="DV98">
        <v>0.26167573809931699</v>
      </c>
      <c r="DW98">
        <v>7.7059300664761604E-2</v>
      </c>
      <c r="DX98">
        <v>1</v>
      </c>
      <c r="DY98">
        <v>0.56145892160250599</v>
      </c>
      <c r="DZ98">
        <v>-1.3483116532534E-3</v>
      </c>
      <c r="EA98">
        <v>1.13666008669498E-3</v>
      </c>
      <c r="EB98">
        <v>1</v>
      </c>
      <c r="EC98">
        <v>2</v>
      </c>
      <c r="ED98">
        <v>2</v>
      </c>
      <c r="EE98" t="s">
        <v>279</v>
      </c>
      <c r="EF98">
        <v>1.8670500000000001</v>
      </c>
      <c r="EG98">
        <v>1.8635600000000001</v>
      </c>
      <c r="EH98">
        <v>1.8691800000000001</v>
      </c>
      <c r="EI98">
        <v>1.8671199999999999</v>
      </c>
      <c r="EJ98">
        <v>1.8717999999999999</v>
      </c>
      <c r="EK98">
        <v>1.8642399999999999</v>
      </c>
      <c r="EL98">
        <v>1.8658399999999999</v>
      </c>
      <c r="EM98">
        <v>1.8656999999999999</v>
      </c>
      <c r="EN98" t="s">
        <v>280</v>
      </c>
      <c r="EO98" t="s">
        <v>19</v>
      </c>
      <c r="EP98" t="s">
        <v>19</v>
      </c>
      <c r="EQ98" t="s">
        <v>19</v>
      </c>
      <c r="ER98" t="s">
        <v>281</v>
      </c>
      <c r="ES98" t="s">
        <v>282</v>
      </c>
      <c r="ET98" t="s">
        <v>283</v>
      </c>
      <c r="EU98" t="s">
        <v>283</v>
      </c>
      <c r="EV98" t="s">
        <v>283</v>
      </c>
      <c r="EW98" t="s">
        <v>283</v>
      </c>
      <c r="EX98">
        <v>0</v>
      </c>
      <c r="EY98">
        <v>100</v>
      </c>
      <c r="EZ98">
        <v>100</v>
      </c>
      <c r="FA98">
        <v>0.32500000000000001</v>
      </c>
      <c r="FB98">
        <v>0.127</v>
      </c>
      <c r="FC98">
        <v>2</v>
      </c>
      <c r="FD98">
        <v>328.5</v>
      </c>
      <c r="FE98">
        <v>495.98700000000002</v>
      </c>
      <c r="FF98">
        <v>25.0002</v>
      </c>
      <c r="FG98">
        <v>32.547499999999999</v>
      </c>
      <c r="FH98">
        <v>30.0002</v>
      </c>
      <c r="FI98">
        <v>32.542400000000001</v>
      </c>
      <c r="FJ98">
        <v>32.533099999999997</v>
      </c>
      <c r="FK98">
        <v>8.1739899999999999</v>
      </c>
      <c r="FL98">
        <v>44.6464</v>
      </c>
      <c r="FM98">
        <v>0</v>
      </c>
      <c r="FN98">
        <v>25</v>
      </c>
      <c r="FO98">
        <v>100</v>
      </c>
      <c r="FP98">
        <v>17.0883</v>
      </c>
      <c r="FQ98">
        <v>100.788</v>
      </c>
      <c r="FR98">
        <v>101.408</v>
      </c>
    </row>
    <row r="99" spans="1:174" x14ac:dyDescent="0.2">
      <c r="A99">
        <v>94</v>
      </c>
      <c r="B99">
        <v>1564509131.5</v>
      </c>
      <c r="C99">
        <v>16314.7000000477</v>
      </c>
      <c r="D99" t="s">
        <v>702</v>
      </c>
      <c r="E99" t="s">
        <v>703</v>
      </c>
      <c r="F99" t="s">
        <v>678</v>
      </c>
      <c r="G99">
        <v>2</v>
      </c>
      <c r="H99" s="1">
        <v>3</v>
      </c>
      <c r="I99" t="s">
        <v>960</v>
      </c>
      <c r="J99">
        <v>1564509131.5</v>
      </c>
      <c r="K99">
        <f t="shared" si="86"/>
        <v>7.5518218300446261E-3</v>
      </c>
      <c r="L99">
        <f t="shared" si="87"/>
        <v>0.33189457870288197</v>
      </c>
      <c r="M99">
        <f t="shared" si="88"/>
        <v>49.178999618324553</v>
      </c>
      <c r="N99">
        <f t="shared" si="89"/>
        <v>46.993314458110532</v>
      </c>
      <c r="O99">
        <f t="shared" si="90"/>
        <v>4.6746855670769243</v>
      </c>
      <c r="P99">
        <f t="shared" si="91"/>
        <v>4.8921077895876266</v>
      </c>
      <c r="Q99">
        <f t="shared" si="92"/>
        <v>0.5695422505609109</v>
      </c>
      <c r="R99">
        <f t="shared" si="93"/>
        <v>2.2489858458321792</v>
      </c>
      <c r="S99">
        <f t="shared" si="94"/>
        <v>0.49991954971294084</v>
      </c>
      <c r="T99">
        <f t="shared" si="95"/>
        <v>0.31799304025973768</v>
      </c>
      <c r="U99">
        <f t="shared" si="96"/>
        <v>273.61385900833926</v>
      </c>
      <c r="V99">
        <f t="shared" si="97"/>
        <v>28.244290496189695</v>
      </c>
      <c r="W99">
        <f t="shared" si="98"/>
        <v>29.008500000000002</v>
      </c>
      <c r="X99">
        <f t="shared" si="99"/>
        <v>4.0237513313788362</v>
      </c>
      <c r="Y99">
        <f t="shared" si="100"/>
        <v>65.079301399424637</v>
      </c>
      <c r="Z99">
        <f t="shared" si="101"/>
        <v>2.5708758276435</v>
      </c>
      <c r="AA99">
        <f t="shared" si="102"/>
        <v>3.950374039611662</v>
      </c>
      <c r="AB99">
        <f t="shared" si="103"/>
        <v>1.4528755037353362</v>
      </c>
      <c r="AC99">
        <f t="shared" si="104"/>
        <v>-333.035342704968</v>
      </c>
      <c r="AD99">
        <f t="shared" si="105"/>
        <v>-38.520275127244517</v>
      </c>
      <c r="AE99">
        <f t="shared" si="106"/>
        <v>-3.7651823668678222</v>
      </c>
      <c r="AF99">
        <f t="shared" si="107"/>
        <v>-101.70694119074106</v>
      </c>
      <c r="AG99">
        <v>-4.1156450392005897E-2</v>
      </c>
      <c r="AH99">
        <v>4.6201721068105203E-2</v>
      </c>
      <c r="AI99">
        <v>3.45340773353576</v>
      </c>
      <c r="AJ99">
        <v>151</v>
      </c>
      <c r="AK99">
        <v>30</v>
      </c>
      <c r="AL99">
        <f t="shared" si="108"/>
        <v>1.005820518343898</v>
      </c>
      <c r="AM99">
        <f t="shared" si="109"/>
        <v>0.58205183438979624</v>
      </c>
      <c r="AN99">
        <f t="shared" si="110"/>
        <v>52187.413318317609</v>
      </c>
      <c r="AO99">
        <v>0</v>
      </c>
      <c r="AP99">
        <v>0</v>
      </c>
      <c r="AQ99">
        <v>0</v>
      </c>
      <c r="AR99">
        <f t="shared" si="111"/>
        <v>0</v>
      </c>
      <c r="AS99" t="e">
        <f t="shared" si="112"/>
        <v>#DIV/0!</v>
      </c>
      <c r="AT99">
        <v>-1</v>
      </c>
      <c r="AU99" t="s">
        <v>704</v>
      </c>
      <c r="AV99">
        <v>866.33626923076895</v>
      </c>
      <c r="AW99">
        <v>1100.3900000000001</v>
      </c>
      <c r="AX99">
        <f t="shared" si="113"/>
        <v>0.21270070681234032</v>
      </c>
      <c r="AY99">
        <v>0.5</v>
      </c>
      <c r="AZ99">
        <f t="shared" si="114"/>
        <v>1429.2861001003751</v>
      </c>
      <c r="BA99">
        <f t="shared" si="115"/>
        <v>0.33189457870288197</v>
      </c>
      <c r="BB99">
        <f t="shared" si="116"/>
        <v>152.0050818642016</v>
      </c>
      <c r="BC99">
        <f t="shared" si="117"/>
        <v>0.40450204018575242</v>
      </c>
      <c r="BD99">
        <f t="shared" si="118"/>
        <v>9.3186002341262987E-4</v>
      </c>
      <c r="BE99">
        <f t="shared" si="119"/>
        <v>-1</v>
      </c>
      <c r="BF99" t="s">
        <v>705</v>
      </c>
      <c r="BG99">
        <v>655.28</v>
      </c>
      <c r="BH99">
        <f t="shared" si="120"/>
        <v>445.11000000000013</v>
      </c>
      <c r="BI99">
        <f t="shared" si="121"/>
        <v>0.52583345862647679</v>
      </c>
      <c r="BJ99">
        <f t="shared" si="122"/>
        <v>1.6792668782810405</v>
      </c>
      <c r="BK99">
        <f t="shared" si="123"/>
        <v>0.2127007068123403</v>
      </c>
      <c r="BL99" t="e">
        <f t="shared" si="124"/>
        <v>#DIV/0!</v>
      </c>
      <c r="BM99">
        <v>593</v>
      </c>
      <c r="BN99">
        <v>300</v>
      </c>
      <c r="BO99">
        <v>300</v>
      </c>
      <c r="BP99">
        <v>300</v>
      </c>
      <c r="BQ99">
        <v>10153.6</v>
      </c>
      <c r="BR99">
        <v>1050.6199999999999</v>
      </c>
      <c r="BS99">
        <v>-7.0135099999999997E-3</v>
      </c>
      <c r="BT99">
        <v>2.1226799999999999</v>
      </c>
      <c r="BU99">
        <f t="shared" si="125"/>
        <v>1700.08</v>
      </c>
      <c r="BV99">
        <f t="shared" si="126"/>
        <v>1429.2861001003751</v>
      </c>
      <c r="BW99">
        <f t="shared" si="127"/>
        <v>0.8407169663194527</v>
      </c>
      <c r="BX99">
        <f t="shared" si="128"/>
        <v>0.19143393263890557</v>
      </c>
      <c r="BY99">
        <v>6</v>
      </c>
      <c r="BZ99">
        <v>0.5</v>
      </c>
      <c r="CA99" t="s">
        <v>278</v>
      </c>
      <c r="CB99">
        <v>1564509131.5</v>
      </c>
      <c r="CC99">
        <v>49.179000000000002</v>
      </c>
      <c r="CD99">
        <v>50.020499999999998</v>
      </c>
      <c r="CE99">
        <v>25.8443</v>
      </c>
      <c r="CF99">
        <v>17.0702</v>
      </c>
      <c r="CG99">
        <v>500.08199999999999</v>
      </c>
      <c r="CH99">
        <v>99.275599999999997</v>
      </c>
      <c r="CI99">
        <v>0.19994500000000001</v>
      </c>
      <c r="CJ99">
        <v>28.690799999999999</v>
      </c>
      <c r="CK99">
        <v>29.008500000000002</v>
      </c>
      <c r="CL99">
        <v>999.9</v>
      </c>
      <c r="CM99">
        <v>9997.5</v>
      </c>
      <c r="CN99">
        <v>0</v>
      </c>
      <c r="CO99">
        <v>-0.57335100000000006</v>
      </c>
      <c r="CP99">
        <v>1700.08</v>
      </c>
      <c r="CQ99">
        <v>0.97602999999999995</v>
      </c>
      <c r="CR99">
        <v>2.39703E-2</v>
      </c>
      <c r="CS99">
        <v>0</v>
      </c>
      <c r="CT99">
        <v>866.35699999999997</v>
      </c>
      <c r="CU99">
        <v>4.99986</v>
      </c>
      <c r="CV99">
        <v>15180.2</v>
      </c>
      <c r="CW99">
        <v>13810</v>
      </c>
      <c r="CX99">
        <v>46.5</v>
      </c>
      <c r="CY99">
        <v>48.25</v>
      </c>
      <c r="CZ99">
        <v>47.311999999999998</v>
      </c>
      <c r="DA99">
        <v>47.311999999999998</v>
      </c>
      <c r="DB99">
        <v>48.311999999999998</v>
      </c>
      <c r="DC99">
        <v>1654.45</v>
      </c>
      <c r="DD99">
        <v>40.630000000000003</v>
      </c>
      <c r="DE99">
        <v>0</v>
      </c>
      <c r="DF99">
        <v>112.700000047684</v>
      </c>
      <c r="DG99">
        <v>866.33626923076895</v>
      </c>
      <c r="DH99">
        <v>0.461094030659497</v>
      </c>
      <c r="DI99">
        <v>4.5299145840295498</v>
      </c>
      <c r="DJ99">
        <v>15178.126923076899</v>
      </c>
      <c r="DK99">
        <v>15</v>
      </c>
      <c r="DL99">
        <v>1564509172</v>
      </c>
      <c r="DM99" t="s">
        <v>706</v>
      </c>
      <c r="DN99">
        <v>95</v>
      </c>
      <c r="DO99">
        <v>0.27600000000000002</v>
      </c>
      <c r="DP99">
        <v>0.127</v>
      </c>
      <c r="DQ99">
        <v>50</v>
      </c>
      <c r="DR99">
        <v>17</v>
      </c>
      <c r="DS99">
        <v>0.25</v>
      </c>
      <c r="DT99">
        <v>0.01</v>
      </c>
      <c r="DU99">
        <v>0.26633066595087501</v>
      </c>
      <c r="DV99">
        <v>0.22876866966676099</v>
      </c>
      <c r="DW99">
        <v>8.1192452914496394E-2</v>
      </c>
      <c r="DX99">
        <v>1</v>
      </c>
      <c r="DY99">
        <v>0.56846793700800302</v>
      </c>
      <c r="DZ99">
        <v>7.6131919182798298E-3</v>
      </c>
      <c r="EA99">
        <v>2.18077727201173E-3</v>
      </c>
      <c r="EB99">
        <v>1</v>
      </c>
      <c r="EC99">
        <v>2</v>
      </c>
      <c r="ED99">
        <v>2</v>
      </c>
      <c r="EE99" t="s">
        <v>279</v>
      </c>
      <c r="EF99">
        <v>1.8670500000000001</v>
      </c>
      <c r="EG99">
        <v>1.86354</v>
      </c>
      <c r="EH99">
        <v>1.8692</v>
      </c>
      <c r="EI99">
        <v>1.8671</v>
      </c>
      <c r="EJ99">
        <v>1.8717999999999999</v>
      </c>
      <c r="EK99">
        <v>1.8642799999999999</v>
      </c>
      <c r="EL99">
        <v>1.86582</v>
      </c>
      <c r="EM99">
        <v>1.8656999999999999</v>
      </c>
      <c r="EN99" t="s">
        <v>280</v>
      </c>
      <c r="EO99" t="s">
        <v>19</v>
      </c>
      <c r="EP99" t="s">
        <v>19</v>
      </c>
      <c r="EQ99" t="s">
        <v>19</v>
      </c>
      <c r="ER99" t="s">
        <v>281</v>
      </c>
      <c r="ES99" t="s">
        <v>282</v>
      </c>
      <c r="ET99" t="s">
        <v>283</v>
      </c>
      <c r="EU99" t="s">
        <v>283</v>
      </c>
      <c r="EV99" t="s">
        <v>283</v>
      </c>
      <c r="EW99" t="s">
        <v>283</v>
      </c>
      <c r="EX99">
        <v>0</v>
      </c>
      <c r="EY99">
        <v>100</v>
      </c>
      <c r="EZ99">
        <v>100</v>
      </c>
      <c r="FA99">
        <v>0.27600000000000002</v>
      </c>
      <c r="FB99">
        <v>0.127</v>
      </c>
      <c r="FC99">
        <v>2</v>
      </c>
      <c r="FD99">
        <v>328.74900000000002</v>
      </c>
      <c r="FE99">
        <v>495.80099999999999</v>
      </c>
      <c r="FF99">
        <v>24.999500000000001</v>
      </c>
      <c r="FG99">
        <v>32.583799999999997</v>
      </c>
      <c r="FH99">
        <v>30.0001</v>
      </c>
      <c r="FI99">
        <v>32.577100000000002</v>
      </c>
      <c r="FJ99">
        <v>32.565800000000003</v>
      </c>
      <c r="FK99">
        <v>5.7233700000000001</v>
      </c>
      <c r="FL99">
        <v>44.755499999999998</v>
      </c>
      <c r="FM99">
        <v>0</v>
      </c>
      <c r="FN99">
        <v>25</v>
      </c>
      <c r="FO99">
        <v>50</v>
      </c>
      <c r="FP99">
        <v>17.0593</v>
      </c>
      <c r="FQ99">
        <v>100.78400000000001</v>
      </c>
      <c r="FR99">
        <v>101.405</v>
      </c>
    </row>
    <row r="100" spans="1:174" x14ac:dyDescent="0.2">
      <c r="A100">
        <v>95</v>
      </c>
      <c r="B100">
        <v>1564509263.5</v>
      </c>
      <c r="C100">
        <v>16446.700000047698</v>
      </c>
      <c r="D100" t="s">
        <v>707</v>
      </c>
      <c r="E100" t="s">
        <v>708</v>
      </c>
      <c r="F100" t="s">
        <v>678</v>
      </c>
      <c r="G100">
        <v>2</v>
      </c>
      <c r="H100" s="1">
        <v>3</v>
      </c>
      <c r="I100" t="s">
        <v>960</v>
      </c>
      <c r="J100">
        <v>1564509263.5</v>
      </c>
      <c r="K100">
        <f t="shared" si="86"/>
        <v>7.6034173106768917E-3</v>
      </c>
      <c r="L100">
        <f t="shared" si="87"/>
        <v>30.247032944457793</v>
      </c>
      <c r="M100">
        <f t="shared" si="88"/>
        <v>360.58296528559214</v>
      </c>
      <c r="N100">
        <f t="shared" si="89"/>
        <v>260.966519168209</v>
      </c>
      <c r="O100">
        <f t="shared" si="90"/>
        <v>25.960138764844896</v>
      </c>
      <c r="P100">
        <f t="shared" si="91"/>
        <v>35.869673415920531</v>
      </c>
      <c r="Q100">
        <f t="shared" si="92"/>
        <v>0.5883104488653651</v>
      </c>
      <c r="R100">
        <f t="shared" si="93"/>
        <v>2.2505351770660811</v>
      </c>
      <c r="S100">
        <f t="shared" si="94"/>
        <v>0.51438524204464109</v>
      </c>
      <c r="T100">
        <f t="shared" si="95"/>
        <v>0.32735541439413501</v>
      </c>
      <c r="U100">
        <f t="shared" si="96"/>
        <v>273.59949510088143</v>
      </c>
      <c r="V100">
        <f t="shared" si="97"/>
        <v>28.219872667440001</v>
      </c>
      <c r="W100">
        <f t="shared" si="98"/>
        <v>28.8764</v>
      </c>
      <c r="X100">
        <f t="shared" si="99"/>
        <v>3.9930978878255683</v>
      </c>
      <c r="Y100">
        <f t="shared" si="100"/>
        <v>65.115553854519291</v>
      </c>
      <c r="Z100">
        <f t="shared" si="101"/>
        <v>2.5711892269073999</v>
      </c>
      <c r="AA100">
        <f t="shared" si="102"/>
        <v>3.9486560041429311</v>
      </c>
      <c r="AB100">
        <f t="shared" si="103"/>
        <v>1.4219086609181684</v>
      </c>
      <c r="AC100">
        <f t="shared" si="104"/>
        <v>-335.31070340085091</v>
      </c>
      <c r="AD100">
        <f t="shared" si="105"/>
        <v>-23.428987611182148</v>
      </c>
      <c r="AE100">
        <f t="shared" si="106"/>
        <v>-2.2869132167513588</v>
      </c>
      <c r="AF100">
        <f t="shared" si="107"/>
        <v>-87.427109127903009</v>
      </c>
      <c r="AG100">
        <v>-4.1198156611077501E-2</v>
      </c>
      <c r="AH100">
        <v>4.6248539952678497E-2</v>
      </c>
      <c r="AI100">
        <v>3.4561775753488</v>
      </c>
      <c r="AJ100">
        <v>150</v>
      </c>
      <c r="AK100">
        <v>30</v>
      </c>
      <c r="AL100">
        <f t="shared" si="108"/>
        <v>1.0057759554529231</v>
      </c>
      <c r="AM100">
        <f t="shared" si="109"/>
        <v>0.57759554529230872</v>
      </c>
      <c r="AN100">
        <f t="shared" si="110"/>
        <v>52239.458751915299</v>
      </c>
      <c r="AO100">
        <v>0</v>
      </c>
      <c r="AP100">
        <v>0</v>
      </c>
      <c r="AQ100">
        <v>0</v>
      </c>
      <c r="AR100">
        <f t="shared" si="111"/>
        <v>0</v>
      </c>
      <c r="AS100" t="e">
        <f t="shared" si="112"/>
        <v>#DIV/0!</v>
      </c>
      <c r="AT100">
        <v>-1</v>
      </c>
      <c r="AU100" t="s">
        <v>709</v>
      </c>
      <c r="AV100">
        <v>834.44834615384605</v>
      </c>
      <c r="AW100">
        <v>1206.72</v>
      </c>
      <c r="AX100">
        <f t="shared" si="113"/>
        <v>0.30849878500907746</v>
      </c>
      <c r="AY100">
        <v>0.5</v>
      </c>
      <c r="AZ100">
        <f t="shared" si="114"/>
        <v>1429.2105001003806</v>
      </c>
      <c r="BA100">
        <f t="shared" si="115"/>
        <v>30.247032944457793</v>
      </c>
      <c r="BB100">
        <f t="shared" si="116"/>
        <v>220.4548514015917</v>
      </c>
      <c r="BC100">
        <f t="shared" si="117"/>
        <v>0.50813776186687887</v>
      </c>
      <c r="BD100">
        <f t="shared" si="118"/>
        <v>2.1863142582749816E-2</v>
      </c>
      <c r="BE100">
        <f t="shared" si="119"/>
        <v>-1</v>
      </c>
      <c r="BF100" t="s">
        <v>710</v>
      </c>
      <c r="BG100">
        <v>593.54</v>
      </c>
      <c r="BH100">
        <f t="shared" si="120"/>
        <v>613.18000000000006</v>
      </c>
      <c r="BI100">
        <f t="shared" si="121"/>
        <v>0.6071164321180631</v>
      </c>
      <c r="BJ100">
        <f t="shared" si="122"/>
        <v>2.0330895980051893</v>
      </c>
      <c r="BK100">
        <f t="shared" si="123"/>
        <v>0.30849878500907746</v>
      </c>
      <c r="BL100" t="e">
        <f t="shared" si="124"/>
        <v>#DIV/0!</v>
      </c>
      <c r="BM100">
        <v>595</v>
      </c>
      <c r="BN100">
        <v>300</v>
      </c>
      <c r="BO100">
        <v>300</v>
      </c>
      <c r="BP100">
        <v>300</v>
      </c>
      <c r="BQ100">
        <v>10153.9</v>
      </c>
      <c r="BR100">
        <v>1116.4100000000001</v>
      </c>
      <c r="BS100">
        <v>-7.0144700000000001E-3</v>
      </c>
      <c r="BT100">
        <v>2.18323</v>
      </c>
      <c r="BU100">
        <f t="shared" si="125"/>
        <v>1699.99</v>
      </c>
      <c r="BV100">
        <f t="shared" si="126"/>
        <v>1429.2105001003806</v>
      </c>
      <c r="BW100">
        <f t="shared" si="127"/>
        <v>0.84071700427671958</v>
      </c>
      <c r="BX100">
        <f t="shared" si="128"/>
        <v>0.19143400855343923</v>
      </c>
      <c r="BY100">
        <v>6</v>
      </c>
      <c r="BZ100">
        <v>0.5</v>
      </c>
      <c r="CA100" t="s">
        <v>278</v>
      </c>
      <c r="CB100">
        <v>1564509263.5</v>
      </c>
      <c r="CC100">
        <v>360.58300000000003</v>
      </c>
      <c r="CD100">
        <v>399.95800000000003</v>
      </c>
      <c r="CE100">
        <v>25.847100000000001</v>
      </c>
      <c r="CF100">
        <v>17.011900000000001</v>
      </c>
      <c r="CG100">
        <v>500.03800000000001</v>
      </c>
      <c r="CH100">
        <v>99.276899999999998</v>
      </c>
      <c r="CI100">
        <v>0.19999400000000001</v>
      </c>
      <c r="CJ100">
        <v>28.683299999999999</v>
      </c>
      <c r="CK100">
        <v>28.8764</v>
      </c>
      <c r="CL100">
        <v>999.9</v>
      </c>
      <c r="CM100">
        <v>10007.5</v>
      </c>
      <c r="CN100">
        <v>0</v>
      </c>
      <c r="CO100">
        <v>-0.62113099999999999</v>
      </c>
      <c r="CP100">
        <v>1699.99</v>
      </c>
      <c r="CQ100">
        <v>0.97602999999999995</v>
      </c>
      <c r="CR100">
        <v>2.39703E-2</v>
      </c>
      <c r="CS100">
        <v>0</v>
      </c>
      <c r="CT100">
        <v>834.42499999999995</v>
      </c>
      <c r="CU100">
        <v>4.99986</v>
      </c>
      <c r="CV100">
        <v>14660.1</v>
      </c>
      <c r="CW100">
        <v>13809.4</v>
      </c>
      <c r="CX100">
        <v>46.561999999999998</v>
      </c>
      <c r="CY100">
        <v>48.25</v>
      </c>
      <c r="CZ100">
        <v>47.311999999999998</v>
      </c>
      <c r="DA100">
        <v>47.311999999999998</v>
      </c>
      <c r="DB100">
        <v>48.25</v>
      </c>
      <c r="DC100">
        <v>1654.36</v>
      </c>
      <c r="DD100">
        <v>40.630000000000003</v>
      </c>
      <c r="DE100">
        <v>0</v>
      </c>
      <c r="DF100">
        <v>131.5</v>
      </c>
      <c r="DG100">
        <v>834.44834615384605</v>
      </c>
      <c r="DH100">
        <v>-0.16276924376412499</v>
      </c>
      <c r="DI100">
        <v>-13.2034187990078</v>
      </c>
      <c r="DJ100">
        <v>14661.407692307699</v>
      </c>
      <c r="DK100">
        <v>15</v>
      </c>
      <c r="DL100">
        <v>1564509304</v>
      </c>
      <c r="DM100" t="s">
        <v>711</v>
      </c>
      <c r="DN100">
        <v>96</v>
      </c>
      <c r="DO100">
        <v>0.52400000000000002</v>
      </c>
      <c r="DP100">
        <v>0.127</v>
      </c>
      <c r="DQ100">
        <v>400</v>
      </c>
      <c r="DR100">
        <v>17</v>
      </c>
      <c r="DS100">
        <v>0.02</v>
      </c>
      <c r="DT100">
        <v>0.01</v>
      </c>
      <c r="DU100">
        <v>30.961668164130099</v>
      </c>
      <c r="DV100">
        <v>-1.5523808963207699</v>
      </c>
      <c r="DW100">
        <v>0.31795710538291699</v>
      </c>
      <c r="DX100">
        <v>0</v>
      </c>
      <c r="DY100">
        <v>0.58680042987784797</v>
      </c>
      <c r="DZ100">
        <v>7.0965468531711297E-3</v>
      </c>
      <c r="EA100">
        <v>1.5863801332628501E-3</v>
      </c>
      <c r="EB100">
        <v>1</v>
      </c>
      <c r="EC100">
        <v>1</v>
      </c>
      <c r="ED100">
        <v>2</v>
      </c>
      <c r="EE100" t="s">
        <v>284</v>
      </c>
      <c r="EF100">
        <v>1.86703</v>
      </c>
      <c r="EG100">
        <v>1.86354</v>
      </c>
      <c r="EH100">
        <v>1.8691899999999999</v>
      </c>
      <c r="EI100">
        <v>1.8671</v>
      </c>
      <c r="EJ100">
        <v>1.8717999999999999</v>
      </c>
      <c r="EK100">
        <v>1.8642700000000001</v>
      </c>
      <c r="EL100">
        <v>1.8658399999999999</v>
      </c>
      <c r="EM100">
        <v>1.8656999999999999</v>
      </c>
      <c r="EN100" t="s">
        <v>280</v>
      </c>
      <c r="EO100" t="s">
        <v>19</v>
      </c>
      <c r="EP100" t="s">
        <v>19</v>
      </c>
      <c r="EQ100" t="s">
        <v>19</v>
      </c>
      <c r="ER100" t="s">
        <v>281</v>
      </c>
      <c r="ES100" t="s">
        <v>282</v>
      </c>
      <c r="ET100" t="s">
        <v>283</v>
      </c>
      <c r="EU100" t="s">
        <v>283</v>
      </c>
      <c r="EV100" t="s">
        <v>283</v>
      </c>
      <c r="EW100" t="s">
        <v>283</v>
      </c>
      <c r="EX100">
        <v>0</v>
      </c>
      <c r="EY100">
        <v>100</v>
      </c>
      <c r="EZ100">
        <v>100</v>
      </c>
      <c r="FA100">
        <v>0.52400000000000002</v>
      </c>
      <c r="FB100">
        <v>0.127</v>
      </c>
      <c r="FC100">
        <v>2</v>
      </c>
      <c r="FD100">
        <v>329.875</v>
      </c>
      <c r="FE100">
        <v>496.673</v>
      </c>
      <c r="FF100">
        <v>24.9999</v>
      </c>
      <c r="FG100">
        <v>32.586599999999997</v>
      </c>
      <c r="FH100">
        <v>30.0002</v>
      </c>
      <c r="FI100">
        <v>32.5886</v>
      </c>
      <c r="FJ100">
        <v>32.580100000000002</v>
      </c>
      <c r="FK100">
        <v>22.196100000000001</v>
      </c>
      <c r="FL100">
        <v>45.181199999999997</v>
      </c>
      <c r="FM100">
        <v>0</v>
      </c>
      <c r="FN100">
        <v>25</v>
      </c>
      <c r="FO100">
        <v>400</v>
      </c>
      <c r="FP100">
        <v>16.984300000000001</v>
      </c>
      <c r="FQ100">
        <v>100.786</v>
      </c>
      <c r="FR100">
        <v>101.40600000000001</v>
      </c>
    </row>
    <row r="101" spans="1:174" x14ac:dyDescent="0.2">
      <c r="A101">
        <v>96</v>
      </c>
      <c r="B101">
        <v>1564509395.5</v>
      </c>
      <c r="C101">
        <v>16578.700000047698</v>
      </c>
      <c r="D101" t="s">
        <v>712</v>
      </c>
      <c r="E101" t="s">
        <v>713</v>
      </c>
      <c r="F101" t="s">
        <v>678</v>
      </c>
      <c r="G101">
        <v>2</v>
      </c>
      <c r="H101" s="1">
        <v>3</v>
      </c>
      <c r="I101" t="s">
        <v>960</v>
      </c>
      <c r="J101">
        <v>1564509395.5</v>
      </c>
      <c r="K101">
        <f t="shared" si="86"/>
        <v>7.7042250825740139E-3</v>
      </c>
      <c r="L101">
        <f t="shared" si="87"/>
        <v>33.533919954253463</v>
      </c>
      <c r="M101">
        <f t="shared" si="88"/>
        <v>455.76696144360989</v>
      </c>
      <c r="N101">
        <f t="shared" si="89"/>
        <v>345.73309232744788</v>
      </c>
      <c r="O101">
        <f t="shared" si="90"/>
        <v>34.393986466814944</v>
      </c>
      <c r="P101">
        <f t="shared" si="91"/>
        <v>45.340301671401193</v>
      </c>
      <c r="Q101">
        <f t="shared" si="92"/>
        <v>0.59939607403326778</v>
      </c>
      <c r="R101">
        <f t="shared" si="93"/>
        <v>2.2491700416059723</v>
      </c>
      <c r="S101">
        <f t="shared" si="94"/>
        <v>0.52281161804709408</v>
      </c>
      <c r="T101">
        <f t="shared" si="95"/>
        <v>0.33281923699843952</v>
      </c>
      <c r="U101">
        <f t="shared" si="96"/>
        <v>273.5963031214477</v>
      </c>
      <c r="V101">
        <f t="shared" si="97"/>
        <v>28.190991150686557</v>
      </c>
      <c r="W101">
        <f t="shared" si="98"/>
        <v>28.843</v>
      </c>
      <c r="X101">
        <f t="shared" si="99"/>
        <v>3.9853798388437469</v>
      </c>
      <c r="Y101">
        <f t="shared" si="100"/>
        <v>65.008900613750356</v>
      </c>
      <c r="Z101">
        <f t="shared" si="101"/>
        <v>2.5676926091208001</v>
      </c>
      <c r="AA101">
        <f t="shared" si="102"/>
        <v>3.9497554717571934</v>
      </c>
      <c r="AB101">
        <f t="shared" si="103"/>
        <v>1.4176872297229468</v>
      </c>
      <c r="AC101">
        <f t="shared" si="104"/>
        <v>-339.75632614151402</v>
      </c>
      <c r="AD101">
        <f t="shared" si="105"/>
        <v>-18.782748843346344</v>
      </c>
      <c r="AE101">
        <f t="shared" si="106"/>
        <v>-1.8342438569374604</v>
      </c>
      <c r="AF101">
        <f t="shared" si="107"/>
        <v>-86.777015720350121</v>
      </c>
      <c r="AG101">
        <v>-4.1161407371395203E-2</v>
      </c>
      <c r="AH101">
        <v>4.6207285711724902E-2</v>
      </c>
      <c r="AI101">
        <v>3.4537369927058501</v>
      </c>
      <c r="AJ101">
        <v>150</v>
      </c>
      <c r="AK101">
        <v>30</v>
      </c>
      <c r="AL101">
        <f t="shared" si="108"/>
        <v>1.0057810113715921</v>
      </c>
      <c r="AM101">
        <f t="shared" si="109"/>
        <v>0.57810113715921485</v>
      </c>
      <c r="AN101">
        <f t="shared" si="110"/>
        <v>52194.03388379301</v>
      </c>
      <c r="AO101">
        <v>0</v>
      </c>
      <c r="AP101">
        <v>0</v>
      </c>
      <c r="AQ101">
        <v>0</v>
      </c>
      <c r="AR101">
        <f t="shared" si="111"/>
        <v>0</v>
      </c>
      <c r="AS101" t="e">
        <f t="shared" si="112"/>
        <v>#DIV/0!</v>
      </c>
      <c r="AT101">
        <v>-1</v>
      </c>
      <c r="AU101" t="s">
        <v>714</v>
      </c>
      <c r="AV101">
        <v>840.770653846154</v>
      </c>
      <c r="AW101">
        <v>1214.43</v>
      </c>
      <c r="AX101">
        <f t="shared" si="113"/>
        <v>0.30768290157015721</v>
      </c>
      <c r="AY101">
        <v>0.5</v>
      </c>
      <c r="AZ101">
        <f t="shared" si="114"/>
        <v>1429.1937001003819</v>
      </c>
      <c r="BA101">
        <f t="shared" si="115"/>
        <v>33.533919954253463</v>
      </c>
      <c r="BB101">
        <f t="shared" si="116"/>
        <v>219.8692322763373</v>
      </c>
      <c r="BC101">
        <f t="shared" si="117"/>
        <v>0.51386247045939248</v>
      </c>
      <c r="BD101">
        <f t="shared" si="118"/>
        <v>2.416321870984172E-2</v>
      </c>
      <c r="BE101">
        <f t="shared" si="119"/>
        <v>-1</v>
      </c>
      <c r="BF101" t="s">
        <v>715</v>
      </c>
      <c r="BG101">
        <v>590.38</v>
      </c>
      <c r="BH101">
        <f t="shared" si="120"/>
        <v>624.05000000000007</v>
      </c>
      <c r="BI101">
        <f t="shared" si="121"/>
        <v>0.59876507676283308</v>
      </c>
      <c r="BJ101">
        <f t="shared" si="122"/>
        <v>2.0570310647379655</v>
      </c>
      <c r="BK101">
        <f t="shared" si="123"/>
        <v>0.30768290157015721</v>
      </c>
      <c r="BL101" t="e">
        <f t="shared" si="124"/>
        <v>#DIV/0!</v>
      </c>
      <c r="BM101">
        <v>597</v>
      </c>
      <c r="BN101">
        <v>300</v>
      </c>
      <c r="BO101">
        <v>300</v>
      </c>
      <c r="BP101">
        <v>300</v>
      </c>
      <c r="BQ101">
        <v>10153.799999999999</v>
      </c>
      <c r="BR101">
        <v>1126.43</v>
      </c>
      <c r="BS101">
        <v>-7.0143999999999996E-3</v>
      </c>
      <c r="BT101">
        <v>3.30322</v>
      </c>
      <c r="BU101">
        <f t="shared" si="125"/>
        <v>1699.97</v>
      </c>
      <c r="BV101">
        <f t="shared" si="126"/>
        <v>1429.1937001003819</v>
      </c>
      <c r="BW101">
        <f t="shared" si="127"/>
        <v>0.84071701271221366</v>
      </c>
      <c r="BX101">
        <f t="shared" si="128"/>
        <v>0.19143402542442722</v>
      </c>
      <c r="BY101">
        <v>6</v>
      </c>
      <c r="BZ101">
        <v>0.5</v>
      </c>
      <c r="CA101" t="s">
        <v>278</v>
      </c>
      <c r="CB101">
        <v>1564509395.5</v>
      </c>
      <c r="CC101">
        <v>455.767</v>
      </c>
      <c r="CD101">
        <v>499.98700000000002</v>
      </c>
      <c r="CE101">
        <v>25.8108</v>
      </c>
      <c r="CF101">
        <v>16.8581</v>
      </c>
      <c r="CG101">
        <v>500.03399999999999</v>
      </c>
      <c r="CH101">
        <v>99.281400000000005</v>
      </c>
      <c r="CI101">
        <v>0.19992599999999999</v>
      </c>
      <c r="CJ101">
        <v>28.688099999999999</v>
      </c>
      <c r="CK101">
        <v>28.843</v>
      </c>
      <c r="CL101">
        <v>999.9</v>
      </c>
      <c r="CM101">
        <v>9998.1200000000008</v>
      </c>
      <c r="CN101">
        <v>0</v>
      </c>
      <c r="CO101">
        <v>-0.61157499999999998</v>
      </c>
      <c r="CP101">
        <v>1699.97</v>
      </c>
      <c r="CQ101">
        <v>0.97602999999999995</v>
      </c>
      <c r="CR101">
        <v>2.39703E-2</v>
      </c>
      <c r="CS101">
        <v>0</v>
      </c>
      <c r="CT101">
        <v>840.90599999999995</v>
      </c>
      <c r="CU101">
        <v>4.99986</v>
      </c>
      <c r="CV101">
        <v>14771.9</v>
      </c>
      <c r="CW101">
        <v>13809.2</v>
      </c>
      <c r="CX101">
        <v>46.561999999999998</v>
      </c>
      <c r="CY101">
        <v>48.25</v>
      </c>
      <c r="CZ101">
        <v>47.375</v>
      </c>
      <c r="DA101">
        <v>47.375</v>
      </c>
      <c r="DB101">
        <v>48.311999999999998</v>
      </c>
      <c r="DC101">
        <v>1654.34</v>
      </c>
      <c r="DD101">
        <v>40.630000000000003</v>
      </c>
      <c r="DE101">
        <v>0</v>
      </c>
      <c r="DF101">
        <v>131.5</v>
      </c>
      <c r="DG101">
        <v>840.770653846154</v>
      </c>
      <c r="DH101">
        <v>6.5982856488513101E-3</v>
      </c>
      <c r="DI101">
        <v>-12.0102564094624</v>
      </c>
      <c r="DJ101">
        <v>14774.473076923099</v>
      </c>
      <c r="DK101">
        <v>15</v>
      </c>
      <c r="DL101">
        <v>1564509431</v>
      </c>
      <c r="DM101" t="s">
        <v>716</v>
      </c>
      <c r="DN101">
        <v>97</v>
      </c>
      <c r="DO101">
        <v>0.629</v>
      </c>
      <c r="DP101">
        <v>0.12</v>
      </c>
      <c r="DQ101">
        <v>500</v>
      </c>
      <c r="DR101">
        <v>17</v>
      </c>
      <c r="DS101">
        <v>0.05</v>
      </c>
      <c r="DT101">
        <v>0.01</v>
      </c>
      <c r="DU101">
        <v>34.108524850425297</v>
      </c>
      <c r="DV101">
        <v>-1.51387298256909</v>
      </c>
      <c r="DW101">
        <v>0.300720496858567</v>
      </c>
      <c r="DX101">
        <v>0</v>
      </c>
      <c r="DY101">
        <v>0.60128330052776702</v>
      </c>
      <c r="DZ101">
        <v>-4.2469298592289802E-4</v>
      </c>
      <c r="EA101">
        <v>4.9399744900530899E-4</v>
      </c>
      <c r="EB101">
        <v>1</v>
      </c>
      <c r="EC101">
        <v>1</v>
      </c>
      <c r="ED101">
        <v>2</v>
      </c>
      <c r="EE101" t="s">
        <v>284</v>
      </c>
      <c r="EF101">
        <v>1.8670199999999999</v>
      </c>
      <c r="EG101">
        <v>1.86355</v>
      </c>
      <c r="EH101">
        <v>1.8691899999999999</v>
      </c>
      <c r="EI101">
        <v>1.8670899999999999</v>
      </c>
      <c r="EJ101">
        <v>1.8717999999999999</v>
      </c>
      <c r="EK101">
        <v>1.8642700000000001</v>
      </c>
      <c r="EL101">
        <v>1.8658399999999999</v>
      </c>
      <c r="EM101">
        <v>1.86574</v>
      </c>
      <c r="EN101" t="s">
        <v>280</v>
      </c>
      <c r="EO101" t="s">
        <v>19</v>
      </c>
      <c r="EP101" t="s">
        <v>19</v>
      </c>
      <c r="EQ101" t="s">
        <v>19</v>
      </c>
      <c r="ER101" t="s">
        <v>281</v>
      </c>
      <c r="ES101" t="s">
        <v>282</v>
      </c>
      <c r="ET101" t="s">
        <v>283</v>
      </c>
      <c r="EU101" t="s">
        <v>283</v>
      </c>
      <c r="EV101" t="s">
        <v>283</v>
      </c>
      <c r="EW101" t="s">
        <v>283</v>
      </c>
      <c r="EX101">
        <v>0</v>
      </c>
      <c r="EY101">
        <v>100</v>
      </c>
      <c r="EZ101">
        <v>100</v>
      </c>
      <c r="FA101">
        <v>0.629</v>
      </c>
      <c r="FB101">
        <v>0.12</v>
      </c>
      <c r="FC101">
        <v>2</v>
      </c>
      <c r="FD101">
        <v>329.82799999999997</v>
      </c>
      <c r="FE101">
        <v>497.00599999999997</v>
      </c>
      <c r="FF101">
        <v>25</v>
      </c>
      <c r="FG101">
        <v>32.603999999999999</v>
      </c>
      <c r="FH101">
        <v>30</v>
      </c>
      <c r="FI101">
        <v>32.608899999999998</v>
      </c>
      <c r="FJ101">
        <v>32.600200000000001</v>
      </c>
      <c r="FK101">
        <v>26.502600000000001</v>
      </c>
      <c r="FL101">
        <v>45.569099999999999</v>
      </c>
      <c r="FM101">
        <v>0</v>
      </c>
      <c r="FN101">
        <v>25</v>
      </c>
      <c r="FO101">
        <v>500</v>
      </c>
      <c r="FP101">
        <v>16.8858</v>
      </c>
      <c r="FQ101">
        <v>100.78400000000001</v>
      </c>
      <c r="FR101">
        <v>101.404</v>
      </c>
    </row>
    <row r="102" spans="1:174" x14ac:dyDescent="0.2">
      <c r="A102">
        <v>97</v>
      </c>
      <c r="B102">
        <v>1564509522.5</v>
      </c>
      <c r="C102">
        <v>16705.700000047698</v>
      </c>
      <c r="D102" t="s">
        <v>717</v>
      </c>
      <c r="E102" t="s">
        <v>718</v>
      </c>
      <c r="F102" t="s">
        <v>678</v>
      </c>
      <c r="G102">
        <v>2</v>
      </c>
      <c r="H102" s="1">
        <v>3</v>
      </c>
      <c r="I102" t="s">
        <v>960</v>
      </c>
      <c r="J102">
        <v>1564509522.5</v>
      </c>
      <c r="K102">
        <f t="shared" ref="K102:K133" si="129">CG102*AL102*(CE102-CF102)/(100*BY102*(1000-AL102*CE102))</f>
        <v>7.6738978822384332E-3</v>
      </c>
      <c r="L102">
        <f t="shared" ref="L102:L133" si="130">CG102*AL102*(CD102-CC102*(1000-AL102*CF102)/(1000-AL102*CE102))/(100*BY102)</f>
        <v>34.516289933395065</v>
      </c>
      <c r="M102">
        <f t="shared" ref="M102:M133" si="131">CC102 - IF(AL102&gt;1, L102*BY102*100/(AN102*CM102), 0)</f>
        <v>553.76396051007202</v>
      </c>
      <c r="N102">
        <f t="shared" ref="N102:N133" si="132">((T102-K102/2)*M102-L102)/(T102+K102/2)</f>
        <v>438.16933785414119</v>
      </c>
      <c r="O102">
        <f t="shared" ref="O102:O133" si="133">N102*(CH102+CI102)/1000</f>
        <v>43.586921611370308</v>
      </c>
      <c r="P102">
        <f t="shared" ref="P102:P133" si="134">(CC102 - IF(AL102&gt;1, L102*BY102*100/(AN102*CM102), 0))*(CH102+CI102)/1000</f>
        <v>55.085703751341008</v>
      </c>
      <c r="Q102">
        <f t="shared" ref="Q102:Q133" si="135">2/((1/S102-1/R102)+SIGN(S102)*SQRT((1/S102-1/R102)*(1/S102-1/R102) + 4*BZ102/((BZ102+1)*(BZ102+1))*(2*1/S102*1/R102-1/R102*1/R102)))</f>
        <v>0.59664708047734094</v>
      </c>
      <c r="R102">
        <f t="shared" ref="R102:R133" si="136">AI102+AH102*BY102+AG102*BY102*BY102</f>
        <v>2.2529966289384191</v>
      </c>
      <c r="S102">
        <f t="shared" ref="S102:S133" si="137">K102*(1000-(1000*0.61365*EXP(17.502*W102/(240.97+W102))/(CH102+CI102)+CE102)/2)/(1000*0.61365*EXP(17.502*W102/(240.97+W102))/(CH102+CI102)-CE102)</f>
        <v>0.520827589882497</v>
      </c>
      <c r="T102">
        <f t="shared" ref="T102:T133" si="138">1/((BZ102+1)/(Q102/1.6)+1/(R102/1.37)) + BZ102/((BZ102+1)/(Q102/1.6) + BZ102/(R102/1.37))</f>
        <v>0.33152309745654329</v>
      </c>
      <c r="U102">
        <f t="shared" ref="U102:U133" si="139">(BV102*BX102)</f>
        <v>273.60587905975029</v>
      </c>
      <c r="V102">
        <f t="shared" ref="V102:V133" si="140">(CJ102+(U102+2*0.95*0.0000000567*(((CJ102+$B$7)+273)^4-(CJ102+273)^4)-44100*K102)/(1.84*29.3*R102+8*0.95*0.0000000567*(CJ102+273)^3))</f>
        <v>28.204967222453753</v>
      </c>
      <c r="W102">
        <f t="shared" ref="W102:W133" si="141">($C$7*CK102+$D$7*CL102+$E$7*V102)</f>
        <v>28.843</v>
      </c>
      <c r="X102">
        <f t="shared" ref="X102:X133" si="142">0.61365*EXP(17.502*W102/(240.97+W102))</f>
        <v>3.9853798388437469</v>
      </c>
      <c r="Y102">
        <f t="shared" ref="Y102:Y133" si="143">(Z102/AA102*100)</f>
        <v>65.004703079154837</v>
      </c>
      <c r="Z102">
        <f t="shared" ref="Z102:Z133" si="144">CE102*(CH102+CI102)/1000</f>
        <v>2.5679884897394003</v>
      </c>
      <c r="AA102">
        <f t="shared" ref="AA102:AA133" si="145">0.61365*EXP(17.502*CJ102/(240.97+CJ102))</f>
        <v>3.9504656864787391</v>
      </c>
      <c r="AB102">
        <f t="shared" ref="AB102:AB133" si="146">(X102-CE102*(CH102+CI102)/1000)</f>
        <v>1.4173913491043466</v>
      </c>
      <c r="AC102">
        <f t="shared" ref="AC102:AC133" si="147">(-K102*44100)</f>
        <v>-338.4188966067149</v>
      </c>
      <c r="AD102">
        <f t="shared" ref="AD102:AD133" si="148">2*29.3*R102*0.92*(CJ102-W102)</f>
        <v>-18.43816753656618</v>
      </c>
      <c r="AE102">
        <f t="shared" ref="AE102:AE133" si="149">2*0.95*0.0000000567*(((CJ102+$B$7)+273)^4-(W102+273)^4)</f>
        <v>-1.7975629910915505</v>
      </c>
      <c r="AF102">
        <f t="shared" ref="AF102:AF133" si="150">U102+AE102+AC102+AD102</f>
        <v>-85.04874807462231</v>
      </c>
      <c r="AG102">
        <v>-4.1264469528739398E-2</v>
      </c>
      <c r="AH102">
        <v>4.6322982012084603E-2</v>
      </c>
      <c r="AI102">
        <v>3.46057963990053</v>
      </c>
      <c r="AJ102">
        <v>150</v>
      </c>
      <c r="AK102">
        <v>30</v>
      </c>
      <c r="AL102">
        <f t="shared" ref="AL102:AL133" si="151">IF(AJ102*$H$13&gt;=AN102,1,(AN102/(AN102-AJ102*$H$13)))</f>
        <v>1.0057671610907128</v>
      </c>
      <c r="AM102">
        <f t="shared" ref="AM102:AM133" si="152">(AL102-1)*100</f>
        <v>0.57671610907128468</v>
      </c>
      <c r="AN102">
        <f t="shared" ref="AN102:AN133" si="153">MAX(0,($B$13+$C$13*CM102)/(1+$D$13*CM102)*CH102/(CJ102+273)*$E$13)</f>
        <v>52318.66139704379</v>
      </c>
      <c r="AO102">
        <v>0</v>
      </c>
      <c r="AP102">
        <v>0</v>
      </c>
      <c r="AQ102">
        <v>0</v>
      </c>
      <c r="AR102">
        <f t="shared" ref="AR102:AR133" si="154">AQ102-AP102</f>
        <v>0</v>
      </c>
      <c r="AS102" t="e">
        <f t="shared" ref="AS102:AS133" si="155">AR102/AQ102</f>
        <v>#DIV/0!</v>
      </c>
      <c r="AT102">
        <v>-1</v>
      </c>
      <c r="AU102" t="s">
        <v>719</v>
      </c>
      <c r="AV102">
        <v>841.06780769230795</v>
      </c>
      <c r="AW102">
        <v>1195.79</v>
      </c>
      <c r="AX102">
        <f t="shared" ref="AX102:AX133" si="156">1-AV102/AW102</f>
        <v>0.2966425478618252</v>
      </c>
      <c r="AY102">
        <v>0.5</v>
      </c>
      <c r="AZ102">
        <f t="shared" ref="AZ102:AZ133" si="157">BV102</f>
        <v>1429.2441001003779</v>
      </c>
      <c r="BA102">
        <f t="shared" ref="BA102:BA133" si="158">L102</f>
        <v>34.516289933395065</v>
      </c>
      <c r="BB102">
        <f t="shared" ref="BB102:BB133" si="159">AX102*AY102*AZ102</f>
        <v>211.9873056851288</v>
      </c>
      <c r="BC102">
        <f t="shared" ref="BC102:BC133" si="160">BH102/AW102</f>
        <v>0.50610056949798876</v>
      </c>
      <c r="BD102">
        <f t="shared" ref="BD102:BD133" si="161">(BA102-AT102)/AZ102</f>
        <v>2.484970197246272E-2</v>
      </c>
      <c r="BE102">
        <f t="shared" ref="BE102:BE133" si="162">(AQ102-AW102)/AW102</f>
        <v>-1</v>
      </c>
      <c r="BF102" t="s">
        <v>720</v>
      </c>
      <c r="BG102">
        <v>590.6</v>
      </c>
      <c r="BH102">
        <f t="shared" ref="BH102:BH133" si="163">AW102-BG102</f>
        <v>605.18999999999994</v>
      </c>
      <c r="BI102">
        <f t="shared" ref="BI102:BI133" si="164">(AW102-AV102)/(AW102-BG102)</f>
        <v>0.5861335982215371</v>
      </c>
      <c r="BJ102">
        <f t="shared" ref="BJ102:BJ133" si="165">(AQ102-AW102)/(AQ102-BG102)</f>
        <v>2.0247036911615304</v>
      </c>
      <c r="BK102">
        <f t="shared" ref="BK102:BK133" si="166">(AW102-AV102)/(AW102-AP102)</f>
        <v>0.29664254786182526</v>
      </c>
      <c r="BL102" t="e">
        <f t="shared" ref="BL102:BL133" si="167">(AQ102-AW102)/(AQ102-AP102)</f>
        <v>#DIV/0!</v>
      </c>
      <c r="BM102">
        <v>599</v>
      </c>
      <c r="BN102">
        <v>300</v>
      </c>
      <c r="BO102">
        <v>300</v>
      </c>
      <c r="BP102">
        <v>300</v>
      </c>
      <c r="BQ102">
        <v>10153.9</v>
      </c>
      <c r="BR102">
        <v>1111</v>
      </c>
      <c r="BS102">
        <v>-7.0144600000000001E-3</v>
      </c>
      <c r="BT102">
        <v>3.1765099999999999</v>
      </c>
      <c r="BU102">
        <f t="shared" ref="BU102:BU133" si="168">$B$11*CN102+$C$11*CO102+$F$11*CP102</f>
        <v>1700.03</v>
      </c>
      <c r="BV102">
        <f t="shared" ref="BV102:BV133" si="169">BU102*BW102</f>
        <v>1429.2441001003779</v>
      </c>
      <c r="BW102">
        <f t="shared" ref="BW102:BW133" si="170">($B$11*$D$9+$C$11*$D$9+$F$11*((DC102+CU102)/MAX(DC102+CU102+DD102, 0.1)*$I$9+DD102/MAX(DC102+CU102+DD102, 0.1)*$J$9))/($B$11+$C$11+$F$11)</f>
        <v>0.84071698740632694</v>
      </c>
      <c r="BX102">
        <f t="shared" ref="BX102:BX133" si="171">($B$11*$K$9+$C$11*$K$9+$F$11*((DC102+CU102)/MAX(DC102+CU102+DD102, 0.1)*$P$9+DD102/MAX(DC102+CU102+DD102, 0.1)*$Q$9))/($B$11+$C$11+$F$11)</f>
        <v>0.19143397481265415</v>
      </c>
      <c r="BY102">
        <v>6</v>
      </c>
      <c r="BZ102">
        <v>0.5</v>
      </c>
      <c r="CA102" t="s">
        <v>278</v>
      </c>
      <c r="CB102">
        <v>1564509522.5</v>
      </c>
      <c r="CC102">
        <v>553.76400000000001</v>
      </c>
      <c r="CD102">
        <v>600.03899999999999</v>
      </c>
      <c r="CE102">
        <v>25.8154</v>
      </c>
      <c r="CF102">
        <v>16.898499999999999</v>
      </c>
      <c r="CG102">
        <v>500.07</v>
      </c>
      <c r="CH102">
        <v>99.275000000000006</v>
      </c>
      <c r="CI102">
        <v>0.20006099999999999</v>
      </c>
      <c r="CJ102">
        <v>28.691199999999998</v>
      </c>
      <c r="CK102">
        <v>28.843</v>
      </c>
      <c r="CL102">
        <v>999.9</v>
      </c>
      <c r="CM102">
        <v>10023.799999999999</v>
      </c>
      <c r="CN102">
        <v>0</v>
      </c>
      <c r="CO102">
        <v>-0.551373</v>
      </c>
      <c r="CP102">
        <v>1700.03</v>
      </c>
      <c r="CQ102">
        <v>0.97602999999999995</v>
      </c>
      <c r="CR102">
        <v>2.39703E-2</v>
      </c>
      <c r="CS102">
        <v>0</v>
      </c>
      <c r="CT102">
        <v>840.83900000000006</v>
      </c>
      <c r="CU102">
        <v>4.99986</v>
      </c>
      <c r="CV102">
        <v>14773.1</v>
      </c>
      <c r="CW102">
        <v>13809.6</v>
      </c>
      <c r="CX102">
        <v>46.561999999999998</v>
      </c>
      <c r="CY102">
        <v>48.25</v>
      </c>
      <c r="CZ102">
        <v>47.311999999999998</v>
      </c>
      <c r="DA102">
        <v>47.311999999999998</v>
      </c>
      <c r="DB102">
        <v>48.311999999999998</v>
      </c>
      <c r="DC102">
        <v>1654.4</v>
      </c>
      <c r="DD102">
        <v>40.630000000000003</v>
      </c>
      <c r="DE102">
        <v>0</v>
      </c>
      <c r="DF102">
        <v>126.700000047684</v>
      </c>
      <c r="DG102">
        <v>841.06780769230795</v>
      </c>
      <c r="DH102">
        <v>-2.4085811852589898</v>
      </c>
      <c r="DI102">
        <v>-62.765812022922297</v>
      </c>
      <c r="DJ102">
        <v>14780.288461538499</v>
      </c>
      <c r="DK102">
        <v>15</v>
      </c>
      <c r="DL102">
        <v>1564509562</v>
      </c>
      <c r="DM102" t="s">
        <v>721</v>
      </c>
      <c r="DN102">
        <v>98</v>
      </c>
      <c r="DO102">
        <v>0.72199999999999998</v>
      </c>
      <c r="DP102">
        <v>0.122</v>
      </c>
      <c r="DQ102">
        <v>600</v>
      </c>
      <c r="DR102">
        <v>17</v>
      </c>
      <c r="DS102">
        <v>0.03</v>
      </c>
      <c r="DT102">
        <v>0.01</v>
      </c>
      <c r="DU102">
        <v>35.123216657346497</v>
      </c>
      <c r="DV102">
        <v>-1.8341359173098899</v>
      </c>
      <c r="DW102">
        <v>0.36688801295393803</v>
      </c>
      <c r="DX102">
        <v>0</v>
      </c>
      <c r="DY102">
        <v>0.59869608023292398</v>
      </c>
      <c r="DZ102">
        <v>-9.1917687927647596E-3</v>
      </c>
      <c r="EA102">
        <v>1.8971546270630899E-3</v>
      </c>
      <c r="EB102">
        <v>1</v>
      </c>
      <c r="EC102">
        <v>1</v>
      </c>
      <c r="ED102">
        <v>2</v>
      </c>
      <c r="EE102" t="s">
        <v>284</v>
      </c>
      <c r="EF102">
        <v>1.8670199999999999</v>
      </c>
      <c r="EG102">
        <v>1.8635600000000001</v>
      </c>
      <c r="EH102">
        <v>1.8692</v>
      </c>
      <c r="EI102">
        <v>1.86711</v>
      </c>
      <c r="EJ102">
        <v>1.8717999999999999</v>
      </c>
      <c r="EK102">
        <v>1.86426</v>
      </c>
      <c r="EL102">
        <v>1.8658399999999999</v>
      </c>
      <c r="EM102">
        <v>1.86571</v>
      </c>
      <c r="EN102" t="s">
        <v>280</v>
      </c>
      <c r="EO102" t="s">
        <v>19</v>
      </c>
      <c r="EP102" t="s">
        <v>19</v>
      </c>
      <c r="EQ102" t="s">
        <v>19</v>
      </c>
      <c r="ER102" t="s">
        <v>281</v>
      </c>
      <c r="ES102" t="s">
        <v>282</v>
      </c>
      <c r="ET102" t="s">
        <v>283</v>
      </c>
      <c r="EU102" t="s">
        <v>283</v>
      </c>
      <c r="EV102" t="s">
        <v>283</v>
      </c>
      <c r="EW102" t="s">
        <v>283</v>
      </c>
      <c r="EX102">
        <v>0</v>
      </c>
      <c r="EY102">
        <v>100</v>
      </c>
      <c r="EZ102">
        <v>100</v>
      </c>
      <c r="FA102">
        <v>0.72199999999999998</v>
      </c>
      <c r="FB102">
        <v>0.122</v>
      </c>
      <c r="FC102">
        <v>2</v>
      </c>
      <c r="FD102">
        <v>330.36500000000001</v>
      </c>
      <c r="FE102">
        <v>497.25099999999998</v>
      </c>
      <c r="FF102">
        <v>25.000699999999998</v>
      </c>
      <c r="FG102">
        <v>32.6098</v>
      </c>
      <c r="FH102">
        <v>30.0002</v>
      </c>
      <c r="FI102">
        <v>32.617800000000003</v>
      </c>
      <c r="FJ102">
        <v>32.611600000000003</v>
      </c>
      <c r="FK102">
        <v>30.667200000000001</v>
      </c>
      <c r="FL102">
        <v>45.348799999999997</v>
      </c>
      <c r="FM102">
        <v>0</v>
      </c>
      <c r="FN102">
        <v>25</v>
      </c>
      <c r="FO102">
        <v>600</v>
      </c>
      <c r="FP102">
        <v>16.891400000000001</v>
      </c>
      <c r="FQ102">
        <v>100.78100000000001</v>
      </c>
      <c r="FR102">
        <v>101.405</v>
      </c>
    </row>
    <row r="103" spans="1:174" x14ac:dyDescent="0.2">
      <c r="A103">
        <v>98</v>
      </c>
      <c r="B103">
        <v>1564509653.5</v>
      </c>
      <c r="C103">
        <v>16836.700000047698</v>
      </c>
      <c r="D103" t="s">
        <v>722</v>
      </c>
      <c r="E103" t="s">
        <v>723</v>
      </c>
      <c r="F103" t="s">
        <v>678</v>
      </c>
      <c r="G103">
        <v>2</v>
      </c>
      <c r="H103" s="1">
        <v>3</v>
      </c>
      <c r="I103" t="s">
        <v>960</v>
      </c>
      <c r="J103">
        <v>1564509653.5</v>
      </c>
      <c r="K103">
        <f t="shared" si="129"/>
        <v>7.4973509801650393E-3</v>
      </c>
      <c r="L103">
        <f t="shared" si="130"/>
        <v>34.974408976265337</v>
      </c>
      <c r="M103">
        <f t="shared" si="131"/>
        <v>751.49195968655545</v>
      </c>
      <c r="N103">
        <f t="shared" si="132"/>
        <v>625.65523604763609</v>
      </c>
      <c r="O103">
        <f t="shared" si="133"/>
        <v>62.23551174002651</v>
      </c>
      <c r="P103">
        <f t="shared" si="134"/>
        <v>74.752809510647509</v>
      </c>
      <c r="Q103">
        <f t="shared" si="135"/>
        <v>0.57153325879417127</v>
      </c>
      <c r="R103">
        <f t="shared" si="136"/>
        <v>2.2472165274986824</v>
      </c>
      <c r="S103">
        <f t="shared" si="137"/>
        <v>0.50140689512323688</v>
      </c>
      <c r="T103">
        <f t="shared" si="138"/>
        <v>0.31896004405137129</v>
      </c>
      <c r="U103">
        <f t="shared" si="139"/>
        <v>273.60907103918549</v>
      </c>
      <c r="V103">
        <f t="shared" si="140"/>
        <v>28.285506612619244</v>
      </c>
      <c r="W103">
        <f t="shared" si="141"/>
        <v>28.909500000000001</v>
      </c>
      <c r="X103">
        <f t="shared" si="142"/>
        <v>4.0007594687170203</v>
      </c>
      <c r="Y103">
        <f t="shared" si="143"/>
        <v>64.777724944748769</v>
      </c>
      <c r="Z103">
        <f t="shared" si="144"/>
        <v>2.5624522648535999</v>
      </c>
      <c r="AA103">
        <f t="shared" si="145"/>
        <v>3.9557614396603258</v>
      </c>
      <c r="AB103">
        <f t="shared" si="146"/>
        <v>1.4383072038634204</v>
      </c>
      <c r="AC103">
        <f t="shared" si="147"/>
        <v>-330.63317822527824</v>
      </c>
      <c r="AD103">
        <f t="shared" si="148"/>
        <v>-23.648858186435326</v>
      </c>
      <c r="AE103">
        <f t="shared" si="149"/>
        <v>-2.3125204823063354</v>
      </c>
      <c r="AF103">
        <f t="shared" si="150"/>
        <v>-82.985485854834423</v>
      </c>
      <c r="AG103">
        <v>-4.1108854093676102E-2</v>
      </c>
      <c r="AH103">
        <v>4.61482900535653E-2</v>
      </c>
      <c r="AI103">
        <v>3.4502455345496301</v>
      </c>
      <c r="AJ103">
        <v>150</v>
      </c>
      <c r="AK103">
        <v>30</v>
      </c>
      <c r="AL103">
        <f t="shared" si="151"/>
        <v>1.0057886687677449</v>
      </c>
      <c r="AM103">
        <f t="shared" si="152"/>
        <v>0.57886687677448645</v>
      </c>
      <c r="AN103">
        <f t="shared" si="153"/>
        <v>52125.387154925847</v>
      </c>
      <c r="AO103">
        <v>0</v>
      </c>
      <c r="AP103">
        <v>0</v>
      </c>
      <c r="AQ103">
        <v>0</v>
      </c>
      <c r="AR103">
        <f t="shared" si="154"/>
        <v>0</v>
      </c>
      <c r="AS103" t="e">
        <f t="shared" si="155"/>
        <v>#DIV/0!</v>
      </c>
      <c r="AT103">
        <v>-1</v>
      </c>
      <c r="AU103" t="s">
        <v>724</v>
      </c>
      <c r="AV103">
        <v>839.24092307692297</v>
      </c>
      <c r="AW103">
        <v>1160.28</v>
      </c>
      <c r="AX103">
        <f t="shared" si="156"/>
        <v>0.27669103744189072</v>
      </c>
      <c r="AY103">
        <v>0.5</v>
      </c>
      <c r="AZ103">
        <f t="shared" si="157"/>
        <v>1429.2609001003768</v>
      </c>
      <c r="BA103">
        <f t="shared" si="158"/>
        <v>34.974408976265337</v>
      </c>
      <c r="BB103">
        <f t="shared" si="159"/>
        <v>197.7318406119519</v>
      </c>
      <c r="BC103">
        <f t="shared" si="160"/>
        <v>0.49631123521908505</v>
      </c>
      <c r="BD103">
        <f t="shared" si="161"/>
        <v>2.5169938514192098E-2</v>
      </c>
      <c r="BE103">
        <f t="shared" si="162"/>
        <v>-1</v>
      </c>
      <c r="BF103" t="s">
        <v>725</v>
      </c>
      <c r="BG103">
        <v>584.41999999999996</v>
      </c>
      <c r="BH103">
        <f t="shared" si="163"/>
        <v>575.86</v>
      </c>
      <c r="BI103">
        <f t="shared" si="164"/>
        <v>0.5574950108065797</v>
      </c>
      <c r="BJ103">
        <f t="shared" si="165"/>
        <v>1.9853529995551145</v>
      </c>
      <c r="BK103">
        <f t="shared" si="166"/>
        <v>0.27669103744189077</v>
      </c>
      <c r="BL103" t="e">
        <f t="shared" si="167"/>
        <v>#DIV/0!</v>
      </c>
      <c r="BM103">
        <v>601</v>
      </c>
      <c r="BN103">
        <v>300</v>
      </c>
      <c r="BO103">
        <v>300</v>
      </c>
      <c r="BP103">
        <v>300</v>
      </c>
      <c r="BQ103">
        <v>10153.9</v>
      </c>
      <c r="BR103">
        <v>1085.47</v>
      </c>
      <c r="BS103">
        <v>-7.0142099999999999E-3</v>
      </c>
      <c r="BT103">
        <v>1.5678700000000001</v>
      </c>
      <c r="BU103">
        <f t="shared" si="168"/>
        <v>1700.05</v>
      </c>
      <c r="BV103">
        <f t="shared" si="169"/>
        <v>1429.2609001003768</v>
      </c>
      <c r="BW103">
        <f t="shared" si="170"/>
        <v>0.84071697897142839</v>
      </c>
      <c r="BX103">
        <f t="shared" si="171"/>
        <v>0.19143395794285703</v>
      </c>
      <c r="BY103">
        <v>6</v>
      </c>
      <c r="BZ103">
        <v>0.5</v>
      </c>
      <c r="CA103" t="s">
        <v>278</v>
      </c>
      <c r="CB103">
        <v>1564509653.5</v>
      </c>
      <c r="CC103">
        <v>751.49199999999996</v>
      </c>
      <c r="CD103">
        <v>799.97699999999998</v>
      </c>
      <c r="CE103">
        <v>25.760400000000001</v>
      </c>
      <c r="CF103">
        <v>17.047799999999999</v>
      </c>
      <c r="CG103">
        <v>500.03899999999999</v>
      </c>
      <c r="CH103">
        <v>99.272499999999994</v>
      </c>
      <c r="CI103">
        <v>0.20003399999999999</v>
      </c>
      <c r="CJ103">
        <v>28.714300000000001</v>
      </c>
      <c r="CK103">
        <v>28.909500000000001</v>
      </c>
      <c r="CL103">
        <v>999.9</v>
      </c>
      <c r="CM103">
        <v>9986.25</v>
      </c>
      <c r="CN103">
        <v>0</v>
      </c>
      <c r="CO103">
        <v>-0.49690400000000001</v>
      </c>
      <c r="CP103">
        <v>1700.05</v>
      </c>
      <c r="CQ103">
        <v>0.97602999999999995</v>
      </c>
      <c r="CR103">
        <v>2.39703E-2</v>
      </c>
      <c r="CS103">
        <v>0</v>
      </c>
      <c r="CT103">
        <v>838.48199999999997</v>
      </c>
      <c r="CU103">
        <v>4.99986</v>
      </c>
      <c r="CV103">
        <v>14737.6</v>
      </c>
      <c r="CW103">
        <v>13809.9</v>
      </c>
      <c r="CX103">
        <v>46.561999999999998</v>
      </c>
      <c r="CY103">
        <v>48.25</v>
      </c>
      <c r="CZ103">
        <v>47.375</v>
      </c>
      <c r="DA103">
        <v>47.311999999999998</v>
      </c>
      <c r="DB103">
        <v>48.311999999999998</v>
      </c>
      <c r="DC103">
        <v>1654.42</v>
      </c>
      <c r="DD103">
        <v>40.630000000000003</v>
      </c>
      <c r="DE103">
        <v>0</v>
      </c>
      <c r="DF103">
        <v>130.700000047684</v>
      </c>
      <c r="DG103">
        <v>839.24092307692297</v>
      </c>
      <c r="DH103">
        <v>-5.3418119667102797</v>
      </c>
      <c r="DI103">
        <v>-102.557264997978</v>
      </c>
      <c r="DJ103">
        <v>14749.0461538462</v>
      </c>
      <c r="DK103">
        <v>15</v>
      </c>
      <c r="DL103">
        <v>1564509690.5</v>
      </c>
      <c r="DM103" t="s">
        <v>726</v>
      </c>
      <c r="DN103">
        <v>99</v>
      </c>
      <c r="DO103">
        <v>0.75900000000000001</v>
      </c>
      <c r="DP103">
        <v>0.124</v>
      </c>
      <c r="DQ103">
        <v>800</v>
      </c>
      <c r="DR103">
        <v>17</v>
      </c>
      <c r="DS103">
        <v>0.03</v>
      </c>
      <c r="DT103">
        <v>0.01</v>
      </c>
      <c r="DU103">
        <v>35.477325844457503</v>
      </c>
      <c r="DV103">
        <v>-1.5131909146982501</v>
      </c>
      <c r="DW103">
        <v>0.31758788494965601</v>
      </c>
      <c r="DX103">
        <v>0</v>
      </c>
      <c r="DY103">
        <v>0.57742602530104103</v>
      </c>
      <c r="DZ103">
        <v>-1.4287707526555201E-2</v>
      </c>
      <c r="EA103">
        <v>2.89677706997169E-3</v>
      </c>
      <c r="EB103">
        <v>1</v>
      </c>
      <c r="EC103">
        <v>1</v>
      </c>
      <c r="ED103">
        <v>2</v>
      </c>
      <c r="EE103" t="s">
        <v>284</v>
      </c>
      <c r="EF103">
        <v>1.86703</v>
      </c>
      <c r="EG103">
        <v>1.86354</v>
      </c>
      <c r="EH103">
        <v>1.8691899999999999</v>
      </c>
      <c r="EI103">
        <v>1.86714</v>
      </c>
      <c r="EJ103">
        <v>1.8717999999999999</v>
      </c>
      <c r="EK103">
        <v>1.8642700000000001</v>
      </c>
      <c r="EL103">
        <v>1.8658300000000001</v>
      </c>
      <c r="EM103">
        <v>1.8656999999999999</v>
      </c>
      <c r="EN103" t="s">
        <v>280</v>
      </c>
      <c r="EO103" t="s">
        <v>19</v>
      </c>
      <c r="EP103" t="s">
        <v>19</v>
      </c>
      <c r="EQ103" t="s">
        <v>19</v>
      </c>
      <c r="ER103" t="s">
        <v>281</v>
      </c>
      <c r="ES103" t="s">
        <v>282</v>
      </c>
      <c r="ET103" t="s">
        <v>283</v>
      </c>
      <c r="EU103" t="s">
        <v>283</v>
      </c>
      <c r="EV103" t="s">
        <v>283</v>
      </c>
      <c r="EW103" t="s">
        <v>283</v>
      </c>
      <c r="EX103">
        <v>0</v>
      </c>
      <c r="EY103">
        <v>100</v>
      </c>
      <c r="EZ103">
        <v>100</v>
      </c>
      <c r="FA103">
        <v>0.75900000000000001</v>
      </c>
      <c r="FB103">
        <v>0.124</v>
      </c>
      <c r="FC103">
        <v>2</v>
      </c>
      <c r="FD103">
        <v>330.03800000000001</v>
      </c>
      <c r="FE103">
        <v>497.74700000000001</v>
      </c>
      <c r="FF103">
        <v>25.000299999999999</v>
      </c>
      <c r="FG103">
        <v>32.638800000000003</v>
      </c>
      <c r="FH103">
        <v>30.0002</v>
      </c>
      <c r="FI103">
        <v>32.643599999999999</v>
      </c>
      <c r="FJ103">
        <v>32.635399999999997</v>
      </c>
      <c r="FK103">
        <v>38.673099999999998</v>
      </c>
      <c r="FL103">
        <v>44.721299999999999</v>
      </c>
      <c r="FM103">
        <v>0</v>
      </c>
      <c r="FN103">
        <v>25</v>
      </c>
      <c r="FO103">
        <v>800</v>
      </c>
      <c r="FP103">
        <v>17.0944</v>
      </c>
      <c r="FQ103">
        <v>100.776</v>
      </c>
      <c r="FR103">
        <v>101.398</v>
      </c>
    </row>
    <row r="104" spans="1:174" x14ac:dyDescent="0.2">
      <c r="A104">
        <v>99</v>
      </c>
      <c r="B104">
        <v>1564509782</v>
      </c>
      <c r="C104">
        <v>16965.200000047698</v>
      </c>
      <c r="D104" t="s">
        <v>727</v>
      </c>
      <c r="E104" t="s">
        <v>728</v>
      </c>
      <c r="F104" t="s">
        <v>678</v>
      </c>
      <c r="G104">
        <v>2</v>
      </c>
      <c r="H104" s="1">
        <v>3</v>
      </c>
      <c r="I104" t="s">
        <v>960</v>
      </c>
      <c r="J104">
        <v>1564509782</v>
      </c>
      <c r="K104">
        <f t="shared" si="129"/>
        <v>7.2580113942452874E-3</v>
      </c>
      <c r="L104">
        <f t="shared" si="130"/>
        <v>34.519475649534115</v>
      </c>
      <c r="M104">
        <f t="shared" si="131"/>
        <v>950.55696032242406</v>
      </c>
      <c r="N104">
        <f t="shared" si="132"/>
        <v>817.42764750583376</v>
      </c>
      <c r="O104">
        <f t="shared" si="133"/>
        <v>81.30995724692022</v>
      </c>
      <c r="P104">
        <f t="shared" si="134"/>
        <v>94.552399885675683</v>
      </c>
      <c r="Q104">
        <f t="shared" si="135"/>
        <v>0.5485686026072264</v>
      </c>
      <c r="R104">
        <f t="shared" si="136"/>
        <v>2.2493829906690523</v>
      </c>
      <c r="S104">
        <f t="shared" si="137"/>
        <v>0.48367777468890505</v>
      </c>
      <c r="T104">
        <f t="shared" si="138"/>
        <v>0.30748676604501157</v>
      </c>
      <c r="U104">
        <f t="shared" si="139"/>
        <v>273.56119134770847</v>
      </c>
      <c r="V104">
        <f t="shared" si="140"/>
        <v>28.361319936675024</v>
      </c>
      <c r="W104">
        <f t="shared" si="141"/>
        <v>28.9587</v>
      </c>
      <c r="X104">
        <f t="shared" si="142"/>
        <v>4.0121713673352231</v>
      </c>
      <c r="Y104">
        <f t="shared" si="143"/>
        <v>64.954051574101072</v>
      </c>
      <c r="Z104">
        <f t="shared" si="144"/>
        <v>2.5689058845449999</v>
      </c>
      <c r="AA104">
        <f t="shared" si="145"/>
        <v>3.9549586550645461</v>
      </c>
      <c r="AB104">
        <f t="shared" si="146"/>
        <v>1.4432654827902232</v>
      </c>
      <c r="AC104">
        <f t="shared" si="147"/>
        <v>-320.07830248621718</v>
      </c>
      <c r="AD104">
        <f t="shared" si="148"/>
        <v>-30.062519603072456</v>
      </c>
      <c r="AE104">
        <f t="shared" si="149"/>
        <v>-2.9375209058432925</v>
      </c>
      <c r="AF104">
        <f t="shared" si="150"/>
        <v>-79.517151647424484</v>
      </c>
      <c r="AG104">
        <v>-4.1167138601150198E-2</v>
      </c>
      <c r="AH104">
        <v>4.6213719519208198E-2</v>
      </c>
      <c r="AI104">
        <v>3.45411766319521</v>
      </c>
      <c r="AJ104">
        <v>150</v>
      </c>
      <c r="AK104">
        <v>30</v>
      </c>
      <c r="AL104">
        <f t="shared" si="151"/>
        <v>1.0057806982465363</v>
      </c>
      <c r="AM104">
        <f t="shared" si="152"/>
        <v>0.57806982465362644</v>
      </c>
      <c r="AN104">
        <f t="shared" si="153"/>
        <v>52196.844845647014</v>
      </c>
      <c r="AO104">
        <v>0</v>
      </c>
      <c r="AP104">
        <v>0</v>
      </c>
      <c r="AQ104">
        <v>0</v>
      </c>
      <c r="AR104">
        <f t="shared" si="154"/>
        <v>0</v>
      </c>
      <c r="AS104" t="e">
        <f t="shared" si="155"/>
        <v>#DIV/0!</v>
      </c>
      <c r="AT104">
        <v>-1</v>
      </c>
      <c r="AU104" t="s">
        <v>729</v>
      </c>
      <c r="AV104">
        <v>838.11492307692299</v>
      </c>
      <c r="AW104">
        <v>1137.4000000000001</v>
      </c>
      <c r="AX104">
        <f t="shared" si="156"/>
        <v>0.26313089231851339</v>
      </c>
      <c r="AY104">
        <v>0.5</v>
      </c>
      <c r="AZ104">
        <f t="shared" si="157"/>
        <v>1429.0089001003946</v>
      </c>
      <c r="BA104">
        <f t="shared" si="158"/>
        <v>34.519475649534115</v>
      </c>
      <c r="BB104">
        <f t="shared" si="159"/>
        <v>188.00819350725709</v>
      </c>
      <c r="BC104">
        <f t="shared" si="160"/>
        <v>0.48702303499208721</v>
      </c>
      <c r="BD104">
        <f t="shared" si="161"/>
        <v>2.4856021293526376E-2</v>
      </c>
      <c r="BE104">
        <f t="shared" si="162"/>
        <v>-1</v>
      </c>
      <c r="BF104" t="s">
        <v>730</v>
      </c>
      <c r="BG104">
        <v>583.46</v>
      </c>
      <c r="BH104">
        <f t="shared" si="163"/>
        <v>553.94000000000005</v>
      </c>
      <c r="BI104">
        <f t="shared" si="164"/>
        <v>0.54028428516279214</v>
      </c>
      <c r="BJ104">
        <f t="shared" si="165"/>
        <v>1.9494052719980806</v>
      </c>
      <c r="BK104">
        <f t="shared" si="166"/>
        <v>0.26313089231851333</v>
      </c>
      <c r="BL104" t="e">
        <f t="shared" si="167"/>
        <v>#DIV/0!</v>
      </c>
      <c r="BM104">
        <v>603</v>
      </c>
      <c r="BN104">
        <v>300</v>
      </c>
      <c r="BO104">
        <v>300</v>
      </c>
      <c r="BP104">
        <v>300</v>
      </c>
      <c r="BQ104">
        <v>10153.9</v>
      </c>
      <c r="BR104">
        <v>1065.3</v>
      </c>
      <c r="BS104">
        <v>-7.0141300000000004E-3</v>
      </c>
      <c r="BT104">
        <v>1.2927200000000001</v>
      </c>
      <c r="BU104">
        <f t="shared" si="168"/>
        <v>1699.75</v>
      </c>
      <c r="BV104">
        <f t="shared" si="169"/>
        <v>1429.0089001003946</v>
      </c>
      <c r="BW104">
        <f t="shared" si="170"/>
        <v>0.84071710551574919</v>
      </c>
      <c r="BX104">
        <f t="shared" si="171"/>
        <v>0.19143421103149849</v>
      </c>
      <c r="BY104">
        <v>6</v>
      </c>
      <c r="BZ104">
        <v>0.5</v>
      </c>
      <c r="CA104" t="s">
        <v>278</v>
      </c>
      <c r="CB104">
        <v>1564509782</v>
      </c>
      <c r="CC104">
        <v>950.55700000000002</v>
      </c>
      <c r="CD104">
        <v>1000.01</v>
      </c>
      <c r="CE104">
        <v>25.825800000000001</v>
      </c>
      <c r="CF104">
        <v>17.3931</v>
      </c>
      <c r="CG104">
        <v>500.11399999999998</v>
      </c>
      <c r="CH104">
        <v>99.270600000000002</v>
      </c>
      <c r="CI104">
        <v>0.19992499999999999</v>
      </c>
      <c r="CJ104">
        <v>28.710799999999999</v>
      </c>
      <c r="CK104">
        <v>28.9587</v>
      </c>
      <c r="CL104">
        <v>999.9</v>
      </c>
      <c r="CM104">
        <v>10000.6</v>
      </c>
      <c r="CN104">
        <v>0</v>
      </c>
      <c r="CO104">
        <v>-0.61157499999999998</v>
      </c>
      <c r="CP104">
        <v>1699.75</v>
      </c>
      <c r="CQ104">
        <v>0.97602500000000003</v>
      </c>
      <c r="CR104">
        <v>2.3974599999999999E-2</v>
      </c>
      <c r="CS104">
        <v>0</v>
      </c>
      <c r="CT104">
        <v>837.40499999999997</v>
      </c>
      <c r="CU104">
        <v>4.99986</v>
      </c>
      <c r="CV104">
        <v>14714.3</v>
      </c>
      <c r="CW104">
        <v>13807.4</v>
      </c>
      <c r="CX104">
        <v>46.561999999999998</v>
      </c>
      <c r="CY104">
        <v>48.25</v>
      </c>
      <c r="CZ104">
        <v>47.375</v>
      </c>
      <c r="DA104">
        <v>47.311999999999998</v>
      </c>
      <c r="DB104">
        <v>48.311999999999998</v>
      </c>
      <c r="DC104">
        <v>1654.12</v>
      </c>
      <c r="DD104">
        <v>40.630000000000003</v>
      </c>
      <c r="DE104">
        <v>0</v>
      </c>
      <c r="DF104">
        <v>127.90000009536701</v>
      </c>
      <c r="DG104">
        <v>838.11492307692299</v>
      </c>
      <c r="DH104">
        <v>-3.7872136517401902</v>
      </c>
      <c r="DI104">
        <v>-61.049572648349297</v>
      </c>
      <c r="DJ104">
        <v>14724.15</v>
      </c>
      <c r="DK104">
        <v>15</v>
      </c>
      <c r="DL104">
        <v>1564509821.5</v>
      </c>
      <c r="DM104" t="s">
        <v>731</v>
      </c>
      <c r="DN104">
        <v>100</v>
      </c>
      <c r="DO104">
        <v>1.206</v>
      </c>
      <c r="DP104">
        <v>0.13100000000000001</v>
      </c>
      <c r="DQ104">
        <v>1000</v>
      </c>
      <c r="DR104">
        <v>17</v>
      </c>
      <c r="DS104">
        <v>7.0000000000000007E-2</v>
      </c>
      <c r="DT104">
        <v>0.01</v>
      </c>
      <c r="DU104">
        <v>35.234466261853903</v>
      </c>
      <c r="DV104">
        <v>-1.2158782582829399</v>
      </c>
      <c r="DW104">
        <v>0.25199365896789</v>
      </c>
      <c r="DX104">
        <v>0</v>
      </c>
      <c r="DY104">
        <v>0.55128132423756004</v>
      </c>
      <c r="DZ104">
        <v>-1.11341876161137E-2</v>
      </c>
      <c r="EA104">
        <v>2.2572437760318099E-3</v>
      </c>
      <c r="EB104">
        <v>1</v>
      </c>
      <c r="EC104">
        <v>1</v>
      </c>
      <c r="ED104">
        <v>2</v>
      </c>
      <c r="EE104" t="s">
        <v>284</v>
      </c>
      <c r="EF104">
        <v>1.8669899999999999</v>
      </c>
      <c r="EG104">
        <v>1.8635299999999999</v>
      </c>
      <c r="EH104">
        <v>1.86917</v>
      </c>
      <c r="EI104">
        <v>1.8670800000000001</v>
      </c>
      <c r="EJ104">
        <v>1.8717999999999999</v>
      </c>
      <c r="EK104">
        <v>1.8642399999999999</v>
      </c>
      <c r="EL104">
        <v>1.8658300000000001</v>
      </c>
      <c r="EM104">
        <v>1.8656900000000001</v>
      </c>
      <c r="EN104" t="s">
        <v>280</v>
      </c>
      <c r="EO104" t="s">
        <v>19</v>
      </c>
      <c r="EP104" t="s">
        <v>19</v>
      </c>
      <c r="EQ104" t="s">
        <v>19</v>
      </c>
      <c r="ER104" t="s">
        <v>281</v>
      </c>
      <c r="ES104" t="s">
        <v>282</v>
      </c>
      <c r="ET104" t="s">
        <v>283</v>
      </c>
      <c r="EU104" t="s">
        <v>283</v>
      </c>
      <c r="EV104" t="s">
        <v>283</v>
      </c>
      <c r="EW104" t="s">
        <v>283</v>
      </c>
      <c r="EX104">
        <v>0</v>
      </c>
      <c r="EY104">
        <v>100</v>
      </c>
      <c r="EZ104">
        <v>100</v>
      </c>
      <c r="FA104">
        <v>1.206</v>
      </c>
      <c r="FB104">
        <v>0.13100000000000001</v>
      </c>
      <c r="FC104">
        <v>2</v>
      </c>
      <c r="FD104">
        <v>330.4</v>
      </c>
      <c r="FE104">
        <v>498.56400000000002</v>
      </c>
      <c r="FF104">
        <v>24.999700000000001</v>
      </c>
      <c r="FG104">
        <v>32.656100000000002</v>
      </c>
      <c r="FH104">
        <v>30.0001</v>
      </c>
      <c r="FI104">
        <v>32.661000000000001</v>
      </c>
      <c r="FJ104">
        <v>32.651899999999998</v>
      </c>
      <c r="FK104">
        <v>46.296100000000003</v>
      </c>
      <c r="FL104">
        <v>42.319099999999999</v>
      </c>
      <c r="FM104">
        <v>0</v>
      </c>
      <c r="FN104">
        <v>25</v>
      </c>
      <c r="FO104">
        <v>1000</v>
      </c>
      <c r="FP104">
        <v>17.365500000000001</v>
      </c>
      <c r="FQ104">
        <v>100.77200000000001</v>
      </c>
      <c r="FR104">
        <v>101.398</v>
      </c>
    </row>
    <row r="105" spans="1:174" x14ac:dyDescent="0.2">
      <c r="A105">
        <v>100</v>
      </c>
      <c r="B105">
        <v>1564510117</v>
      </c>
      <c r="C105">
        <v>17300.200000047698</v>
      </c>
      <c r="D105" t="s">
        <v>732</v>
      </c>
      <c r="E105" t="s">
        <v>733</v>
      </c>
      <c r="F105" t="s">
        <v>734</v>
      </c>
      <c r="G105">
        <v>2</v>
      </c>
      <c r="H105" s="1">
        <v>0</v>
      </c>
      <c r="I105" t="s">
        <v>959</v>
      </c>
      <c r="J105">
        <v>1564510117</v>
      </c>
      <c r="K105">
        <f t="shared" si="129"/>
        <v>9.7625889417124884E-3</v>
      </c>
      <c r="L105">
        <f t="shared" si="130"/>
        <v>26.302199924355666</v>
      </c>
      <c r="M105">
        <f t="shared" si="131"/>
        <v>364.33396983036789</v>
      </c>
      <c r="N105">
        <f t="shared" si="132"/>
        <v>301.98709690874273</v>
      </c>
      <c r="O105">
        <f t="shared" si="133"/>
        <v>30.039314257409707</v>
      </c>
      <c r="P105">
        <f t="shared" si="134"/>
        <v>36.241093498412987</v>
      </c>
      <c r="Q105">
        <f t="shared" si="135"/>
        <v>0.90098237339534826</v>
      </c>
      <c r="R105">
        <f t="shared" si="136"/>
        <v>2.2506599388042048</v>
      </c>
      <c r="S105">
        <f t="shared" si="137"/>
        <v>0.73909153828934271</v>
      </c>
      <c r="T105">
        <f t="shared" si="138"/>
        <v>0.47403675402288187</v>
      </c>
      <c r="U105">
        <f t="shared" si="139"/>
        <v>273.62343494664992</v>
      </c>
      <c r="V105">
        <f t="shared" si="140"/>
        <v>27.394135224203396</v>
      </c>
      <c r="W105">
        <f t="shared" si="141"/>
        <v>28.119399999999999</v>
      </c>
      <c r="X105">
        <f t="shared" si="142"/>
        <v>3.8213344197857602</v>
      </c>
      <c r="Y105">
        <f t="shared" si="143"/>
        <v>64.982511252165793</v>
      </c>
      <c r="Z105">
        <f t="shared" si="144"/>
        <v>2.5494918165755998</v>
      </c>
      <c r="AA105">
        <f t="shared" si="145"/>
        <v>3.9233507099814156</v>
      </c>
      <c r="AB105">
        <f t="shared" si="146"/>
        <v>1.2718426032101604</v>
      </c>
      <c r="AC105">
        <f t="shared" si="147"/>
        <v>-430.53017232952072</v>
      </c>
      <c r="AD105">
        <f t="shared" si="148"/>
        <v>54.978056873090381</v>
      </c>
      <c r="AE105">
        <f t="shared" si="149"/>
        <v>5.3430229051607379</v>
      </c>
      <c r="AF105">
        <f t="shared" si="150"/>
        <v>-96.585657604619669</v>
      </c>
      <c r="AG105">
        <v>-4.1201516183817101E-2</v>
      </c>
      <c r="AH105">
        <v>4.6252311367393398E-2</v>
      </c>
      <c r="AI105">
        <v>3.4564006532172602</v>
      </c>
      <c r="AJ105">
        <v>155</v>
      </c>
      <c r="AK105">
        <v>31</v>
      </c>
      <c r="AL105">
        <f t="shared" si="151"/>
        <v>1.0059669736126382</v>
      </c>
      <c r="AM105">
        <f t="shared" si="152"/>
        <v>0.59669736126382045</v>
      </c>
      <c r="AN105">
        <f t="shared" si="153"/>
        <v>52262.634639343501</v>
      </c>
      <c r="AO105">
        <v>0</v>
      </c>
      <c r="AP105">
        <v>0</v>
      </c>
      <c r="AQ105">
        <v>0</v>
      </c>
      <c r="AR105">
        <f t="shared" si="154"/>
        <v>0</v>
      </c>
      <c r="AS105" t="e">
        <f t="shared" si="155"/>
        <v>#DIV/0!</v>
      </c>
      <c r="AT105">
        <v>-1</v>
      </c>
      <c r="AU105" t="s">
        <v>735</v>
      </c>
      <c r="AV105">
        <v>1060.51384615385</v>
      </c>
      <c r="AW105">
        <v>1444.5</v>
      </c>
      <c r="AX105">
        <f t="shared" si="156"/>
        <v>0.26582634395718241</v>
      </c>
      <c r="AY105">
        <v>0.5</v>
      </c>
      <c r="AZ105">
        <f t="shared" si="157"/>
        <v>1429.3365001003717</v>
      </c>
      <c r="BA105">
        <f t="shared" si="158"/>
        <v>26.302199924355666</v>
      </c>
      <c r="BB105">
        <f t="shared" si="159"/>
        <v>189.97764805311834</v>
      </c>
      <c r="BC105">
        <f t="shared" si="160"/>
        <v>0.53901003807545866</v>
      </c>
      <c r="BD105">
        <f t="shared" si="161"/>
        <v>1.9101310239008403E-2</v>
      </c>
      <c r="BE105">
        <f t="shared" si="162"/>
        <v>-1</v>
      </c>
      <c r="BF105" t="s">
        <v>736</v>
      </c>
      <c r="BG105">
        <v>665.9</v>
      </c>
      <c r="BH105">
        <f t="shared" si="163"/>
        <v>778.6</v>
      </c>
      <c r="BI105">
        <f t="shared" si="164"/>
        <v>0.49317512695369897</v>
      </c>
      <c r="BJ105">
        <f t="shared" si="165"/>
        <v>2.1692446313260252</v>
      </c>
      <c r="BK105">
        <f t="shared" si="166"/>
        <v>0.26582634395718246</v>
      </c>
      <c r="BL105" t="e">
        <f t="shared" si="167"/>
        <v>#DIV/0!</v>
      </c>
      <c r="BM105">
        <v>605</v>
      </c>
      <c r="BN105">
        <v>300</v>
      </c>
      <c r="BO105">
        <v>300</v>
      </c>
      <c r="BP105">
        <v>300</v>
      </c>
      <c r="BQ105">
        <v>10136.799999999999</v>
      </c>
      <c r="BR105">
        <v>1362.28</v>
      </c>
      <c r="BS105">
        <v>-7.0025499999999997E-3</v>
      </c>
      <c r="BT105">
        <v>1.56274</v>
      </c>
      <c r="BU105">
        <f t="shared" si="168"/>
        <v>1700.14</v>
      </c>
      <c r="BV105">
        <f t="shared" si="169"/>
        <v>1429.3365001003717</v>
      </c>
      <c r="BW105">
        <f t="shared" si="170"/>
        <v>0.84071694101684069</v>
      </c>
      <c r="BX105">
        <f t="shared" si="171"/>
        <v>0.19143388203368161</v>
      </c>
      <c r="BY105">
        <v>6</v>
      </c>
      <c r="BZ105">
        <v>0.5</v>
      </c>
      <c r="CA105" t="s">
        <v>278</v>
      </c>
      <c r="CB105">
        <v>1564510117</v>
      </c>
      <c r="CC105">
        <v>364.334</v>
      </c>
      <c r="CD105">
        <v>399.97399999999999</v>
      </c>
      <c r="CE105">
        <v>25.630199999999999</v>
      </c>
      <c r="CF105">
        <v>14.286</v>
      </c>
      <c r="CG105">
        <v>500.05099999999999</v>
      </c>
      <c r="CH105">
        <v>99.272099999999995</v>
      </c>
      <c r="CI105">
        <v>0.20007800000000001</v>
      </c>
      <c r="CJ105">
        <v>28.572500000000002</v>
      </c>
      <c r="CK105">
        <v>28.119399999999999</v>
      </c>
      <c r="CL105">
        <v>999.9</v>
      </c>
      <c r="CM105">
        <v>10008.799999999999</v>
      </c>
      <c r="CN105">
        <v>0</v>
      </c>
      <c r="CO105">
        <v>-0.34401100000000001</v>
      </c>
      <c r="CP105">
        <v>1700.14</v>
      </c>
      <c r="CQ105">
        <v>0.97603399999999996</v>
      </c>
      <c r="CR105">
        <v>2.39657E-2</v>
      </c>
      <c r="CS105">
        <v>0</v>
      </c>
      <c r="CT105">
        <v>1051.1500000000001</v>
      </c>
      <c r="CU105">
        <v>4.99986</v>
      </c>
      <c r="CV105">
        <v>18358</v>
      </c>
      <c r="CW105">
        <v>13810.6</v>
      </c>
      <c r="CX105">
        <v>46.625</v>
      </c>
      <c r="CY105">
        <v>48.5</v>
      </c>
      <c r="CZ105">
        <v>47.5</v>
      </c>
      <c r="DA105">
        <v>47.5</v>
      </c>
      <c r="DB105">
        <v>48.375</v>
      </c>
      <c r="DC105">
        <v>1654.51</v>
      </c>
      <c r="DD105">
        <v>40.630000000000003</v>
      </c>
      <c r="DE105">
        <v>0</v>
      </c>
      <c r="DF105">
        <v>334.30000019073498</v>
      </c>
      <c r="DG105">
        <v>1060.51384615385</v>
      </c>
      <c r="DH105">
        <v>-77.335384618907696</v>
      </c>
      <c r="DI105">
        <v>-1307.21025624237</v>
      </c>
      <c r="DJ105">
        <v>18515.05</v>
      </c>
      <c r="DK105">
        <v>15</v>
      </c>
      <c r="DL105">
        <v>1564510152.0999999</v>
      </c>
      <c r="DM105" t="s">
        <v>737</v>
      </c>
      <c r="DN105">
        <v>101</v>
      </c>
      <c r="DO105">
        <v>0.45100000000000001</v>
      </c>
      <c r="DP105">
        <v>7.5999999999999998E-2</v>
      </c>
      <c r="DQ105">
        <v>400</v>
      </c>
      <c r="DR105">
        <v>14</v>
      </c>
      <c r="DS105">
        <v>0.06</v>
      </c>
      <c r="DT105">
        <v>0.01</v>
      </c>
      <c r="DU105">
        <v>25.6721043138817</v>
      </c>
      <c r="DV105">
        <v>-0.113035644326866</v>
      </c>
      <c r="DW105">
        <v>4.1984987987083701E-2</v>
      </c>
      <c r="DX105">
        <v>1</v>
      </c>
      <c r="DY105">
        <v>0.91257099962935995</v>
      </c>
      <c r="DZ105">
        <v>-3.0118834541079599E-3</v>
      </c>
      <c r="EA105">
        <v>2.1110463497995302E-3</v>
      </c>
      <c r="EB105">
        <v>1</v>
      </c>
      <c r="EC105">
        <v>2</v>
      </c>
      <c r="ED105">
        <v>2</v>
      </c>
      <c r="EE105" t="s">
        <v>279</v>
      </c>
      <c r="EF105">
        <v>1.8670100000000001</v>
      </c>
      <c r="EG105">
        <v>1.86355</v>
      </c>
      <c r="EH105">
        <v>1.8691500000000001</v>
      </c>
      <c r="EI105">
        <v>1.8671</v>
      </c>
      <c r="EJ105">
        <v>1.8717999999999999</v>
      </c>
      <c r="EK105">
        <v>1.8642700000000001</v>
      </c>
      <c r="EL105">
        <v>1.8658300000000001</v>
      </c>
      <c r="EM105">
        <v>1.8656999999999999</v>
      </c>
      <c r="EN105" t="s">
        <v>280</v>
      </c>
      <c r="EO105" t="s">
        <v>19</v>
      </c>
      <c r="EP105" t="s">
        <v>19</v>
      </c>
      <c r="EQ105" t="s">
        <v>19</v>
      </c>
      <c r="ER105" t="s">
        <v>281</v>
      </c>
      <c r="ES105" t="s">
        <v>282</v>
      </c>
      <c r="ET105" t="s">
        <v>283</v>
      </c>
      <c r="EU105" t="s">
        <v>283</v>
      </c>
      <c r="EV105" t="s">
        <v>283</v>
      </c>
      <c r="EW105" t="s">
        <v>283</v>
      </c>
      <c r="EX105">
        <v>0</v>
      </c>
      <c r="EY105">
        <v>100</v>
      </c>
      <c r="EZ105">
        <v>100</v>
      </c>
      <c r="FA105">
        <v>0.45100000000000001</v>
      </c>
      <c r="FB105">
        <v>7.5999999999999998E-2</v>
      </c>
      <c r="FC105">
        <v>2</v>
      </c>
      <c r="FD105">
        <v>324.94099999999997</v>
      </c>
      <c r="FE105">
        <v>495.495</v>
      </c>
      <c r="FF105">
        <v>25.0001</v>
      </c>
      <c r="FG105">
        <v>32.693899999999999</v>
      </c>
      <c r="FH105">
        <v>30.0001</v>
      </c>
      <c r="FI105">
        <v>32.704500000000003</v>
      </c>
      <c r="FJ105">
        <v>32.695</v>
      </c>
      <c r="FK105">
        <v>22.142399999999999</v>
      </c>
      <c r="FL105">
        <v>53.872900000000001</v>
      </c>
      <c r="FM105">
        <v>0</v>
      </c>
      <c r="FN105">
        <v>25</v>
      </c>
      <c r="FO105">
        <v>400</v>
      </c>
      <c r="FP105">
        <v>14.341100000000001</v>
      </c>
      <c r="FQ105">
        <v>100.764</v>
      </c>
      <c r="FR105">
        <v>101.389</v>
      </c>
    </row>
    <row r="106" spans="1:174" x14ac:dyDescent="0.2">
      <c r="A106">
        <v>101</v>
      </c>
      <c r="B106">
        <v>1564510243.5999999</v>
      </c>
      <c r="C106">
        <v>17426.799999952302</v>
      </c>
      <c r="D106" t="s">
        <v>738</v>
      </c>
      <c r="E106" t="s">
        <v>739</v>
      </c>
      <c r="F106" t="s">
        <v>734</v>
      </c>
      <c r="G106">
        <v>2</v>
      </c>
      <c r="H106" s="1">
        <v>0</v>
      </c>
      <c r="I106" t="s">
        <v>959</v>
      </c>
      <c r="J106">
        <v>1564510243.5999999</v>
      </c>
      <c r="K106">
        <f t="shared" si="129"/>
        <v>9.7122176300282002E-3</v>
      </c>
      <c r="L106">
        <f t="shared" si="130"/>
        <v>21.566353577621292</v>
      </c>
      <c r="M106">
        <f t="shared" si="131"/>
        <v>271.18797505549617</v>
      </c>
      <c r="N106">
        <f t="shared" si="132"/>
        <v>219.63975857492653</v>
      </c>
      <c r="O106">
        <f t="shared" si="133"/>
        <v>21.847486177656545</v>
      </c>
      <c r="P106">
        <f t="shared" si="134"/>
        <v>26.974968352783357</v>
      </c>
      <c r="Q106">
        <f t="shared" si="135"/>
        <v>0.88028943531290316</v>
      </c>
      <c r="R106">
        <f t="shared" si="136"/>
        <v>2.2441084154139337</v>
      </c>
      <c r="S106">
        <f t="shared" si="137"/>
        <v>0.72470250705339589</v>
      </c>
      <c r="T106">
        <f t="shared" si="138"/>
        <v>0.46461096225482279</v>
      </c>
      <c r="U106">
        <f t="shared" si="139"/>
        <v>273.5926388736749</v>
      </c>
      <c r="V106">
        <f t="shared" si="140"/>
        <v>27.396284604821883</v>
      </c>
      <c r="W106">
        <f t="shared" si="141"/>
        <v>28.1996</v>
      </c>
      <c r="X106">
        <f t="shared" si="142"/>
        <v>3.8392211892934101</v>
      </c>
      <c r="Y106">
        <f t="shared" si="143"/>
        <v>65.011441449683034</v>
      </c>
      <c r="Z106">
        <f t="shared" si="144"/>
        <v>2.5489690274047998</v>
      </c>
      <c r="AA106">
        <f t="shared" si="145"/>
        <v>3.9208006630304109</v>
      </c>
      <c r="AB106">
        <f t="shared" si="146"/>
        <v>1.2902521618886102</v>
      </c>
      <c r="AC106">
        <f t="shared" si="147"/>
        <v>-428.30879748424366</v>
      </c>
      <c r="AD106">
        <f t="shared" si="148"/>
        <v>43.760047674962493</v>
      </c>
      <c r="AE106">
        <f t="shared" si="149"/>
        <v>4.266684668821167</v>
      </c>
      <c r="AF106">
        <f t="shared" si="150"/>
        <v>-106.68942626678512</v>
      </c>
      <c r="AG106">
        <v>-4.1025324692309399E-2</v>
      </c>
      <c r="AH106">
        <v>4.6054520982953699E-2</v>
      </c>
      <c r="AI106">
        <v>3.4446929784393499</v>
      </c>
      <c r="AJ106">
        <v>153</v>
      </c>
      <c r="AK106">
        <v>31</v>
      </c>
      <c r="AL106">
        <f t="shared" si="151"/>
        <v>1.0059137210369966</v>
      </c>
      <c r="AM106">
        <f t="shared" si="152"/>
        <v>0.59137210369966109</v>
      </c>
      <c r="AN106">
        <f t="shared" si="153"/>
        <v>52050.070794959662</v>
      </c>
      <c r="AO106">
        <v>0</v>
      </c>
      <c r="AP106">
        <v>0</v>
      </c>
      <c r="AQ106">
        <v>0</v>
      </c>
      <c r="AR106">
        <f t="shared" si="154"/>
        <v>0</v>
      </c>
      <c r="AS106" t="e">
        <f t="shared" si="155"/>
        <v>#DIV/0!</v>
      </c>
      <c r="AT106">
        <v>-1</v>
      </c>
      <c r="AU106" t="s">
        <v>740</v>
      </c>
      <c r="AV106">
        <v>951.78030769230702</v>
      </c>
      <c r="AW106">
        <v>1289.18</v>
      </c>
      <c r="AX106">
        <f t="shared" si="156"/>
        <v>0.26171651150940367</v>
      </c>
      <c r="AY106">
        <v>0.5</v>
      </c>
      <c r="AZ106">
        <f t="shared" si="157"/>
        <v>1429.1691001004328</v>
      </c>
      <c r="BA106">
        <f t="shared" si="158"/>
        <v>21.566353577621292</v>
      </c>
      <c r="BB106">
        <f t="shared" si="159"/>
        <v>187.01857561765951</v>
      </c>
      <c r="BC106">
        <f t="shared" si="160"/>
        <v>0.48739508835073458</v>
      </c>
      <c r="BD106">
        <f t="shared" si="161"/>
        <v>1.5789841507233452E-2</v>
      </c>
      <c r="BE106">
        <f t="shared" si="162"/>
        <v>-1</v>
      </c>
      <c r="BF106" t="s">
        <v>741</v>
      </c>
      <c r="BG106">
        <v>660.84</v>
      </c>
      <c r="BH106">
        <f t="shared" si="163"/>
        <v>628.34</v>
      </c>
      <c r="BI106">
        <f t="shared" si="164"/>
        <v>0.53696994033117906</v>
      </c>
      <c r="BJ106">
        <f t="shared" si="165"/>
        <v>1.9508201682706858</v>
      </c>
      <c r="BK106">
        <f t="shared" si="166"/>
        <v>0.26171651150940367</v>
      </c>
      <c r="BL106" t="e">
        <f t="shared" si="167"/>
        <v>#DIV/0!</v>
      </c>
      <c r="BM106">
        <v>607</v>
      </c>
      <c r="BN106">
        <v>300</v>
      </c>
      <c r="BO106">
        <v>300</v>
      </c>
      <c r="BP106">
        <v>300</v>
      </c>
      <c r="BQ106">
        <v>10134.9</v>
      </c>
      <c r="BR106">
        <v>1218.69</v>
      </c>
      <c r="BS106">
        <v>-7.0010300000000001E-3</v>
      </c>
      <c r="BT106">
        <v>1.3807400000000001</v>
      </c>
      <c r="BU106">
        <f t="shared" si="168"/>
        <v>1699.94</v>
      </c>
      <c r="BV106">
        <f t="shared" si="169"/>
        <v>1429.1691001004328</v>
      </c>
      <c r="BW106">
        <f t="shared" si="170"/>
        <v>0.84071737831948934</v>
      </c>
      <c r="BX106">
        <f t="shared" si="171"/>
        <v>0.19143475663897896</v>
      </c>
      <c r="BY106">
        <v>6</v>
      </c>
      <c r="BZ106">
        <v>0.5</v>
      </c>
      <c r="CA106" t="s">
        <v>278</v>
      </c>
      <c r="CB106">
        <v>1564510243.5999999</v>
      </c>
      <c r="CC106">
        <v>271.18799999999999</v>
      </c>
      <c r="CD106">
        <v>300.07100000000003</v>
      </c>
      <c r="CE106">
        <v>25.625599999999999</v>
      </c>
      <c r="CF106">
        <v>14.3401</v>
      </c>
      <c r="CG106">
        <v>500.08800000000002</v>
      </c>
      <c r="CH106">
        <v>99.269599999999997</v>
      </c>
      <c r="CI106">
        <v>0.20003299999999999</v>
      </c>
      <c r="CJ106">
        <v>28.561299999999999</v>
      </c>
      <c r="CK106">
        <v>28.1996</v>
      </c>
      <c r="CL106">
        <v>999.9</v>
      </c>
      <c r="CM106">
        <v>9966.25</v>
      </c>
      <c r="CN106">
        <v>0</v>
      </c>
      <c r="CO106">
        <v>-0.38223400000000002</v>
      </c>
      <c r="CP106">
        <v>1699.94</v>
      </c>
      <c r="CQ106">
        <v>0.97601499999999997</v>
      </c>
      <c r="CR106">
        <v>2.39849E-2</v>
      </c>
      <c r="CS106">
        <v>0</v>
      </c>
      <c r="CT106">
        <v>950.12699999999995</v>
      </c>
      <c r="CU106">
        <v>4.99986</v>
      </c>
      <c r="CV106">
        <v>16635.099999999999</v>
      </c>
      <c r="CW106">
        <v>13808.9</v>
      </c>
      <c r="CX106">
        <v>46.811999999999998</v>
      </c>
      <c r="CY106">
        <v>48.625</v>
      </c>
      <c r="CZ106">
        <v>47.625</v>
      </c>
      <c r="DA106">
        <v>47.625</v>
      </c>
      <c r="DB106">
        <v>48.5</v>
      </c>
      <c r="DC106">
        <v>1654.29</v>
      </c>
      <c r="DD106">
        <v>40.65</v>
      </c>
      <c r="DE106">
        <v>0</v>
      </c>
      <c r="DF106">
        <v>125.90000009536701</v>
      </c>
      <c r="DG106">
        <v>951.78030769230702</v>
      </c>
      <c r="DH106">
        <v>-14.1656751965662</v>
      </c>
      <c r="DI106">
        <v>-236.335042441821</v>
      </c>
      <c r="DJ106">
        <v>16664.7923076923</v>
      </c>
      <c r="DK106">
        <v>15</v>
      </c>
      <c r="DL106">
        <v>1564510283.0999999</v>
      </c>
      <c r="DM106" t="s">
        <v>742</v>
      </c>
      <c r="DN106">
        <v>102</v>
      </c>
      <c r="DO106">
        <v>0.35799999999999998</v>
      </c>
      <c r="DP106">
        <v>8.1000000000000003E-2</v>
      </c>
      <c r="DQ106">
        <v>300</v>
      </c>
      <c r="DR106">
        <v>14</v>
      </c>
      <c r="DS106">
        <v>0.05</v>
      </c>
      <c r="DT106">
        <v>0.01</v>
      </c>
      <c r="DU106">
        <v>21.235056869603401</v>
      </c>
      <c r="DV106">
        <v>0.63180113072315802</v>
      </c>
      <c r="DW106">
        <v>0.12888172740777801</v>
      </c>
      <c r="DX106">
        <v>0</v>
      </c>
      <c r="DY106">
        <v>0.88371074127151605</v>
      </c>
      <c r="DZ106">
        <v>-1.34920349998043E-2</v>
      </c>
      <c r="EA106">
        <v>2.7711631550054899E-3</v>
      </c>
      <c r="EB106">
        <v>1</v>
      </c>
      <c r="EC106">
        <v>1</v>
      </c>
      <c r="ED106">
        <v>2</v>
      </c>
      <c r="EE106" t="s">
        <v>284</v>
      </c>
      <c r="EF106">
        <v>1.86703</v>
      </c>
      <c r="EG106">
        <v>1.8635600000000001</v>
      </c>
      <c r="EH106">
        <v>1.8691500000000001</v>
      </c>
      <c r="EI106">
        <v>1.8670800000000001</v>
      </c>
      <c r="EJ106">
        <v>1.8717999999999999</v>
      </c>
      <c r="EK106">
        <v>1.86425</v>
      </c>
      <c r="EL106">
        <v>1.86581</v>
      </c>
      <c r="EM106">
        <v>1.8657300000000001</v>
      </c>
      <c r="EN106" t="s">
        <v>280</v>
      </c>
      <c r="EO106" t="s">
        <v>19</v>
      </c>
      <c r="EP106" t="s">
        <v>19</v>
      </c>
      <c r="EQ106" t="s">
        <v>19</v>
      </c>
      <c r="ER106" t="s">
        <v>281</v>
      </c>
      <c r="ES106" t="s">
        <v>282</v>
      </c>
      <c r="ET106" t="s">
        <v>283</v>
      </c>
      <c r="EU106" t="s">
        <v>283</v>
      </c>
      <c r="EV106" t="s">
        <v>283</v>
      </c>
      <c r="EW106" t="s">
        <v>283</v>
      </c>
      <c r="EX106">
        <v>0</v>
      </c>
      <c r="EY106">
        <v>100</v>
      </c>
      <c r="EZ106">
        <v>100</v>
      </c>
      <c r="FA106">
        <v>0.35799999999999998</v>
      </c>
      <c r="FB106">
        <v>8.1000000000000003E-2</v>
      </c>
      <c r="FC106">
        <v>2</v>
      </c>
      <c r="FD106">
        <v>327.63299999999998</v>
      </c>
      <c r="FE106">
        <v>495.06</v>
      </c>
      <c r="FF106">
        <v>24.9999</v>
      </c>
      <c r="FG106">
        <v>32.714199999999998</v>
      </c>
      <c r="FH106">
        <v>30.0001</v>
      </c>
      <c r="FI106">
        <v>32.727699999999999</v>
      </c>
      <c r="FJ106">
        <v>32.718000000000004</v>
      </c>
      <c r="FK106">
        <v>17.656500000000001</v>
      </c>
      <c r="FL106">
        <v>53.449300000000001</v>
      </c>
      <c r="FM106">
        <v>0</v>
      </c>
      <c r="FN106">
        <v>25</v>
      </c>
      <c r="FO106">
        <v>300</v>
      </c>
      <c r="FP106">
        <v>14.3743</v>
      </c>
      <c r="FQ106">
        <v>100.762</v>
      </c>
      <c r="FR106">
        <v>101.38500000000001</v>
      </c>
    </row>
    <row r="107" spans="1:174" x14ac:dyDescent="0.2">
      <c r="A107">
        <v>102</v>
      </c>
      <c r="B107">
        <v>1564510363.5</v>
      </c>
      <c r="C107">
        <v>17546.700000047698</v>
      </c>
      <c r="D107" t="s">
        <v>743</v>
      </c>
      <c r="E107" t="s">
        <v>744</v>
      </c>
      <c r="F107" t="s">
        <v>734</v>
      </c>
      <c r="G107">
        <v>2</v>
      </c>
      <c r="H107" s="1">
        <v>0</v>
      </c>
      <c r="I107" t="s">
        <v>959</v>
      </c>
      <c r="J107">
        <v>1564510363.5</v>
      </c>
      <c r="K107">
        <f t="shared" si="129"/>
        <v>9.5785478984680913E-3</v>
      </c>
      <c r="L107">
        <f t="shared" si="130"/>
        <v>17.982203381721565</v>
      </c>
      <c r="M107">
        <f t="shared" si="131"/>
        <v>225.93797930989231</v>
      </c>
      <c r="N107">
        <f t="shared" si="132"/>
        <v>181.49919920309341</v>
      </c>
      <c r="O107">
        <f t="shared" si="133"/>
        <v>18.053584319853922</v>
      </c>
      <c r="P107">
        <f t="shared" si="134"/>
        <v>22.473875248145063</v>
      </c>
      <c r="Q107">
        <f t="shared" si="135"/>
        <v>0.84430869669282338</v>
      </c>
      <c r="R107">
        <f t="shared" si="136"/>
        <v>2.24821713796696</v>
      </c>
      <c r="S107">
        <f t="shared" si="137"/>
        <v>0.70029199390735541</v>
      </c>
      <c r="T107">
        <f t="shared" si="138"/>
        <v>0.44856163015315348</v>
      </c>
      <c r="U107">
        <f t="shared" si="139"/>
        <v>273.61394860080679</v>
      </c>
      <c r="V107">
        <f t="shared" si="140"/>
        <v>27.450606882744527</v>
      </c>
      <c r="W107">
        <f t="shared" si="141"/>
        <v>28.308</v>
      </c>
      <c r="X107">
        <f t="shared" si="142"/>
        <v>3.8635133728439621</v>
      </c>
      <c r="Y107">
        <f t="shared" si="143"/>
        <v>64.926845657215864</v>
      </c>
      <c r="Z107">
        <f t="shared" si="144"/>
        <v>2.5468199326142997</v>
      </c>
      <c r="AA107">
        <f t="shared" si="145"/>
        <v>3.9225992065906725</v>
      </c>
      <c r="AB107">
        <f t="shared" si="146"/>
        <v>1.3166934402296624</v>
      </c>
      <c r="AC107">
        <f t="shared" si="147"/>
        <v>-422.41396232244284</v>
      </c>
      <c r="AD107">
        <f t="shared" si="148"/>
        <v>31.658976467749774</v>
      </c>
      <c r="AE107">
        <f t="shared" si="149"/>
        <v>3.0829501153577685</v>
      </c>
      <c r="AF107">
        <f t="shared" si="150"/>
        <v>-114.05808713852849</v>
      </c>
      <c r="AG107">
        <v>-4.1135767288538697E-2</v>
      </c>
      <c r="AH107">
        <v>4.6178502472523898E-2</v>
      </c>
      <c r="AI107">
        <v>3.4520337455192101</v>
      </c>
      <c r="AJ107">
        <v>151</v>
      </c>
      <c r="AK107">
        <v>30</v>
      </c>
      <c r="AL107">
        <f t="shared" si="151"/>
        <v>1.0058209964953013</v>
      </c>
      <c r="AM107">
        <f t="shared" si="152"/>
        <v>0.58209964953013227</v>
      </c>
      <c r="AN107">
        <f t="shared" si="153"/>
        <v>52183.151318982556</v>
      </c>
      <c r="AO107">
        <v>0</v>
      </c>
      <c r="AP107">
        <v>0</v>
      </c>
      <c r="AQ107">
        <v>0</v>
      </c>
      <c r="AR107">
        <f t="shared" si="154"/>
        <v>0</v>
      </c>
      <c r="AS107" t="e">
        <f t="shared" si="155"/>
        <v>#DIV/0!</v>
      </c>
      <c r="AT107">
        <v>-1</v>
      </c>
      <c r="AU107" t="s">
        <v>745</v>
      </c>
      <c r="AV107">
        <v>925.92357692307701</v>
      </c>
      <c r="AW107">
        <v>1241.31</v>
      </c>
      <c r="AX107">
        <f t="shared" si="156"/>
        <v>0.254075471136882</v>
      </c>
      <c r="AY107">
        <v>0.5</v>
      </c>
      <c r="AZ107">
        <f t="shared" si="157"/>
        <v>1429.2786001004497</v>
      </c>
      <c r="BA107">
        <f t="shared" si="158"/>
        <v>17.982203381721565</v>
      </c>
      <c r="BB107">
        <f t="shared" si="159"/>
        <v>181.57231685319246</v>
      </c>
      <c r="BC107">
        <f t="shared" si="160"/>
        <v>0.46741748636521091</v>
      </c>
      <c r="BD107">
        <f t="shared" si="161"/>
        <v>1.3280968021481253E-2</v>
      </c>
      <c r="BE107">
        <f t="shared" si="162"/>
        <v>-1</v>
      </c>
      <c r="BF107" t="s">
        <v>746</v>
      </c>
      <c r="BG107">
        <v>661.1</v>
      </c>
      <c r="BH107">
        <f t="shared" si="163"/>
        <v>580.20999999999992</v>
      </c>
      <c r="BI107">
        <f t="shared" si="164"/>
        <v>0.54357288408838689</v>
      </c>
      <c r="BJ107">
        <f t="shared" si="165"/>
        <v>1.8776433217364996</v>
      </c>
      <c r="BK107">
        <f t="shared" si="166"/>
        <v>0.25407547113688195</v>
      </c>
      <c r="BL107" t="e">
        <f t="shared" si="167"/>
        <v>#DIV/0!</v>
      </c>
      <c r="BM107">
        <v>609</v>
      </c>
      <c r="BN107">
        <v>300</v>
      </c>
      <c r="BO107">
        <v>300</v>
      </c>
      <c r="BP107">
        <v>300</v>
      </c>
      <c r="BQ107">
        <v>10133.799999999999</v>
      </c>
      <c r="BR107">
        <v>1170.71</v>
      </c>
      <c r="BS107">
        <v>-7.0002299999999996E-3</v>
      </c>
      <c r="BT107">
        <v>0.479736</v>
      </c>
      <c r="BU107">
        <f t="shared" si="168"/>
        <v>1700.07</v>
      </c>
      <c r="BV107">
        <f t="shared" si="169"/>
        <v>1429.2786001004497</v>
      </c>
      <c r="BW107">
        <f t="shared" si="170"/>
        <v>0.84071749992673817</v>
      </c>
      <c r="BX107">
        <f t="shared" si="171"/>
        <v>0.19143499985347659</v>
      </c>
      <c r="BY107">
        <v>6</v>
      </c>
      <c r="BZ107">
        <v>0.5</v>
      </c>
      <c r="CA107" t="s">
        <v>278</v>
      </c>
      <c r="CB107">
        <v>1564510363.5</v>
      </c>
      <c r="CC107">
        <v>225.93799999999999</v>
      </c>
      <c r="CD107">
        <v>249.98500000000001</v>
      </c>
      <c r="CE107">
        <v>25.604099999999999</v>
      </c>
      <c r="CF107">
        <v>14.4724</v>
      </c>
      <c r="CG107">
        <v>500.07799999999997</v>
      </c>
      <c r="CH107">
        <v>99.269199999999998</v>
      </c>
      <c r="CI107">
        <v>0.20002300000000001</v>
      </c>
      <c r="CJ107">
        <v>28.569199999999999</v>
      </c>
      <c r="CK107">
        <v>28.308</v>
      </c>
      <c r="CL107">
        <v>999.9</v>
      </c>
      <c r="CM107">
        <v>9993.1200000000008</v>
      </c>
      <c r="CN107">
        <v>0</v>
      </c>
      <c r="CO107">
        <v>-0.38223400000000002</v>
      </c>
      <c r="CP107">
        <v>1700.07</v>
      </c>
      <c r="CQ107">
        <v>0.97601499999999997</v>
      </c>
      <c r="CR107">
        <v>2.39849E-2</v>
      </c>
      <c r="CS107">
        <v>0</v>
      </c>
      <c r="CT107">
        <v>924.67600000000004</v>
      </c>
      <c r="CU107">
        <v>4.99986</v>
      </c>
      <c r="CV107">
        <v>16211.3</v>
      </c>
      <c r="CW107">
        <v>13809.9</v>
      </c>
      <c r="CX107">
        <v>46.875</v>
      </c>
      <c r="CY107">
        <v>48.75</v>
      </c>
      <c r="CZ107">
        <v>47.75</v>
      </c>
      <c r="DA107">
        <v>47.686999999999998</v>
      </c>
      <c r="DB107">
        <v>48.561999999999998</v>
      </c>
      <c r="DC107">
        <v>1654.41</v>
      </c>
      <c r="DD107">
        <v>40.659999999999997</v>
      </c>
      <c r="DE107">
        <v>0</v>
      </c>
      <c r="DF107">
        <v>119.5</v>
      </c>
      <c r="DG107">
        <v>925.92357692307701</v>
      </c>
      <c r="DH107">
        <v>-8.6241025734719994</v>
      </c>
      <c r="DI107">
        <v>-138.01709397323799</v>
      </c>
      <c r="DJ107">
        <v>16226.538461538499</v>
      </c>
      <c r="DK107">
        <v>15</v>
      </c>
      <c r="DL107">
        <v>1564510403.5999999</v>
      </c>
      <c r="DM107" t="s">
        <v>747</v>
      </c>
      <c r="DN107">
        <v>103</v>
      </c>
      <c r="DO107">
        <v>0.30499999999999999</v>
      </c>
      <c r="DP107">
        <v>8.5999999999999993E-2</v>
      </c>
      <c r="DQ107">
        <v>250</v>
      </c>
      <c r="DR107">
        <v>14</v>
      </c>
      <c r="DS107">
        <v>7.0000000000000007E-2</v>
      </c>
      <c r="DT107">
        <v>0.02</v>
      </c>
      <c r="DU107">
        <v>17.897117696560699</v>
      </c>
      <c r="DV107">
        <v>0.29235390441023901</v>
      </c>
      <c r="DW107">
        <v>7.99435975858592E-2</v>
      </c>
      <c r="DX107">
        <v>1</v>
      </c>
      <c r="DY107">
        <v>0.84978589833007201</v>
      </c>
      <c r="DZ107">
        <v>-1.83795881461776E-2</v>
      </c>
      <c r="EA107">
        <v>3.71112386119535E-3</v>
      </c>
      <c r="EB107">
        <v>1</v>
      </c>
      <c r="EC107">
        <v>2</v>
      </c>
      <c r="ED107">
        <v>2</v>
      </c>
      <c r="EE107" t="s">
        <v>279</v>
      </c>
      <c r="EF107">
        <v>1.8670500000000001</v>
      </c>
      <c r="EG107">
        <v>1.8635600000000001</v>
      </c>
      <c r="EH107">
        <v>1.8691800000000001</v>
      </c>
      <c r="EI107">
        <v>1.86711</v>
      </c>
      <c r="EJ107">
        <v>1.8717900000000001</v>
      </c>
      <c r="EK107">
        <v>1.86425</v>
      </c>
      <c r="EL107">
        <v>1.8658399999999999</v>
      </c>
      <c r="EM107">
        <v>1.8656900000000001</v>
      </c>
      <c r="EN107" t="s">
        <v>280</v>
      </c>
      <c r="EO107" t="s">
        <v>19</v>
      </c>
      <c r="EP107" t="s">
        <v>19</v>
      </c>
      <c r="EQ107" t="s">
        <v>19</v>
      </c>
      <c r="ER107" t="s">
        <v>281</v>
      </c>
      <c r="ES107" t="s">
        <v>282</v>
      </c>
      <c r="ET107" t="s">
        <v>283</v>
      </c>
      <c r="EU107" t="s">
        <v>283</v>
      </c>
      <c r="EV107" t="s">
        <v>283</v>
      </c>
      <c r="EW107" t="s">
        <v>283</v>
      </c>
      <c r="EX107">
        <v>0</v>
      </c>
      <c r="EY107">
        <v>100</v>
      </c>
      <c r="EZ107">
        <v>100</v>
      </c>
      <c r="FA107">
        <v>0.30499999999999999</v>
      </c>
      <c r="FB107">
        <v>8.5999999999999993E-2</v>
      </c>
      <c r="FC107">
        <v>2</v>
      </c>
      <c r="FD107">
        <v>328.98500000000001</v>
      </c>
      <c r="FE107">
        <v>494.75700000000001</v>
      </c>
      <c r="FF107">
        <v>25.0001</v>
      </c>
      <c r="FG107">
        <v>32.738900000000001</v>
      </c>
      <c r="FH107">
        <v>30.0002</v>
      </c>
      <c r="FI107">
        <v>32.750999999999998</v>
      </c>
      <c r="FJ107">
        <v>32.741100000000003</v>
      </c>
      <c r="FK107">
        <v>15.3566</v>
      </c>
      <c r="FL107">
        <v>52.946399999999997</v>
      </c>
      <c r="FM107">
        <v>0</v>
      </c>
      <c r="FN107">
        <v>25</v>
      </c>
      <c r="FO107">
        <v>250</v>
      </c>
      <c r="FP107">
        <v>14.4663</v>
      </c>
      <c r="FQ107">
        <v>100.75700000000001</v>
      </c>
      <c r="FR107">
        <v>101.38</v>
      </c>
    </row>
    <row r="108" spans="1:174" x14ac:dyDescent="0.2">
      <c r="A108">
        <v>103</v>
      </c>
      <c r="B108">
        <v>1564510484.5999999</v>
      </c>
      <c r="C108">
        <v>17667.799999952302</v>
      </c>
      <c r="D108" t="s">
        <v>748</v>
      </c>
      <c r="E108" t="s">
        <v>749</v>
      </c>
      <c r="F108" t="s">
        <v>734</v>
      </c>
      <c r="G108">
        <v>2</v>
      </c>
      <c r="H108" s="1">
        <v>0</v>
      </c>
      <c r="I108" t="s">
        <v>959</v>
      </c>
      <c r="J108">
        <v>1564510484.5999999</v>
      </c>
      <c r="K108">
        <f t="shared" si="129"/>
        <v>9.4412913518336604E-3</v>
      </c>
      <c r="L108">
        <f t="shared" si="130"/>
        <v>11.770751034601277</v>
      </c>
      <c r="M108">
        <f t="shared" si="131"/>
        <v>159.17398654087742</v>
      </c>
      <c r="N108">
        <f t="shared" si="132"/>
        <v>128.8733761989802</v>
      </c>
      <c r="O108">
        <f t="shared" si="133"/>
        <v>12.819623939588542</v>
      </c>
      <c r="P108">
        <f t="shared" si="134"/>
        <v>15.833764184687544</v>
      </c>
      <c r="Q108">
        <f t="shared" si="135"/>
        <v>0.8105699964210481</v>
      </c>
      <c r="R108">
        <f t="shared" si="136"/>
        <v>2.2531721862519865</v>
      </c>
      <c r="S108">
        <f t="shared" si="137"/>
        <v>0.67710910553634529</v>
      </c>
      <c r="T108">
        <f t="shared" si="138"/>
        <v>0.4333417849944301</v>
      </c>
      <c r="U108">
        <f t="shared" si="139"/>
        <v>273.59742684279428</v>
      </c>
      <c r="V108">
        <f t="shared" si="140"/>
        <v>27.515953469449624</v>
      </c>
      <c r="W108">
        <f t="shared" si="141"/>
        <v>28.416599999999999</v>
      </c>
      <c r="X108">
        <f t="shared" si="142"/>
        <v>3.8879847170828978</v>
      </c>
      <c r="Y108">
        <f t="shared" si="143"/>
        <v>64.834150493099656</v>
      </c>
      <c r="Z108">
        <f t="shared" si="144"/>
        <v>2.5458129313672004</v>
      </c>
      <c r="AA108">
        <f t="shared" si="145"/>
        <v>3.9266542586042728</v>
      </c>
      <c r="AB108">
        <f t="shared" si="146"/>
        <v>1.3421717857156974</v>
      </c>
      <c r="AC108">
        <f t="shared" si="147"/>
        <v>-416.3609486158644</v>
      </c>
      <c r="AD108">
        <f t="shared" si="148"/>
        <v>20.699002421449087</v>
      </c>
      <c r="AE108">
        <f t="shared" si="149"/>
        <v>2.0125005331764605</v>
      </c>
      <c r="AF108">
        <f t="shared" si="150"/>
        <v>-120.05201881844457</v>
      </c>
      <c r="AG108">
        <v>-4.1269201653943398E-2</v>
      </c>
      <c r="AH108">
        <v>4.6328294237183099E-2</v>
      </c>
      <c r="AI108">
        <v>3.4608936803708499</v>
      </c>
      <c r="AJ108">
        <v>151</v>
      </c>
      <c r="AK108">
        <v>30</v>
      </c>
      <c r="AL108">
        <f t="shared" si="151"/>
        <v>1.0058031747725735</v>
      </c>
      <c r="AM108">
        <f t="shared" si="152"/>
        <v>0.58031747725735272</v>
      </c>
      <c r="AN108">
        <f t="shared" si="153"/>
        <v>52342.479881337145</v>
      </c>
      <c r="AO108">
        <v>0</v>
      </c>
      <c r="AP108">
        <v>0</v>
      </c>
      <c r="AQ108">
        <v>0</v>
      </c>
      <c r="AR108">
        <f t="shared" si="154"/>
        <v>0</v>
      </c>
      <c r="AS108" t="e">
        <f t="shared" si="155"/>
        <v>#DIV/0!</v>
      </c>
      <c r="AT108">
        <v>-1</v>
      </c>
      <c r="AU108" t="s">
        <v>750</v>
      </c>
      <c r="AV108">
        <v>914.40976923076903</v>
      </c>
      <c r="AW108">
        <v>1181.8900000000001</v>
      </c>
      <c r="AX108">
        <f t="shared" si="156"/>
        <v>0.22631567300614364</v>
      </c>
      <c r="AY108">
        <v>0.5</v>
      </c>
      <c r="AZ108">
        <f t="shared" si="157"/>
        <v>1429.1943001004311</v>
      </c>
      <c r="BA108">
        <f t="shared" si="158"/>
        <v>11.770751034601277</v>
      </c>
      <c r="BB108">
        <f t="shared" si="159"/>
        <v>161.72453494188673</v>
      </c>
      <c r="BC108">
        <f t="shared" si="160"/>
        <v>0.43316213860849995</v>
      </c>
      <c r="BD108">
        <f t="shared" si="161"/>
        <v>8.9356296996873433E-3</v>
      </c>
      <c r="BE108">
        <f t="shared" si="162"/>
        <v>-1</v>
      </c>
      <c r="BF108" t="s">
        <v>751</v>
      </c>
      <c r="BG108">
        <v>669.94</v>
      </c>
      <c r="BH108">
        <f t="shared" si="163"/>
        <v>511.95000000000005</v>
      </c>
      <c r="BI108">
        <f t="shared" si="164"/>
        <v>0.52247334850909477</v>
      </c>
      <c r="BJ108">
        <f t="shared" si="165"/>
        <v>1.7641729110069559</v>
      </c>
      <c r="BK108">
        <f t="shared" si="166"/>
        <v>0.22631567300614358</v>
      </c>
      <c r="BL108" t="e">
        <f t="shared" si="167"/>
        <v>#DIV/0!</v>
      </c>
      <c r="BM108">
        <v>611</v>
      </c>
      <c r="BN108">
        <v>300</v>
      </c>
      <c r="BO108">
        <v>300</v>
      </c>
      <c r="BP108">
        <v>300</v>
      </c>
      <c r="BQ108">
        <v>10132.799999999999</v>
      </c>
      <c r="BR108">
        <v>1124.97</v>
      </c>
      <c r="BS108">
        <v>-6.9992700000000001E-3</v>
      </c>
      <c r="BT108">
        <v>1.29199</v>
      </c>
      <c r="BU108">
        <f t="shared" si="168"/>
        <v>1699.97</v>
      </c>
      <c r="BV108">
        <f t="shared" si="169"/>
        <v>1429.1943001004311</v>
      </c>
      <c r="BW108">
        <f t="shared" si="170"/>
        <v>0.8407173656596475</v>
      </c>
      <c r="BX108">
        <f t="shared" si="171"/>
        <v>0.19143473131929525</v>
      </c>
      <c r="BY108">
        <v>6</v>
      </c>
      <c r="BZ108">
        <v>0.5</v>
      </c>
      <c r="CA108" t="s">
        <v>278</v>
      </c>
      <c r="CB108">
        <v>1564510484.5999999</v>
      </c>
      <c r="CC108">
        <v>159.17400000000001</v>
      </c>
      <c r="CD108">
        <v>175.01900000000001</v>
      </c>
      <c r="CE108">
        <v>25.592600000000001</v>
      </c>
      <c r="CF108">
        <v>14.6196</v>
      </c>
      <c r="CG108">
        <v>500.05599999999998</v>
      </c>
      <c r="CH108">
        <v>99.274500000000003</v>
      </c>
      <c r="CI108">
        <v>0.200072</v>
      </c>
      <c r="CJ108">
        <v>28.587</v>
      </c>
      <c r="CK108">
        <v>28.416599999999999</v>
      </c>
      <c r="CL108">
        <v>999.9</v>
      </c>
      <c r="CM108">
        <v>10025</v>
      </c>
      <c r="CN108">
        <v>0</v>
      </c>
      <c r="CO108">
        <v>-0.38223400000000002</v>
      </c>
      <c r="CP108">
        <v>1699.97</v>
      </c>
      <c r="CQ108">
        <v>0.97601899999999997</v>
      </c>
      <c r="CR108">
        <v>2.3980600000000001E-2</v>
      </c>
      <c r="CS108">
        <v>0</v>
      </c>
      <c r="CT108">
        <v>913.63599999999997</v>
      </c>
      <c r="CU108">
        <v>4.99986</v>
      </c>
      <c r="CV108">
        <v>16022</v>
      </c>
      <c r="CW108">
        <v>13809.1</v>
      </c>
      <c r="CX108">
        <v>46.936999999999998</v>
      </c>
      <c r="CY108">
        <v>48.875</v>
      </c>
      <c r="CZ108">
        <v>47.811999999999998</v>
      </c>
      <c r="DA108">
        <v>47.936999999999998</v>
      </c>
      <c r="DB108">
        <v>48.625</v>
      </c>
      <c r="DC108">
        <v>1654.32</v>
      </c>
      <c r="DD108">
        <v>40.65</v>
      </c>
      <c r="DE108">
        <v>0</v>
      </c>
      <c r="DF108">
        <v>120.700000047684</v>
      </c>
      <c r="DG108">
        <v>914.40976923076903</v>
      </c>
      <c r="DH108">
        <v>-6.6186666686916604</v>
      </c>
      <c r="DI108">
        <v>-126.064957363373</v>
      </c>
      <c r="DJ108">
        <v>16036.8</v>
      </c>
      <c r="DK108">
        <v>15</v>
      </c>
      <c r="DL108">
        <v>1564510520.0999999</v>
      </c>
      <c r="DM108" t="s">
        <v>752</v>
      </c>
      <c r="DN108">
        <v>104</v>
      </c>
      <c r="DO108">
        <v>0.28199999999999997</v>
      </c>
      <c r="DP108">
        <v>8.5999999999999993E-2</v>
      </c>
      <c r="DQ108">
        <v>175</v>
      </c>
      <c r="DR108">
        <v>15</v>
      </c>
      <c r="DS108">
        <v>0.08</v>
      </c>
      <c r="DT108">
        <v>0.01</v>
      </c>
      <c r="DU108">
        <v>11.6811389232232</v>
      </c>
      <c r="DV108">
        <v>0.26585967250532599</v>
      </c>
      <c r="DW108">
        <v>7.4720527810689996E-2</v>
      </c>
      <c r="DX108">
        <v>1</v>
      </c>
      <c r="DY108">
        <v>0.81552910949991297</v>
      </c>
      <c r="DZ108">
        <v>-1.4981062965963301E-2</v>
      </c>
      <c r="EA108">
        <v>3.0489022545230498E-3</v>
      </c>
      <c r="EB108">
        <v>1</v>
      </c>
      <c r="EC108">
        <v>2</v>
      </c>
      <c r="ED108">
        <v>2</v>
      </c>
      <c r="EE108" t="s">
        <v>279</v>
      </c>
      <c r="EF108">
        <v>1.86703</v>
      </c>
      <c r="EG108">
        <v>1.8635600000000001</v>
      </c>
      <c r="EH108">
        <v>1.8691899999999999</v>
      </c>
      <c r="EI108">
        <v>1.8671199999999999</v>
      </c>
      <c r="EJ108">
        <v>1.8717999999999999</v>
      </c>
      <c r="EK108">
        <v>1.8643000000000001</v>
      </c>
      <c r="EL108">
        <v>1.8658399999999999</v>
      </c>
      <c r="EM108">
        <v>1.8656999999999999</v>
      </c>
      <c r="EN108" t="s">
        <v>280</v>
      </c>
      <c r="EO108" t="s">
        <v>19</v>
      </c>
      <c r="EP108" t="s">
        <v>19</v>
      </c>
      <c r="EQ108" t="s">
        <v>19</v>
      </c>
      <c r="ER108" t="s">
        <v>281</v>
      </c>
      <c r="ES108" t="s">
        <v>282</v>
      </c>
      <c r="ET108" t="s">
        <v>283</v>
      </c>
      <c r="EU108" t="s">
        <v>283</v>
      </c>
      <c r="EV108" t="s">
        <v>283</v>
      </c>
      <c r="EW108" t="s">
        <v>283</v>
      </c>
      <c r="EX108">
        <v>0</v>
      </c>
      <c r="EY108">
        <v>100</v>
      </c>
      <c r="EZ108">
        <v>100</v>
      </c>
      <c r="FA108">
        <v>0.28199999999999997</v>
      </c>
      <c r="FB108">
        <v>8.5999999999999993E-2</v>
      </c>
      <c r="FC108">
        <v>2</v>
      </c>
      <c r="FD108">
        <v>329.63099999999997</v>
      </c>
      <c r="FE108">
        <v>494.40300000000002</v>
      </c>
      <c r="FF108">
        <v>25.000399999999999</v>
      </c>
      <c r="FG108">
        <v>32.763599999999997</v>
      </c>
      <c r="FH108">
        <v>30.0001</v>
      </c>
      <c r="FI108">
        <v>32.774299999999997</v>
      </c>
      <c r="FJ108">
        <v>32.767099999999999</v>
      </c>
      <c r="FK108">
        <v>11.801399999999999</v>
      </c>
      <c r="FL108">
        <v>52.310699999999997</v>
      </c>
      <c r="FM108">
        <v>0</v>
      </c>
      <c r="FN108">
        <v>25</v>
      </c>
      <c r="FO108">
        <v>175</v>
      </c>
      <c r="FP108">
        <v>14.675000000000001</v>
      </c>
      <c r="FQ108">
        <v>100.751</v>
      </c>
      <c r="FR108">
        <v>101.375</v>
      </c>
    </row>
    <row r="109" spans="1:174" x14ac:dyDescent="0.2">
      <c r="A109">
        <v>104</v>
      </c>
      <c r="B109">
        <v>1564510598.5999999</v>
      </c>
      <c r="C109">
        <v>17781.799999952302</v>
      </c>
      <c r="D109" t="s">
        <v>753</v>
      </c>
      <c r="E109" t="s">
        <v>754</v>
      </c>
      <c r="F109" t="s">
        <v>734</v>
      </c>
      <c r="G109">
        <v>2</v>
      </c>
      <c r="H109" s="1">
        <v>0</v>
      </c>
      <c r="I109" t="s">
        <v>959</v>
      </c>
      <c r="J109">
        <v>1564510598.5999999</v>
      </c>
      <c r="K109">
        <f t="shared" si="129"/>
        <v>9.3226946536944782E-3</v>
      </c>
      <c r="L109">
        <f t="shared" si="130"/>
        <v>4.9779829312221251</v>
      </c>
      <c r="M109">
        <f t="shared" si="131"/>
        <v>93.026894295391529</v>
      </c>
      <c r="N109">
        <f t="shared" si="132"/>
        <v>79.397541339988635</v>
      </c>
      <c r="O109">
        <f t="shared" si="133"/>
        <v>7.8977290153676085</v>
      </c>
      <c r="P109">
        <f t="shared" si="134"/>
        <v>9.2534502943886032</v>
      </c>
      <c r="Q109">
        <f t="shared" si="135"/>
        <v>0.79080315772668064</v>
      </c>
      <c r="R109">
        <f t="shared" si="136"/>
        <v>2.2514942721957083</v>
      </c>
      <c r="S109">
        <f t="shared" si="137"/>
        <v>0.66314970623836511</v>
      </c>
      <c r="T109">
        <f t="shared" si="138"/>
        <v>0.4242103885835814</v>
      </c>
      <c r="U109">
        <f t="shared" si="139"/>
        <v>273.5958308530877</v>
      </c>
      <c r="V109">
        <f t="shared" si="140"/>
        <v>27.58460579621682</v>
      </c>
      <c r="W109">
        <f t="shared" si="141"/>
        <v>28.5015</v>
      </c>
      <c r="X109">
        <f t="shared" si="142"/>
        <v>3.9072096836280252</v>
      </c>
      <c r="Y109">
        <f t="shared" si="143"/>
        <v>64.935442230322067</v>
      </c>
      <c r="Z109">
        <f t="shared" si="144"/>
        <v>2.5542484228800002</v>
      </c>
      <c r="AA109">
        <f t="shared" si="145"/>
        <v>3.9335197161208759</v>
      </c>
      <c r="AB109">
        <f t="shared" si="146"/>
        <v>1.352961260748025</v>
      </c>
      <c r="AC109">
        <f t="shared" si="147"/>
        <v>-411.13083422792647</v>
      </c>
      <c r="AD109">
        <f t="shared" si="148"/>
        <v>14.031823843822369</v>
      </c>
      <c r="AE109">
        <f t="shared" si="149"/>
        <v>1.3660691406902818</v>
      </c>
      <c r="AF109">
        <f t="shared" si="150"/>
        <v>-122.13711039032611</v>
      </c>
      <c r="AG109">
        <v>-4.12239873708279E-2</v>
      </c>
      <c r="AH109">
        <v>4.6277537243397102E-2</v>
      </c>
      <c r="AI109">
        <v>3.4578925940851302</v>
      </c>
      <c r="AJ109">
        <v>150</v>
      </c>
      <c r="AK109">
        <v>30</v>
      </c>
      <c r="AL109">
        <f t="shared" si="151"/>
        <v>1.0057712059870858</v>
      </c>
      <c r="AM109">
        <f t="shared" si="152"/>
        <v>0.57712059870858035</v>
      </c>
      <c r="AN109">
        <f t="shared" si="153"/>
        <v>52282.202796314486</v>
      </c>
      <c r="AO109">
        <v>0</v>
      </c>
      <c r="AP109">
        <v>0</v>
      </c>
      <c r="AQ109">
        <v>0</v>
      </c>
      <c r="AR109">
        <f t="shared" si="154"/>
        <v>0</v>
      </c>
      <c r="AS109" t="e">
        <f t="shared" si="155"/>
        <v>#DIV/0!</v>
      </c>
      <c r="AT109">
        <v>-1</v>
      </c>
      <c r="AU109" t="s">
        <v>755</v>
      </c>
      <c r="AV109">
        <v>918.471038461538</v>
      </c>
      <c r="AW109">
        <v>1139.83</v>
      </c>
      <c r="AX109">
        <f t="shared" si="156"/>
        <v>0.19420348783455599</v>
      </c>
      <c r="AY109">
        <v>0.5</v>
      </c>
      <c r="AZ109">
        <f t="shared" si="157"/>
        <v>1429.1859001004316</v>
      </c>
      <c r="BA109">
        <f t="shared" si="158"/>
        <v>4.9779829312221251</v>
      </c>
      <c r="BB109">
        <f t="shared" si="159"/>
        <v>138.77644328173656</v>
      </c>
      <c r="BC109">
        <f t="shared" si="160"/>
        <v>0.39766456401393191</v>
      </c>
      <c r="BD109">
        <f t="shared" si="161"/>
        <v>4.1827889085681866E-3</v>
      </c>
      <c r="BE109">
        <f t="shared" si="162"/>
        <v>-1</v>
      </c>
      <c r="BF109" t="s">
        <v>756</v>
      </c>
      <c r="BG109">
        <v>686.56</v>
      </c>
      <c r="BH109">
        <f t="shared" si="163"/>
        <v>453.27</v>
      </c>
      <c r="BI109">
        <f t="shared" si="164"/>
        <v>0.48836005369528523</v>
      </c>
      <c r="BJ109">
        <f t="shared" si="165"/>
        <v>1.6602044977860639</v>
      </c>
      <c r="BK109">
        <f t="shared" si="166"/>
        <v>0.19420348783455599</v>
      </c>
      <c r="BL109" t="e">
        <f t="shared" si="167"/>
        <v>#DIV/0!</v>
      </c>
      <c r="BM109">
        <v>613</v>
      </c>
      <c r="BN109">
        <v>300</v>
      </c>
      <c r="BO109">
        <v>300</v>
      </c>
      <c r="BP109">
        <v>300</v>
      </c>
      <c r="BQ109">
        <v>10132.299999999999</v>
      </c>
      <c r="BR109">
        <v>1092.83</v>
      </c>
      <c r="BS109">
        <v>-6.9986600000000003E-3</v>
      </c>
      <c r="BT109">
        <v>0.63977099999999998</v>
      </c>
      <c r="BU109">
        <f t="shared" si="168"/>
        <v>1699.96</v>
      </c>
      <c r="BV109">
        <f t="shared" si="169"/>
        <v>1429.1859001004316</v>
      </c>
      <c r="BW109">
        <f t="shared" si="170"/>
        <v>0.84071736987954515</v>
      </c>
      <c r="BX109">
        <f t="shared" si="171"/>
        <v>0.19143473975909053</v>
      </c>
      <c r="BY109">
        <v>6</v>
      </c>
      <c r="BZ109">
        <v>0.5</v>
      </c>
      <c r="CA109" t="s">
        <v>278</v>
      </c>
      <c r="CB109">
        <v>1564510598.5999999</v>
      </c>
      <c r="CC109">
        <v>93.026899999999998</v>
      </c>
      <c r="CD109">
        <v>100.00700000000001</v>
      </c>
      <c r="CE109">
        <v>25.6784</v>
      </c>
      <c r="CF109">
        <v>14.842499999999999</v>
      </c>
      <c r="CG109">
        <v>499.99400000000003</v>
      </c>
      <c r="CH109">
        <v>99.270700000000005</v>
      </c>
      <c r="CI109">
        <v>0.2</v>
      </c>
      <c r="CJ109">
        <v>28.617100000000001</v>
      </c>
      <c r="CK109">
        <v>28.5015</v>
      </c>
      <c r="CL109">
        <v>999.9</v>
      </c>
      <c r="CM109">
        <v>10014.4</v>
      </c>
      <c r="CN109">
        <v>0</v>
      </c>
      <c r="CO109">
        <v>-0.30961</v>
      </c>
      <c r="CP109">
        <v>1699.96</v>
      </c>
      <c r="CQ109">
        <v>0.97601899999999997</v>
      </c>
      <c r="CR109">
        <v>2.3980600000000001E-2</v>
      </c>
      <c r="CS109">
        <v>0</v>
      </c>
      <c r="CT109">
        <v>918.56200000000001</v>
      </c>
      <c r="CU109">
        <v>4.99986</v>
      </c>
      <c r="CV109">
        <v>16096.5</v>
      </c>
      <c r="CW109">
        <v>13809.1</v>
      </c>
      <c r="CX109">
        <v>47.061999999999998</v>
      </c>
      <c r="CY109">
        <v>48.936999999999998</v>
      </c>
      <c r="CZ109">
        <v>47.936999999999998</v>
      </c>
      <c r="DA109">
        <v>48</v>
      </c>
      <c r="DB109">
        <v>48.75</v>
      </c>
      <c r="DC109">
        <v>1654.31</v>
      </c>
      <c r="DD109">
        <v>40.65</v>
      </c>
      <c r="DE109">
        <v>0</v>
      </c>
      <c r="DF109">
        <v>113.30000019073501</v>
      </c>
      <c r="DG109">
        <v>918.471038461538</v>
      </c>
      <c r="DH109">
        <v>-5.2542564078974898</v>
      </c>
      <c r="DI109">
        <v>-78.806837614226794</v>
      </c>
      <c r="DJ109">
        <v>16107.080769230801</v>
      </c>
      <c r="DK109">
        <v>15</v>
      </c>
      <c r="DL109">
        <v>1564510631.5999999</v>
      </c>
      <c r="DM109" t="s">
        <v>757</v>
      </c>
      <c r="DN109">
        <v>105</v>
      </c>
      <c r="DO109">
        <v>0.25700000000000001</v>
      </c>
      <c r="DP109">
        <v>8.8999999999999996E-2</v>
      </c>
      <c r="DQ109">
        <v>100</v>
      </c>
      <c r="DR109">
        <v>15</v>
      </c>
      <c r="DS109">
        <v>0.16</v>
      </c>
      <c r="DT109">
        <v>0.01</v>
      </c>
      <c r="DU109">
        <v>4.9292388994849299</v>
      </c>
      <c r="DV109">
        <v>0.25897679766530801</v>
      </c>
      <c r="DW109">
        <v>0.102799032050266</v>
      </c>
      <c r="DX109">
        <v>1</v>
      </c>
      <c r="DY109">
        <v>0.79296002999063697</v>
      </c>
      <c r="DZ109">
        <v>-4.61060969641763E-3</v>
      </c>
      <c r="EA109">
        <v>1.0691889291803401E-3</v>
      </c>
      <c r="EB109">
        <v>1</v>
      </c>
      <c r="EC109">
        <v>2</v>
      </c>
      <c r="ED109">
        <v>2</v>
      </c>
      <c r="EE109" t="s">
        <v>279</v>
      </c>
      <c r="EF109">
        <v>1.86704</v>
      </c>
      <c r="EG109">
        <v>1.86354</v>
      </c>
      <c r="EH109">
        <v>1.8691899999999999</v>
      </c>
      <c r="EI109">
        <v>1.8671</v>
      </c>
      <c r="EJ109">
        <v>1.8717699999999999</v>
      </c>
      <c r="EK109">
        <v>1.8642300000000001</v>
      </c>
      <c r="EL109">
        <v>1.8657999999999999</v>
      </c>
      <c r="EM109">
        <v>1.8656999999999999</v>
      </c>
      <c r="EN109" t="s">
        <v>280</v>
      </c>
      <c r="EO109" t="s">
        <v>19</v>
      </c>
      <c r="EP109" t="s">
        <v>19</v>
      </c>
      <c r="EQ109" t="s">
        <v>19</v>
      </c>
      <c r="ER109" t="s">
        <v>281</v>
      </c>
      <c r="ES109" t="s">
        <v>282</v>
      </c>
      <c r="ET109" t="s">
        <v>283</v>
      </c>
      <c r="EU109" t="s">
        <v>283</v>
      </c>
      <c r="EV109" t="s">
        <v>283</v>
      </c>
      <c r="EW109" t="s">
        <v>283</v>
      </c>
      <c r="EX109">
        <v>0</v>
      </c>
      <c r="EY109">
        <v>100</v>
      </c>
      <c r="EZ109">
        <v>100</v>
      </c>
      <c r="FA109">
        <v>0.25700000000000001</v>
      </c>
      <c r="FB109">
        <v>8.8999999999999996E-2</v>
      </c>
      <c r="FC109">
        <v>2</v>
      </c>
      <c r="FD109">
        <v>329.80399999999997</v>
      </c>
      <c r="FE109">
        <v>494.2</v>
      </c>
      <c r="FF109">
        <v>24.9998</v>
      </c>
      <c r="FG109">
        <v>32.805599999999998</v>
      </c>
      <c r="FH109">
        <v>30.0001</v>
      </c>
      <c r="FI109">
        <v>32.812199999999997</v>
      </c>
      <c r="FJ109">
        <v>32.802599999999998</v>
      </c>
      <c r="FK109">
        <v>8.1593699999999991</v>
      </c>
      <c r="FL109">
        <v>51.631799999999998</v>
      </c>
      <c r="FM109">
        <v>0</v>
      </c>
      <c r="FN109">
        <v>25</v>
      </c>
      <c r="FO109">
        <v>100</v>
      </c>
      <c r="FP109">
        <v>14.8339</v>
      </c>
      <c r="FQ109">
        <v>100.742</v>
      </c>
      <c r="FR109">
        <v>101.36499999999999</v>
      </c>
    </row>
    <row r="110" spans="1:174" x14ac:dyDescent="0.2">
      <c r="A110">
        <v>105</v>
      </c>
      <c r="B110">
        <v>1564510708.5999999</v>
      </c>
      <c r="C110">
        <v>17891.799999952302</v>
      </c>
      <c r="D110" t="s">
        <v>758</v>
      </c>
      <c r="E110" t="s">
        <v>759</v>
      </c>
      <c r="F110" t="s">
        <v>734</v>
      </c>
      <c r="G110">
        <v>2</v>
      </c>
      <c r="H110" s="1">
        <v>0</v>
      </c>
      <c r="I110" t="s">
        <v>959</v>
      </c>
      <c r="J110">
        <v>1564510708.5999999</v>
      </c>
      <c r="K110">
        <f t="shared" si="129"/>
        <v>9.3483613642585707E-3</v>
      </c>
      <c r="L110">
        <f t="shared" si="130"/>
        <v>0.32177561633260299</v>
      </c>
      <c r="M110">
        <f t="shared" si="131"/>
        <v>49.056999631714973</v>
      </c>
      <c r="N110">
        <f t="shared" si="132"/>
        <v>47.238093221208011</v>
      </c>
      <c r="O110">
        <f t="shared" si="133"/>
        <v>4.6988764896615294</v>
      </c>
      <c r="P110">
        <f t="shared" si="134"/>
        <v>4.8798070900818828</v>
      </c>
      <c r="Q110">
        <f t="shared" si="135"/>
        <v>0.79107285508221292</v>
      </c>
      <c r="R110">
        <f t="shared" si="136"/>
        <v>2.2525563263225203</v>
      </c>
      <c r="S110">
        <f t="shared" si="137"/>
        <v>0.66338968896539841</v>
      </c>
      <c r="T110">
        <f t="shared" si="138"/>
        <v>0.42436283399234592</v>
      </c>
      <c r="U110">
        <f t="shared" si="139"/>
        <v>273.5942348633813</v>
      </c>
      <c r="V110">
        <f t="shared" si="140"/>
        <v>27.606070835289938</v>
      </c>
      <c r="W110">
        <f t="shared" si="141"/>
        <v>28.5289</v>
      </c>
      <c r="X110">
        <f t="shared" si="142"/>
        <v>3.9134318794892464</v>
      </c>
      <c r="Y110">
        <f t="shared" si="143"/>
        <v>64.901344936020564</v>
      </c>
      <c r="Z110">
        <f t="shared" si="144"/>
        <v>2.5572807451980002</v>
      </c>
      <c r="AA110">
        <f t="shared" si="145"/>
        <v>3.9402584764906723</v>
      </c>
      <c r="AB110">
        <f t="shared" si="146"/>
        <v>1.3561511342912462</v>
      </c>
      <c r="AC110">
        <f t="shared" si="147"/>
        <v>-412.26273616380297</v>
      </c>
      <c r="AD110">
        <f t="shared" si="148"/>
        <v>14.293466421435065</v>
      </c>
      <c r="AE110">
        <f t="shared" si="149"/>
        <v>1.391278975346925</v>
      </c>
      <c r="AF110">
        <f t="shared" si="150"/>
        <v>-122.98375590363965</v>
      </c>
      <c r="AG110">
        <v>-4.125260269936E-2</v>
      </c>
      <c r="AH110">
        <v>4.6309660456515002E-2</v>
      </c>
      <c r="AI110">
        <v>3.4597920607603898</v>
      </c>
      <c r="AJ110">
        <v>149</v>
      </c>
      <c r="AK110">
        <v>30</v>
      </c>
      <c r="AL110">
        <f t="shared" si="151"/>
        <v>1.0057292365533457</v>
      </c>
      <c r="AM110">
        <f t="shared" si="152"/>
        <v>0.57292365533456735</v>
      </c>
      <c r="AN110">
        <f t="shared" si="153"/>
        <v>52311.910967941403</v>
      </c>
      <c r="AO110">
        <v>0</v>
      </c>
      <c r="AP110">
        <v>0</v>
      </c>
      <c r="AQ110">
        <v>0</v>
      </c>
      <c r="AR110">
        <f t="shared" si="154"/>
        <v>0</v>
      </c>
      <c r="AS110" t="e">
        <f t="shared" si="155"/>
        <v>#DIV/0!</v>
      </c>
      <c r="AT110">
        <v>-1</v>
      </c>
      <c r="AU110" t="s">
        <v>760</v>
      </c>
      <c r="AV110">
        <v>926.68507692307696</v>
      </c>
      <c r="AW110">
        <v>1117.67</v>
      </c>
      <c r="AX110">
        <f t="shared" si="156"/>
        <v>0.1708777394731209</v>
      </c>
      <c r="AY110">
        <v>0.5</v>
      </c>
      <c r="AZ110">
        <f t="shared" si="157"/>
        <v>1429.1775001004323</v>
      </c>
      <c r="BA110">
        <f t="shared" si="158"/>
        <v>0.32177561633260299</v>
      </c>
      <c r="BB110">
        <f t="shared" si="159"/>
        <v>122.10731026150395</v>
      </c>
      <c r="BC110">
        <f t="shared" si="160"/>
        <v>0.37226551665518448</v>
      </c>
      <c r="BD110">
        <f t="shared" si="161"/>
        <v>9.2485056351623081E-4</v>
      </c>
      <c r="BE110">
        <f t="shared" si="162"/>
        <v>-1</v>
      </c>
      <c r="BF110" t="s">
        <v>761</v>
      </c>
      <c r="BG110">
        <v>701.6</v>
      </c>
      <c r="BH110">
        <f t="shared" si="163"/>
        <v>416.07000000000005</v>
      </c>
      <c r="BI110">
        <f t="shared" si="164"/>
        <v>0.45902113364799935</v>
      </c>
      <c r="BJ110">
        <f t="shared" si="165"/>
        <v>1.5930302166476626</v>
      </c>
      <c r="BK110">
        <f t="shared" si="166"/>
        <v>0.17087773947312096</v>
      </c>
      <c r="BL110" t="e">
        <f t="shared" si="167"/>
        <v>#DIV/0!</v>
      </c>
      <c r="BM110">
        <v>615</v>
      </c>
      <c r="BN110">
        <v>300</v>
      </c>
      <c r="BO110">
        <v>300</v>
      </c>
      <c r="BP110">
        <v>300</v>
      </c>
      <c r="BQ110">
        <v>10132.1</v>
      </c>
      <c r="BR110">
        <v>1073.05</v>
      </c>
      <c r="BS110">
        <v>-6.9984499999999998E-3</v>
      </c>
      <c r="BT110">
        <v>-1.4744900000000001</v>
      </c>
      <c r="BU110">
        <f t="shared" si="168"/>
        <v>1699.95</v>
      </c>
      <c r="BV110">
        <f t="shared" si="169"/>
        <v>1429.1775001004323</v>
      </c>
      <c r="BW110">
        <f t="shared" si="170"/>
        <v>0.84071737409949254</v>
      </c>
      <c r="BX110">
        <f t="shared" si="171"/>
        <v>0.19143474819898512</v>
      </c>
      <c r="BY110">
        <v>6</v>
      </c>
      <c r="BZ110">
        <v>0.5</v>
      </c>
      <c r="CA110" t="s">
        <v>278</v>
      </c>
      <c r="CB110">
        <v>1564510708.5999999</v>
      </c>
      <c r="CC110">
        <v>49.057000000000002</v>
      </c>
      <c r="CD110">
        <v>49.991199999999999</v>
      </c>
      <c r="CE110">
        <v>25.708500000000001</v>
      </c>
      <c r="CF110">
        <v>14.843400000000001</v>
      </c>
      <c r="CG110">
        <v>500.029</v>
      </c>
      <c r="CH110">
        <v>99.272199999999998</v>
      </c>
      <c r="CI110">
        <v>0.199988</v>
      </c>
      <c r="CJ110">
        <v>28.646599999999999</v>
      </c>
      <c r="CK110">
        <v>28.5289</v>
      </c>
      <c r="CL110">
        <v>999.9</v>
      </c>
      <c r="CM110">
        <v>10021.200000000001</v>
      </c>
      <c r="CN110">
        <v>0</v>
      </c>
      <c r="CO110">
        <v>-0.38223400000000002</v>
      </c>
      <c r="CP110">
        <v>1699.95</v>
      </c>
      <c r="CQ110">
        <v>0.97601899999999997</v>
      </c>
      <c r="CR110">
        <v>2.3980600000000001E-2</v>
      </c>
      <c r="CS110">
        <v>0</v>
      </c>
      <c r="CT110">
        <v>927.02700000000004</v>
      </c>
      <c r="CU110">
        <v>4.99986</v>
      </c>
      <c r="CV110">
        <v>16252.1</v>
      </c>
      <c r="CW110">
        <v>13809</v>
      </c>
      <c r="CX110">
        <v>47.125</v>
      </c>
      <c r="CY110">
        <v>49</v>
      </c>
      <c r="CZ110">
        <v>48</v>
      </c>
      <c r="DA110">
        <v>48</v>
      </c>
      <c r="DB110">
        <v>48.75</v>
      </c>
      <c r="DC110">
        <v>1654.3</v>
      </c>
      <c r="DD110">
        <v>40.65</v>
      </c>
      <c r="DE110">
        <v>0</v>
      </c>
      <c r="DF110">
        <v>109.700000047684</v>
      </c>
      <c r="DG110">
        <v>926.68507692307696</v>
      </c>
      <c r="DH110">
        <v>2.8193504211111899</v>
      </c>
      <c r="DI110">
        <v>43.593162431241502</v>
      </c>
      <c r="DJ110">
        <v>16247.211538461501</v>
      </c>
      <c r="DK110">
        <v>15</v>
      </c>
      <c r="DL110">
        <v>1564510748.5999999</v>
      </c>
      <c r="DM110" t="s">
        <v>762</v>
      </c>
      <c r="DN110">
        <v>106</v>
      </c>
      <c r="DO110">
        <v>0.14699999999999999</v>
      </c>
      <c r="DP110">
        <v>9.1999999999999998E-2</v>
      </c>
      <c r="DQ110">
        <v>50</v>
      </c>
      <c r="DR110">
        <v>15</v>
      </c>
      <c r="DS110">
        <v>0.22</v>
      </c>
      <c r="DT110">
        <v>0.01</v>
      </c>
      <c r="DU110">
        <v>0.190884961290819</v>
      </c>
      <c r="DV110">
        <v>0.29707883966198601</v>
      </c>
      <c r="DW110">
        <v>0.100577130108072</v>
      </c>
      <c r="DX110">
        <v>1</v>
      </c>
      <c r="DY110">
        <v>0.78944434923935003</v>
      </c>
      <c r="DZ110">
        <v>1.12503020496938E-2</v>
      </c>
      <c r="EA110">
        <v>2.7248765294877902E-3</v>
      </c>
      <c r="EB110">
        <v>1</v>
      </c>
      <c r="EC110">
        <v>2</v>
      </c>
      <c r="ED110">
        <v>2</v>
      </c>
      <c r="EE110" t="s">
        <v>279</v>
      </c>
      <c r="EF110">
        <v>1.8669899999999999</v>
      </c>
      <c r="EG110">
        <v>1.86354</v>
      </c>
      <c r="EH110">
        <v>1.8691800000000001</v>
      </c>
      <c r="EI110">
        <v>1.8670899999999999</v>
      </c>
      <c r="EJ110">
        <v>1.8717999999999999</v>
      </c>
      <c r="EK110">
        <v>1.8642300000000001</v>
      </c>
      <c r="EL110">
        <v>1.86582</v>
      </c>
      <c r="EM110">
        <v>1.8656900000000001</v>
      </c>
      <c r="EN110" t="s">
        <v>280</v>
      </c>
      <c r="EO110" t="s">
        <v>19</v>
      </c>
      <c r="EP110" t="s">
        <v>19</v>
      </c>
      <c r="EQ110" t="s">
        <v>19</v>
      </c>
      <c r="ER110" t="s">
        <v>281</v>
      </c>
      <c r="ES110" t="s">
        <v>282</v>
      </c>
      <c r="ET110" t="s">
        <v>283</v>
      </c>
      <c r="EU110" t="s">
        <v>283</v>
      </c>
      <c r="EV110" t="s">
        <v>283</v>
      </c>
      <c r="EW110" t="s">
        <v>283</v>
      </c>
      <c r="EX110">
        <v>0</v>
      </c>
      <c r="EY110">
        <v>100</v>
      </c>
      <c r="EZ110">
        <v>100</v>
      </c>
      <c r="FA110">
        <v>0.14699999999999999</v>
      </c>
      <c r="FB110">
        <v>9.1999999999999998E-2</v>
      </c>
      <c r="FC110">
        <v>2</v>
      </c>
      <c r="FD110">
        <v>330.65499999999997</v>
      </c>
      <c r="FE110">
        <v>494.00200000000001</v>
      </c>
      <c r="FF110">
        <v>25.0001</v>
      </c>
      <c r="FG110">
        <v>32.845300000000002</v>
      </c>
      <c r="FH110">
        <v>30.000299999999999</v>
      </c>
      <c r="FI110">
        <v>32.847200000000001</v>
      </c>
      <c r="FJ110">
        <v>32.838700000000003</v>
      </c>
      <c r="FK110">
        <v>5.7126000000000001</v>
      </c>
      <c r="FL110">
        <v>51.5214</v>
      </c>
      <c r="FM110">
        <v>0</v>
      </c>
      <c r="FN110">
        <v>25</v>
      </c>
      <c r="FO110">
        <v>50</v>
      </c>
      <c r="FP110">
        <v>14.906499999999999</v>
      </c>
      <c r="FQ110">
        <v>100.73399999999999</v>
      </c>
      <c r="FR110">
        <v>101.35599999999999</v>
      </c>
    </row>
    <row r="111" spans="1:174" x14ac:dyDescent="0.2">
      <c r="A111">
        <v>106</v>
      </c>
      <c r="B111">
        <v>1564510840.0999999</v>
      </c>
      <c r="C111">
        <v>18023.299999952302</v>
      </c>
      <c r="D111" t="s">
        <v>763</v>
      </c>
      <c r="E111" t="s">
        <v>764</v>
      </c>
      <c r="F111" t="s">
        <v>734</v>
      </c>
      <c r="G111">
        <v>2</v>
      </c>
      <c r="H111" s="1">
        <v>0</v>
      </c>
      <c r="I111" t="s">
        <v>959</v>
      </c>
      <c r="J111">
        <v>1564510840.0999999</v>
      </c>
      <c r="K111">
        <f t="shared" si="129"/>
        <v>9.2300763017087225E-3</v>
      </c>
      <c r="L111">
        <f t="shared" si="130"/>
        <v>24.795917569174193</v>
      </c>
      <c r="M111">
        <f t="shared" si="131"/>
        <v>366.35397150673543</v>
      </c>
      <c r="N111">
        <f t="shared" si="132"/>
        <v>300.50348766351186</v>
      </c>
      <c r="O111">
        <f t="shared" si="133"/>
        <v>29.891634243299855</v>
      </c>
      <c r="P111">
        <f t="shared" si="134"/>
        <v>36.441902904374608</v>
      </c>
      <c r="Q111">
        <f t="shared" si="135"/>
        <v>0.78891054963680751</v>
      </c>
      <c r="R111">
        <f t="shared" si="136"/>
        <v>2.249493245365211</v>
      </c>
      <c r="S111">
        <f t="shared" si="137"/>
        <v>0.66172155661618748</v>
      </c>
      <c r="T111">
        <f t="shared" si="138"/>
        <v>0.42328451603769091</v>
      </c>
      <c r="U111">
        <f t="shared" si="139"/>
        <v>273.59104288396873</v>
      </c>
      <c r="V111">
        <f t="shared" si="140"/>
        <v>27.664664971561415</v>
      </c>
      <c r="W111">
        <f t="shared" si="141"/>
        <v>28.464700000000001</v>
      </c>
      <c r="X111">
        <f t="shared" si="142"/>
        <v>3.8988664437485925</v>
      </c>
      <c r="Y111">
        <f t="shared" si="143"/>
        <v>64.801036894133773</v>
      </c>
      <c r="Z111">
        <f t="shared" si="144"/>
        <v>2.5563963950485999</v>
      </c>
      <c r="AA111">
        <f t="shared" si="145"/>
        <v>3.9449930395790038</v>
      </c>
      <c r="AB111">
        <f t="shared" si="146"/>
        <v>1.3424700486999925</v>
      </c>
      <c r="AC111">
        <f t="shared" si="147"/>
        <v>-407.04636490535466</v>
      </c>
      <c r="AD111">
        <f t="shared" si="148"/>
        <v>24.570250136420626</v>
      </c>
      <c r="AE111">
        <f t="shared" si="149"/>
        <v>2.394325923783247</v>
      </c>
      <c r="AF111">
        <f t="shared" si="150"/>
        <v>-106.49074596118207</v>
      </c>
      <c r="AG111">
        <v>-4.1170106146545697E-2</v>
      </c>
      <c r="AH111">
        <v>4.6217050848885999E-2</v>
      </c>
      <c r="AI111">
        <v>3.4543147615475398</v>
      </c>
      <c r="AJ111">
        <v>149</v>
      </c>
      <c r="AK111">
        <v>30</v>
      </c>
      <c r="AL111">
        <f t="shared" si="151"/>
        <v>1.0057407043326656</v>
      </c>
      <c r="AM111">
        <f t="shared" si="152"/>
        <v>0.57407043326656026</v>
      </c>
      <c r="AN111">
        <f t="shared" si="153"/>
        <v>52208.006635306425</v>
      </c>
      <c r="AO111">
        <v>0</v>
      </c>
      <c r="AP111">
        <v>0</v>
      </c>
      <c r="AQ111">
        <v>0</v>
      </c>
      <c r="AR111">
        <f t="shared" si="154"/>
        <v>0</v>
      </c>
      <c r="AS111" t="e">
        <f t="shared" si="155"/>
        <v>#DIV/0!</v>
      </c>
      <c r="AT111">
        <v>-1</v>
      </c>
      <c r="AU111" t="s">
        <v>765</v>
      </c>
      <c r="AV111">
        <v>895.79653846153894</v>
      </c>
      <c r="AW111">
        <v>1186.33</v>
      </c>
      <c r="AX111">
        <f t="shared" si="156"/>
        <v>0.2449010490659943</v>
      </c>
      <c r="AY111">
        <v>0.5</v>
      </c>
      <c r="AZ111">
        <f t="shared" si="157"/>
        <v>1429.1607001004334</v>
      </c>
      <c r="BA111">
        <f t="shared" si="158"/>
        <v>24.795917569174193</v>
      </c>
      <c r="BB111">
        <f t="shared" si="159"/>
        <v>175.0014773692435</v>
      </c>
      <c r="BC111">
        <f t="shared" si="160"/>
        <v>0.47203560560720875</v>
      </c>
      <c r="BD111">
        <f t="shared" si="161"/>
        <v>1.8049696977646672E-2</v>
      </c>
      <c r="BE111">
        <f t="shared" si="162"/>
        <v>-1</v>
      </c>
      <c r="BF111" t="s">
        <v>766</v>
      </c>
      <c r="BG111">
        <v>626.34</v>
      </c>
      <c r="BH111">
        <f t="shared" si="163"/>
        <v>559.9899999999999</v>
      </c>
      <c r="BI111">
        <f t="shared" si="164"/>
        <v>0.51881901737256209</v>
      </c>
      <c r="BJ111">
        <f t="shared" si="165"/>
        <v>1.8940671200945172</v>
      </c>
      <c r="BK111">
        <f t="shared" si="166"/>
        <v>0.24490104906599428</v>
      </c>
      <c r="BL111" t="e">
        <f t="shared" si="167"/>
        <v>#DIV/0!</v>
      </c>
      <c r="BM111">
        <v>617</v>
      </c>
      <c r="BN111">
        <v>300</v>
      </c>
      <c r="BO111">
        <v>300</v>
      </c>
      <c r="BP111">
        <v>300</v>
      </c>
      <c r="BQ111">
        <v>10132.5</v>
      </c>
      <c r="BR111">
        <v>1121.0899999999999</v>
      </c>
      <c r="BS111">
        <v>-6.9990599999999997E-3</v>
      </c>
      <c r="BT111">
        <v>2.8315399999999999</v>
      </c>
      <c r="BU111">
        <f t="shared" si="168"/>
        <v>1699.93</v>
      </c>
      <c r="BV111">
        <f t="shared" si="169"/>
        <v>1429.1607001004334</v>
      </c>
      <c r="BW111">
        <f t="shared" si="170"/>
        <v>0.84071738253953598</v>
      </c>
      <c r="BX111">
        <f t="shared" si="171"/>
        <v>0.19143476507907212</v>
      </c>
      <c r="BY111">
        <v>6</v>
      </c>
      <c r="BZ111">
        <v>0.5</v>
      </c>
      <c r="CA111" t="s">
        <v>278</v>
      </c>
      <c r="CB111">
        <v>1564510840.0999999</v>
      </c>
      <c r="CC111">
        <v>366.35399999999998</v>
      </c>
      <c r="CD111">
        <v>399.98599999999999</v>
      </c>
      <c r="CE111">
        <v>25.6997</v>
      </c>
      <c r="CF111">
        <v>14.975</v>
      </c>
      <c r="CG111">
        <v>500.16399999999999</v>
      </c>
      <c r="CH111">
        <v>99.271799999999999</v>
      </c>
      <c r="CI111">
        <v>0.20003799999999999</v>
      </c>
      <c r="CJ111">
        <v>28.667300000000001</v>
      </c>
      <c r="CK111">
        <v>28.464700000000001</v>
      </c>
      <c r="CL111">
        <v>999.9</v>
      </c>
      <c r="CM111">
        <v>10001.200000000001</v>
      </c>
      <c r="CN111">
        <v>0</v>
      </c>
      <c r="CO111">
        <v>-0.57335100000000006</v>
      </c>
      <c r="CP111">
        <v>1699.93</v>
      </c>
      <c r="CQ111">
        <v>0.97601899999999997</v>
      </c>
      <c r="CR111">
        <v>2.3980600000000001E-2</v>
      </c>
      <c r="CS111">
        <v>0</v>
      </c>
      <c r="CT111">
        <v>894.84500000000003</v>
      </c>
      <c r="CU111">
        <v>4.99986</v>
      </c>
      <c r="CV111">
        <v>15730.5</v>
      </c>
      <c r="CW111">
        <v>13808.8</v>
      </c>
      <c r="CX111">
        <v>47.061999999999998</v>
      </c>
      <c r="CY111">
        <v>48.936999999999998</v>
      </c>
      <c r="CZ111">
        <v>47.936999999999998</v>
      </c>
      <c r="DA111">
        <v>47.936999999999998</v>
      </c>
      <c r="DB111">
        <v>48.811999999999998</v>
      </c>
      <c r="DC111">
        <v>1654.28</v>
      </c>
      <c r="DD111">
        <v>40.65</v>
      </c>
      <c r="DE111">
        <v>0</v>
      </c>
      <c r="DF111">
        <v>130.90000009536701</v>
      </c>
      <c r="DG111">
        <v>895.79653846153894</v>
      </c>
      <c r="DH111">
        <v>-7.57634186737591</v>
      </c>
      <c r="DI111">
        <v>-120.953845958922</v>
      </c>
      <c r="DJ111">
        <v>15746.373076923101</v>
      </c>
      <c r="DK111">
        <v>15</v>
      </c>
      <c r="DL111">
        <v>1564510873.0999999</v>
      </c>
      <c r="DM111" t="s">
        <v>767</v>
      </c>
      <c r="DN111">
        <v>107</v>
      </c>
      <c r="DO111">
        <v>0.55600000000000005</v>
      </c>
      <c r="DP111">
        <v>0.09</v>
      </c>
      <c r="DQ111">
        <v>400</v>
      </c>
      <c r="DR111">
        <v>15</v>
      </c>
      <c r="DS111">
        <v>7.0000000000000007E-2</v>
      </c>
      <c r="DT111">
        <v>0.01</v>
      </c>
      <c r="DU111">
        <v>25.7197413041437</v>
      </c>
      <c r="DV111">
        <v>-2.38153410914799</v>
      </c>
      <c r="DW111">
        <v>0.49785331632673602</v>
      </c>
      <c r="DX111">
        <v>0</v>
      </c>
      <c r="DY111">
        <v>0.79359197209301502</v>
      </c>
      <c r="DZ111">
        <v>-8.0259452652449905E-3</v>
      </c>
      <c r="EA111">
        <v>1.86619602504525E-3</v>
      </c>
      <c r="EB111">
        <v>1</v>
      </c>
      <c r="EC111">
        <v>1</v>
      </c>
      <c r="ED111">
        <v>2</v>
      </c>
      <c r="EE111" t="s">
        <v>284</v>
      </c>
      <c r="EF111">
        <v>1.86703</v>
      </c>
      <c r="EG111">
        <v>1.86354</v>
      </c>
      <c r="EH111">
        <v>1.8691899999999999</v>
      </c>
      <c r="EI111">
        <v>1.8671</v>
      </c>
      <c r="EJ111">
        <v>1.8717900000000001</v>
      </c>
      <c r="EK111">
        <v>1.86425</v>
      </c>
      <c r="EL111">
        <v>1.8657900000000001</v>
      </c>
      <c r="EM111">
        <v>1.8656900000000001</v>
      </c>
      <c r="EN111" t="s">
        <v>280</v>
      </c>
      <c r="EO111" t="s">
        <v>19</v>
      </c>
      <c r="EP111" t="s">
        <v>19</v>
      </c>
      <c r="EQ111" t="s">
        <v>19</v>
      </c>
      <c r="ER111" t="s">
        <v>281</v>
      </c>
      <c r="ES111" t="s">
        <v>282</v>
      </c>
      <c r="ET111" t="s">
        <v>283</v>
      </c>
      <c r="EU111" t="s">
        <v>283</v>
      </c>
      <c r="EV111" t="s">
        <v>283</v>
      </c>
      <c r="EW111" t="s">
        <v>283</v>
      </c>
      <c r="EX111">
        <v>0</v>
      </c>
      <c r="EY111">
        <v>100</v>
      </c>
      <c r="EZ111">
        <v>100</v>
      </c>
      <c r="FA111">
        <v>0.55600000000000005</v>
      </c>
      <c r="FB111">
        <v>0.09</v>
      </c>
      <c r="FC111">
        <v>2</v>
      </c>
      <c r="FD111">
        <v>331.12400000000002</v>
      </c>
      <c r="FE111">
        <v>494.27499999999998</v>
      </c>
      <c r="FF111">
        <v>25.000499999999999</v>
      </c>
      <c r="FG111">
        <v>32.884500000000003</v>
      </c>
      <c r="FH111">
        <v>30.000299999999999</v>
      </c>
      <c r="FI111">
        <v>32.885199999999998</v>
      </c>
      <c r="FJ111">
        <v>32.877000000000002</v>
      </c>
      <c r="FK111">
        <v>22.152799999999999</v>
      </c>
      <c r="FL111">
        <v>51.319200000000002</v>
      </c>
      <c r="FM111">
        <v>0</v>
      </c>
      <c r="FN111">
        <v>25</v>
      </c>
      <c r="FO111">
        <v>400</v>
      </c>
      <c r="FP111">
        <v>15.0252</v>
      </c>
      <c r="FQ111">
        <v>100.729</v>
      </c>
      <c r="FR111">
        <v>101.35299999999999</v>
      </c>
    </row>
    <row r="112" spans="1:174" x14ac:dyDescent="0.2">
      <c r="A112">
        <v>107</v>
      </c>
      <c r="B112">
        <v>1564510964.5999999</v>
      </c>
      <c r="C112">
        <v>18147.799999952302</v>
      </c>
      <c r="D112" t="s">
        <v>768</v>
      </c>
      <c r="E112" t="s">
        <v>769</v>
      </c>
      <c r="F112" t="s">
        <v>734</v>
      </c>
      <c r="G112">
        <v>2</v>
      </c>
      <c r="H112" s="1">
        <v>0</v>
      </c>
      <c r="I112" t="s">
        <v>959</v>
      </c>
      <c r="J112">
        <v>1564510964.5999999</v>
      </c>
      <c r="K112">
        <f t="shared" si="129"/>
        <v>8.6424456273777855E-3</v>
      </c>
      <c r="L112">
        <f t="shared" si="130"/>
        <v>27.757854959090732</v>
      </c>
      <c r="M112">
        <f t="shared" si="131"/>
        <v>462.09196818719471</v>
      </c>
      <c r="N112">
        <f t="shared" si="132"/>
        <v>380.07179475308078</v>
      </c>
      <c r="O112">
        <f t="shared" si="133"/>
        <v>37.804047824171533</v>
      </c>
      <c r="P112">
        <f t="shared" si="134"/>
        <v>45.962228993770019</v>
      </c>
      <c r="Q112">
        <f t="shared" si="135"/>
        <v>0.70239829022614642</v>
      </c>
      <c r="R112">
        <f t="shared" si="136"/>
        <v>2.2515974755467525</v>
      </c>
      <c r="S112">
        <f t="shared" si="137"/>
        <v>0.59972616434941417</v>
      </c>
      <c r="T112">
        <f t="shared" si="138"/>
        <v>0.38279646225804814</v>
      </c>
      <c r="U112">
        <f t="shared" si="139"/>
        <v>273.60700278103616</v>
      </c>
      <c r="V112">
        <f t="shared" si="140"/>
        <v>27.895290666281774</v>
      </c>
      <c r="W112">
        <f t="shared" si="141"/>
        <v>28.636399999999998</v>
      </c>
      <c r="X112">
        <f t="shared" si="142"/>
        <v>3.9379273265166139</v>
      </c>
      <c r="Y112">
        <f t="shared" si="143"/>
        <v>64.540855909785165</v>
      </c>
      <c r="Z112">
        <f t="shared" si="144"/>
        <v>2.5513210432632003</v>
      </c>
      <c r="AA112">
        <f t="shared" si="145"/>
        <v>3.9530325517055771</v>
      </c>
      <c r="AB112">
        <f t="shared" si="146"/>
        <v>1.3866062832534136</v>
      </c>
      <c r="AC112">
        <f t="shared" si="147"/>
        <v>-381.13185216736036</v>
      </c>
      <c r="AD112">
        <f t="shared" si="148"/>
        <v>8.0116161247109545</v>
      </c>
      <c r="AE112">
        <f t="shared" si="149"/>
        <v>0.78079023011894644</v>
      </c>
      <c r="AF112">
        <f t="shared" si="150"/>
        <v>-98.732443031494299</v>
      </c>
      <c r="AG112">
        <v>-4.1226767481478598E-2</v>
      </c>
      <c r="AH112">
        <v>4.62806581611536E-2</v>
      </c>
      <c r="AI112">
        <v>3.4580771559130601</v>
      </c>
      <c r="AJ112">
        <v>148</v>
      </c>
      <c r="AK112">
        <v>30</v>
      </c>
      <c r="AL112">
        <f t="shared" si="151"/>
        <v>1.0056950799121056</v>
      </c>
      <c r="AM112">
        <f t="shared" si="152"/>
        <v>0.5695079912105605</v>
      </c>
      <c r="AN112">
        <f t="shared" si="153"/>
        <v>52270.687724892472</v>
      </c>
      <c r="AO112">
        <v>0</v>
      </c>
      <c r="AP112">
        <v>0</v>
      </c>
      <c r="AQ112">
        <v>0</v>
      </c>
      <c r="AR112">
        <f t="shared" si="154"/>
        <v>0</v>
      </c>
      <c r="AS112" t="e">
        <f t="shared" si="155"/>
        <v>#DIV/0!</v>
      </c>
      <c r="AT112">
        <v>-1</v>
      </c>
      <c r="AU112" t="s">
        <v>770</v>
      </c>
      <c r="AV112">
        <v>893.35749999999996</v>
      </c>
      <c r="AW112">
        <v>1188.8699999999999</v>
      </c>
      <c r="AX112">
        <f t="shared" si="156"/>
        <v>0.24856586506514589</v>
      </c>
      <c r="AY112">
        <v>0.5</v>
      </c>
      <c r="AZ112">
        <f t="shared" si="157"/>
        <v>1429.2447001004275</v>
      </c>
      <c r="BA112">
        <f t="shared" si="158"/>
        <v>27.757854959090732</v>
      </c>
      <c r="BB112">
        <f t="shared" si="159"/>
        <v>177.63072263511887</v>
      </c>
      <c r="BC112">
        <f t="shared" si="160"/>
        <v>0.47328135119903764</v>
      </c>
      <c r="BD112">
        <f t="shared" si="161"/>
        <v>2.01210156364897E-2</v>
      </c>
      <c r="BE112">
        <f t="shared" si="162"/>
        <v>-1</v>
      </c>
      <c r="BF112" t="s">
        <v>771</v>
      </c>
      <c r="BG112">
        <v>626.20000000000005</v>
      </c>
      <c r="BH112">
        <f t="shared" si="163"/>
        <v>562.66999999999985</v>
      </c>
      <c r="BI112">
        <f t="shared" si="164"/>
        <v>0.52519682940266943</v>
      </c>
      <c r="BJ112">
        <f t="shared" si="165"/>
        <v>1.898546790162887</v>
      </c>
      <c r="BK112">
        <f t="shared" si="166"/>
        <v>0.24856586506514586</v>
      </c>
      <c r="BL112" t="e">
        <f t="shared" si="167"/>
        <v>#DIV/0!</v>
      </c>
      <c r="BM112">
        <v>619</v>
      </c>
      <c r="BN112">
        <v>300</v>
      </c>
      <c r="BO112">
        <v>300</v>
      </c>
      <c r="BP112">
        <v>300</v>
      </c>
      <c r="BQ112">
        <v>10133</v>
      </c>
      <c r="BR112">
        <v>1124.77</v>
      </c>
      <c r="BS112">
        <v>-6.9993399999999997E-3</v>
      </c>
      <c r="BT112">
        <v>2.55396</v>
      </c>
      <c r="BU112">
        <f t="shared" si="168"/>
        <v>1700.03</v>
      </c>
      <c r="BV112">
        <f t="shared" si="169"/>
        <v>1429.2447001004275</v>
      </c>
      <c r="BW112">
        <f t="shared" si="170"/>
        <v>0.8407173403413043</v>
      </c>
      <c r="BX112">
        <f t="shared" si="171"/>
        <v>0.19143468068260869</v>
      </c>
      <c r="BY112">
        <v>6</v>
      </c>
      <c r="BZ112">
        <v>0.5</v>
      </c>
      <c r="CA112" t="s">
        <v>278</v>
      </c>
      <c r="CB112">
        <v>1564510964.5999999</v>
      </c>
      <c r="CC112">
        <v>462.09199999999998</v>
      </c>
      <c r="CD112">
        <v>499.99799999999999</v>
      </c>
      <c r="CE112">
        <v>25.650300000000001</v>
      </c>
      <c r="CF112">
        <v>15.606</v>
      </c>
      <c r="CG112">
        <v>500.09399999999999</v>
      </c>
      <c r="CH112">
        <v>99.265500000000003</v>
      </c>
      <c r="CI112">
        <v>0.200044</v>
      </c>
      <c r="CJ112">
        <v>28.702400000000001</v>
      </c>
      <c r="CK112">
        <v>28.636399999999998</v>
      </c>
      <c r="CL112">
        <v>999.9</v>
      </c>
      <c r="CM112">
        <v>10015.6</v>
      </c>
      <c r="CN112">
        <v>0</v>
      </c>
      <c r="CO112">
        <v>-0.45868100000000001</v>
      </c>
      <c r="CP112">
        <v>1700.03</v>
      </c>
      <c r="CQ112">
        <v>0.97601899999999997</v>
      </c>
      <c r="CR112">
        <v>2.3980600000000001E-2</v>
      </c>
      <c r="CS112">
        <v>0</v>
      </c>
      <c r="CT112">
        <v>893.33799999999997</v>
      </c>
      <c r="CU112">
        <v>4.99986</v>
      </c>
      <c r="CV112">
        <v>15705.5</v>
      </c>
      <c r="CW112">
        <v>13809.6</v>
      </c>
      <c r="CX112">
        <v>47.061999999999998</v>
      </c>
      <c r="CY112">
        <v>48.875</v>
      </c>
      <c r="CZ112">
        <v>47.936999999999998</v>
      </c>
      <c r="DA112">
        <v>47.875</v>
      </c>
      <c r="DB112">
        <v>48.75</v>
      </c>
      <c r="DC112">
        <v>1654.38</v>
      </c>
      <c r="DD112">
        <v>40.65</v>
      </c>
      <c r="DE112">
        <v>0</v>
      </c>
      <c r="DF112">
        <v>124.30000019073501</v>
      </c>
      <c r="DG112">
        <v>893.35749999999996</v>
      </c>
      <c r="DH112">
        <v>-0.69343588875235496</v>
      </c>
      <c r="DI112">
        <v>-25.076923059594701</v>
      </c>
      <c r="DJ112">
        <v>15708.7038461538</v>
      </c>
      <c r="DK112">
        <v>15</v>
      </c>
      <c r="DL112">
        <v>1564511003.5999999</v>
      </c>
      <c r="DM112" t="s">
        <v>772</v>
      </c>
      <c r="DN112">
        <v>108</v>
      </c>
      <c r="DO112">
        <v>0.59799999999999998</v>
      </c>
      <c r="DP112">
        <v>0.10299999999999999</v>
      </c>
      <c r="DQ112">
        <v>500</v>
      </c>
      <c r="DR112">
        <v>16</v>
      </c>
      <c r="DS112">
        <v>0.04</v>
      </c>
      <c r="DT112">
        <v>0.01</v>
      </c>
      <c r="DU112">
        <v>27.843745900854302</v>
      </c>
      <c r="DV112">
        <v>-0.35531081112033902</v>
      </c>
      <c r="DW112">
        <v>8.9688330306677402E-2</v>
      </c>
      <c r="DX112">
        <v>0</v>
      </c>
      <c r="DY112">
        <v>0.72393689705200703</v>
      </c>
      <c r="DZ112">
        <v>-6.4397646799238706E-2</v>
      </c>
      <c r="EA112">
        <v>1.2794831436772401E-2</v>
      </c>
      <c r="EB112">
        <v>1</v>
      </c>
      <c r="EC112">
        <v>1</v>
      </c>
      <c r="ED112">
        <v>2</v>
      </c>
      <c r="EE112" t="s">
        <v>284</v>
      </c>
      <c r="EF112">
        <v>1.8670100000000001</v>
      </c>
      <c r="EG112">
        <v>1.86354</v>
      </c>
      <c r="EH112">
        <v>1.8691899999999999</v>
      </c>
      <c r="EI112">
        <v>1.8670800000000001</v>
      </c>
      <c r="EJ112">
        <v>1.8717999999999999</v>
      </c>
      <c r="EK112">
        <v>1.86422</v>
      </c>
      <c r="EL112">
        <v>1.8657900000000001</v>
      </c>
      <c r="EM112">
        <v>1.8656900000000001</v>
      </c>
      <c r="EN112" t="s">
        <v>280</v>
      </c>
      <c r="EO112" t="s">
        <v>19</v>
      </c>
      <c r="EP112" t="s">
        <v>19</v>
      </c>
      <c r="EQ112" t="s">
        <v>19</v>
      </c>
      <c r="ER112" t="s">
        <v>281</v>
      </c>
      <c r="ES112" t="s">
        <v>282</v>
      </c>
      <c r="ET112" t="s">
        <v>283</v>
      </c>
      <c r="EU112" t="s">
        <v>283</v>
      </c>
      <c r="EV112" t="s">
        <v>283</v>
      </c>
      <c r="EW112" t="s">
        <v>283</v>
      </c>
      <c r="EX112">
        <v>0</v>
      </c>
      <c r="EY112">
        <v>100</v>
      </c>
      <c r="EZ112">
        <v>100</v>
      </c>
      <c r="FA112">
        <v>0.59799999999999998</v>
      </c>
      <c r="FB112">
        <v>0.10299999999999999</v>
      </c>
      <c r="FC112">
        <v>2</v>
      </c>
      <c r="FD112">
        <v>332.05500000000001</v>
      </c>
      <c r="FE112">
        <v>494.51900000000001</v>
      </c>
      <c r="FF112">
        <v>24.999700000000001</v>
      </c>
      <c r="FG112">
        <v>32.921399999999998</v>
      </c>
      <c r="FH112">
        <v>30.0001</v>
      </c>
      <c r="FI112">
        <v>32.920299999999997</v>
      </c>
      <c r="FJ112">
        <v>32.911900000000003</v>
      </c>
      <c r="FK112">
        <v>26.461500000000001</v>
      </c>
      <c r="FL112">
        <v>48.610599999999998</v>
      </c>
      <c r="FM112">
        <v>0</v>
      </c>
      <c r="FN112">
        <v>25</v>
      </c>
      <c r="FO112">
        <v>500</v>
      </c>
      <c r="FP112">
        <v>15.726599999999999</v>
      </c>
      <c r="FQ112">
        <v>100.723</v>
      </c>
      <c r="FR112">
        <v>101.346</v>
      </c>
    </row>
    <row r="113" spans="1:174" x14ac:dyDescent="0.2">
      <c r="A113">
        <v>108</v>
      </c>
      <c r="B113">
        <v>1564511094.5999999</v>
      </c>
      <c r="C113">
        <v>18277.799999952302</v>
      </c>
      <c r="D113" t="s">
        <v>773</v>
      </c>
      <c r="E113" t="s">
        <v>774</v>
      </c>
      <c r="F113" t="s">
        <v>734</v>
      </c>
      <c r="G113">
        <v>2</v>
      </c>
      <c r="H113" s="1">
        <v>0</v>
      </c>
      <c r="I113" t="s">
        <v>959</v>
      </c>
      <c r="J113">
        <v>1564511094.5999999</v>
      </c>
      <c r="K113">
        <f t="shared" si="129"/>
        <v>7.6117860564547469E-3</v>
      </c>
      <c r="L113">
        <f t="shared" si="130"/>
        <v>30.014974085895979</v>
      </c>
      <c r="M113">
        <f t="shared" si="131"/>
        <v>559.08596552495953</v>
      </c>
      <c r="N113">
        <f t="shared" si="132"/>
        <v>453.10849555095626</v>
      </c>
      <c r="O113">
        <f t="shared" si="133"/>
        <v>45.069026457237072</v>
      </c>
      <c r="P113">
        <f t="shared" si="134"/>
        <v>55.610213490867217</v>
      </c>
      <c r="Q113">
        <f t="shared" si="135"/>
        <v>0.57267341395985238</v>
      </c>
      <c r="R113">
        <f t="shared" si="136"/>
        <v>2.2499895902132661</v>
      </c>
      <c r="S113">
        <f t="shared" si="137"/>
        <v>0.50236074313007095</v>
      </c>
      <c r="T113">
        <f t="shared" si="138"/>
        <v>0.3195705458605772</v>
      </c>
      <c r="U113">
        <f t="shared" si="139"/>
        <v>273.60221481191468</v>
      </c>
      <c r="V113">
        <f t="shared" si="140"/>
        <v>28.273241748071722</v>
      </c>
      <c r="W113">
        <f t="shared" si="141"/>
        <v>28.9602</v>
      </c>
      <c r="X113">
        <f t="shared" si="142"/>
        <v>4.0125197364979215</v>
      </c>
      <c r="Y113">
        <f t="shared" si="143"/>
        <v>64.499066660517002</v>
      </c>
      <c r="Z113">
        <f t="shared" si="144"/>
        <v>2.5551599921874</v>
      </c>
      <c r="AA113">
        <f t="shared" si="145"/>
        <v>3.9615456850502566</v>
      </c>
      <c r="AB113">
        <f t="shared" si="146"/>
        <v>1.4573597443105215</v>
      </c>
      <c r="AC113">
        <f t="shared" si="147"/>
        <v>-335.67976508965432</v>
      </c>
      <c r="AD113">
        <f t="shared" si="148"/>
        <v>-26.771227540418469</v>
      </c>
      <c r="AE113">
        <f t="shared" si="149"/>
        <v>-2.6156036545799037</v>
      </c>
      <c r="AF113">
        <f t="shared" si="150"/>
        <v>-91.464381472738012</v>
      </c>
      <c r="AG113">
        <v>-4.1183467077255599E-2</v>
      </c>
      <c r="AH113">
        <v>4.62320496640896E-2</v>
      </c>
      <c r="AI113">
        <v>3.4552021070099301</v>
      </c>
      <c r="AJ113">
        <v>148</v>
      </c>
      <c r="AK113">
        <v>30</v>
      </c>
      <c r="AL113">
        <f t="shared" si="151"/>
        <v>1.0057015572429788</v>
      </c>
      <c r="AM113">
        <f t="shared" si="152"/>
        <v>0.57015572429788275</v>
      </c>
      <c r="AN113">
        <f t="shared" si="153"/>
        <v>52211.641181101069</v>
      </c>
      <c r="AO113">
        <v>0</v>
      </c>
      <c r="AP113">
        <v>0</v>
      </c>
      <c r="AQ113">
        <v>0</v>
      </c>
      <c r="AR113">
        <f t="shared" si="154"/>
        <v>0</v>
      </c>
      <c r="AS113" t="e">
        <f t="shared" si="155"/>
        <v>#DIV/0!</v>
      </c>
      <c r="AT113">
        <v>-1</v>
      </c>
      <c r="AU113" t="s">
        <v>775</v>
      </c>
      <c r="AV113">
        <v>889.91865384615403</v>
      </c>
      <c r="AW113">
        <v>1194.95</v>
      </c>
      <c r="AX113">
        <f t="shared" si="156"/>
        <v>0.25526703724327038</v>
      </c>
      <c r="AY113">
        <v>0.5</v>
      </c>
      <c r="AZ113">
        <f t="shared" si="157"/>
        <v>1429.2195001004293</v>
      </c>
      <c r="BA113">
        <f t="shared" si="158"/>
        <v>30.014974085895979</v>
      </c>
      <c r="BB113">
        <f t="shared" si="159"/>
        <v>182.41631368047229</v>
      </c>
      <c r="BC113">
        <f t="shared" si="160"/>
        <v>0.47631281643583417</v>
      </c>
      <c r="BD113">
        <f t="shared" si="161"/>
        <v>2.170063736446123E-2</v>
      </c>
      <c r="BE113">
        <f t="shared" si="162"/>
        <v>-1</v>
      </c>
      <c r="BF113" t="s">
        <v>776</v>
      </c>
      <c r="BG113">
        <v>625.78</v>
      </c>
      <c r="BH113">
        <f t="shared" si="163"/>
        <v>569.17000000000007</v>
      </c>
      <c r="BI113">
        <f t="shared" si="164"/>
        <v>0.53592309178952857</v>
      </c>
      <c r="BJ113">
        <f t="shared" si="165"/>
        <v>1.9095368979513569</v>
      </c>
      <c r="BK113">
        <f t="shared" si="166"/>
        <v>0.25526703724327043</v>
      </c>
      <c r="BL113" t="e">
        <f t="shared" si="167"/>
        <v>#DIV/0!</v>
      </c>
      <c r="BM113">
        <v>621</v>
      </c>
      <c r="BN113">
        <v>300</v>
      </c>
      <c r="BO113">
        <v>300</v>
      </c>
      <c r="BP113">
        <v>300</v>
      </c>
      <c r="BQ113">
        <v>10132.9</v>
      </c>
      <c r="BR113">
        <v>1127.31</v>
      </c>
      <c r="BS113">
        <v>-6.9993199999999998E-3</v>
      </c>
      <c r="BT113">
        <v>3.0789800000000001</v>
      </c>
      <c r="BU113">
        <f t="shared" si="168"/>
        <v>1700</v>
      </c>
      <c r="BV113">
        <f t="shared" si="169"/>
        <v>1429.2195001004293</v>
      </c>
      <c r="BW113">
        <f t="shared" si="170"/>
        <v>0.84071735300025252</v>
      </c>
      <c r="BX113">
        <f t="shared" si="171"/>
        <v>0.19143470600050519</v>
      </c>
      <c r="BY113">
        <v>6</v>
      </c>
      <c r="BZ113">
        <v>0.5</v>
      </c>
      <c r="CA113" t="s">
        <v>278</v>
      </c>
      <c r="CB113">
        <v>1564511094.5999999</v>
      </c>
      <c r="CC113">
        <v>559.08600000000001</v>
      </c>
      <c r="CD113">
        <v>600</v>
      </c>
      <c r="CE113">
        <v>25.688700000000001</v>
      </c>
      <c r="CF113">
        <v>16.842400000000001</v>
      </c>
      <c r="CG113">
        <v>500.08</v>
      </c>
      <c r="CH113">
        <v>99.266300000000001</v>
      </c>
      <c r="CI113">
        <v>0.20000200000000001</v>
      </c>
      <c r="CJ113">
        <v>28.7395</v>
      </c>
      <c r="CK113">
        <v>28.9602</v>
      </c>
      <c r="CL113">
        <v>999.9</v>
      </c>
      <c r="CM113">
        <v>10005</v>
      </c>
      <c r="CN113">
        <v>0</v>
      </c>
      <c r="CO113">
        <v>-0.56379500000000005</v>
      </c>
      <c r="CP113">
        <v>1700</v>
      </c>
      <c r="CQ113">
        <v>0.97601899999999997</v>
      </c>
      <c r="CR113">
        <v>2.3980600000000001E-2</v>
      </c>
      <c r="CS113">
        <v>0</v>
      </c>
      <c r="CT113">
        <v>889.30799999999999</v>
      </c>
      <c r="CU113">
        <v>4.99986</v>
      </c>
      <c r="CV113">
        <v>15642.2</v>
      </c>
      <c r="CW113">
        <v>13809.4</v>
      </c>
      <c r="CX113">
        <v>47.061999999999998</v>
      </c>
      <c r="CY113">
        <v>48.811999999999998</v>
      </c>
      <c r="CZ113">
        <v>47.875</v>
      </c>
      <c r="DA113">
        <v>47.811999999999998</v>
      </c>
      <c r="DB113">
        <v>48.75</v>
      </c>
      <c r="DC113">
        <v>1654.35</v>
      </c>
      <c r="DD113">
        <v>40.65</v>
      </c>
      <c r="DE113">
        <v>0</v>
      </c>
      <c r="DF113">
        <v>129.700000047684</v>
      </c>
      <c r="DG113">
        <v>889.91865384615403</v>
      </c>
      <c r="DH113">
        <v>-4.3036239403524501</v>
      </c>
      <c r="DI113">
        <v>-76.266666712427494</v>
      </c>
      <c r="DJ113">
        <v>15651.4461538462</v>
      </c>
      <c r="DK113">
        <v>15</v>
      </c>
      <c r="DL113">
        <v>1564511127.5999999</v>
      </c>
      <c r="DM113" t="s">
        <v>777</v>
      </c>
      <c r="DN113">
        <v>109</v>
      </c>
      <c r="DO113">
        <v>0.68100000000000005</v>
      </c>
      <c r="DP113">
        <v>0.122</v>
      </c>
      <c r="DQ113">
        <v>600</v>
      </c>
      <c r="DR113">
        <v>17</v>
      </c>
      <c r="DS113">
        <v>7.0000000000000007E-2</v>
      </c>
      <c r="DT113">
        <v>0.01</v>
      </c>
      <c r="DU113">
        <v>30.1636273803541</v>
      </c>
      <c r="DV113">
        <v>-0.26003635776241102</v>
      </c>
      <c r="DW113">
        <v>7.60933116766839E-2</v>
      </c>
      <c r="DX113">
        <v>1</v>
      </c>
      <c r="DY113">
        <v>0.59359299540666599</v>
      </c>
      <c r="DZ113">
        <v>-6.3675345771495903E-2</v>
      </c>
      <c r="EA113">
        <v>1.26578637649363E-2</v>
      </c>
      <c r="EB113">
        <v>1</v>
      </c>
      <c r="EC113">
        <v>2</v>
      </c>
      <c r="ED113">
        <v>2</v>
      </c>
      <c r="EE113" t="s">
        <v>279</v>
      </c>
      <c r="EF113">
        <v>1.86703</v>
      </c>
      <c r="EG113">
        <v>1.8635200000000001</v>
      </c>
      <c r="EH113">
        <v>1.86917</v>
      </c>
      <c r="EI113">
        <v>1.8671</v>
      </c>
      <c r="EJ113">
        <v>1.8717999999999999</v>
      </c>
      <c r="EK113">
        <v>1.8642300000000001</v>
      </c>
      <c r="EL113">
        <v>1.86581</v>
      </c>
      <c r="EM113">
        <v>1.8656900000000001</v>
      </c>
      <c r="EN113" t="s">
        <v>280</v>
      </c>
      <c r="EO113" t="s">
        <v>19</v>
      </c>
      <c r="EP113" t="s">
        <v>19</v>
      </c>
      <c r="EQ113" t="s">
        <v>19</v>
      </c>
      <c r="ER113" t="s">
        <v>281</v>
      </c>
      <c r="ES113" t="s">
        <v>282</v>
      </c>
      <c r="ET113" t="s">
        <v>283</v>
      </c>
      <c r="EU113" t="s">
        <v>283</v>
      </c>
      <c r="EV113" t="s">
        <v>283</v>
      </c>
      <c r="EW113" t="s">
        <v>283</v>
      </c>
      <c r="EX113">
        <v>0</v>
      </c>
      <c r="EY113">
        <v>100</v>
      </c>
      <c r="EZ113">
        <v>100</v>
      </c>
      <c r="FA113">
        <v>0.68100000000000005</v>
      </c>
      <c r="FB113">
        <v>0.122</v>
      </c>
      <c r="FC113">
        <v>2</v>
      </c>
      <c r="FD113">
        <v>332.339</v>
      </c>
      <c r="FE113">
        <v>495.28699999999998</v>
      </c>
      <c r="FF113">
        <v>24.999700000000001</v>
      </c>
      <c r="FG113">
        <v>32.934699999999999</v>
      </c>
      <c r="FH113">
        <v>30</v>
      </c>
      <c r="FI113">
        <v>32.939399999999999</v>
      </c>
      <c r="FJ113">
        <v>32.932200000000002</v>
      </c>
      <c r="FK113">
        <v>30.645600000000002</v>
      </c>
      <c r="FL113">
        <v>43.711799999999997</v>
      </c>
      <c r="FM113">
        <v>0</v>
      </c>
      <c r="FN113">
        <v>25</v>
      </c>
      <c r="FO113">
        <v>600</v>
      </c>
      <c r="FP113">
        <v>16.9602</v>
      </c>
      <c r="FQ113">
        <v>100.71899999999999</v>
      </c>
      <c r="FR113">
        <v>101.346</v>
      </c>
    </row>
    <row r="114" spans="1:174" x14ac:dyDescent="0.2">
      <c r="A114">
        <v>109</v>
      </c>
      <c r="B114">
        <v>1564511213.5999999</v>
      </c>
      <c r="C114">
        <v>18396.799999952302</v>
      </c>
      <c r="D114" t="s">
        <v>778</v>
      </c>
      <c r="E114" t="s">
        <v>779</v>
      </c>
      <c r="F114" t="s">
        <v>734</v>
      </c>
      <c r="G114">
        <v>2</v>
      </c>
      <c r="H114" s="1">
        <v>0</v>
      </c>
      <c r="I114" t="s">
        <v>959</v>
      </c>
      <c r="J114">
        <v>1564511213.5999999</v>
      </c>
      <c r="K114">
        <f t="shared" si="129"/>
        <v>6.4831324048855851E-3</v>
      </c>
      <c r="L114">
        <f t="shared" si="130"/>
        <v>31.551856575134412</v>
      </c>
      <c r="M114">
        <f t="shared" si="131"/>
        <v>756.39196379897032</v>
      </c>
      <c r="N114">
        <f t="shared" si="132"/>
        <v>615.32630573010215</v>
      </c>
      <c r="O114">
        <f t="shared" si="133"/>
        <v>61.204670881950655</v>
      </c>
      <c r="P114">
        <f t="shared" si="134"/>
        <v>75.236050809071628</v>
      </c>
      <c r="Q114">
        <f t="shared" si="135"/>
        <v>0.44656411149053965</v>
      </c>
      <c r="R114">
        <f t="shared" si="136"/>
        <v>2.2509481837249656</v>
      </c>
      <c r="S114">
        <f t="shared" si="137"/>
        <v>0.40255544928967191</v>
      </c>
      <c r="T114">
        <f t="shared" si="138"/>
        <v>0.2551887727297798</v>
      </c>
      <c r="U114">
        <f t="shared" si="139"/>
        <v>273.63890914202068</v>
      </c>
      <c r="V114">
        <f t="shared" si="140"/>
        <v>28.688601170998233</v>
      </c>
      <c r="W114">
        <f t="shared" si="141"/>
        <v>29.362400000000001</v>
      </c>
      <c r="X114">
        <f t="shared" si="142"/>
        <v>4.1068862375106816</v>
      </c>
      <c r="Y114">
        <f t="shared" si="143"/>
        <v>64.433086879050066</v>
      </c>
      <c r="Z114">
        <f t="shared" si="144"/>
        <v>2.5586497070539997</v>
      </c>
      <c r="AA114">
        <f t="shared" si="145"/>
        <v>3.9710183556112155</v>
      </c>
      <c r="AB114">
        <f t="shared" si="146"/>
        <v>1.5482365304566819</v>
      </c>
      <c r="AC114">
        <f t="shared" si="147"/>
        <v>-285.90613905545428</v>
      </c>
      <c r="AD114">
        <f t="shared" si="148"/>
        <v>-70.59110902038644</v>
      </c>
      <c r="AE114">
        <f t="shared" si="149"/>
        <v>-6.9091654042690198</v>
      </c>
      <c r="AF114">
        <f t="shared" si="150"/>
        <v>-89.76750433808904</v>
      </c>
      <c r="AG114">
        <v>-4.1209278661361003E-2</v>
      </c>
      <c r="AH114">
        <v>4.6261025428466898E-2</v>
      </c>
      <c r="AI114">
        <v>3.4569160629631601</v>
      </c>
      <c r="AJ114">
        <v>148</v>
      </c>
      <c r="AK114">
        <v>30</v>
      </c>
      <c r="AL114">
        <f t="shared" si="151"/>
        <v>1.0056988939579687</v>
      </c>
      <c r="AM114">
        <f t="shared" si="152"/>
        <v>0.56988939579687425</v>
      </c>
      <c r="AN114">
        <f t="shared" si="153"/>
        <v>52235.903108058963</v>
      </c>
      <c r="AO114">
        <v>0</v>
      </c>
      <c r="AP114">
        <v>0</v>
      </c>
      <c r="AQ114">
        <v>0</v>
      </c>
      <c r="AR114">
        <f t="shared" si="154"/>
        <v>0</v>
      </c>
      <c r="AS114" t="e">
        <f t="shared" si="155"/>
        <v>#DIV/0!</v>
      </c>
      <c r="AT114">
        <v>-1</v>
      </c>
      <c r="AU114" t="s">
        <v>780</v>
      </c>
      <c r="AV114">
        <v>883.21692307692297</v>
      </c>
      <c r="AW114">
        <v>1174.77</v>
      </c>
      <c r="AX114">
        <f t="shared" si="156"/>
        <v>0.24817885792374428</v>
      </c>
      <c r="AY114">
        <v>0.5</v>
      </c>
      <c r="AZ114">
        <f t="shared" si="157"/>
        <v>1429.4126929278978</v>
      </c>
      <c r="BA114">
        <f t="shared" si="158"/>
        <v>31.551856575134412</v>
      </c>
      <c r="BB114">
        <f t="shared" si="159"/>
        <v>177.37500481627472</v>
      </c>
      <c r="BC114">
        <f t="shared" si="160"/>
        <v>0.47298620155434679</v>
      </c>
      <c r="BD114">
        <f t="shared" si="161"/>
        <v>2.2772888988734051E-2</v>
      </c>
      <c r="BE114">
        <f t="shared" si="162"/>
        <v>-1</v>
      </c>
      <c r="BF114" t="s">
        <v>781</v>
      </c>
      <c r="BG114">
        <v>619.12</v>
      </c>
      <c r="BH114">
        <f t="shared" si="163"/>
        <v>555.65</v>
      </c>
      <c r="BI114">
        <f t="shared" si="164"/>
        <v>0.52470633838401337</v>
      </c>
      <c r="BJ114">
        <f t="shared" si="165"/>
        <v>1.8974835250032303</v>
      </c>
      <c r="BK114">
        <f t="shared" si="166"/>
        <v>0.24817885792374425</v>
      </c>
      <c r="BL114" t="e">
        <f t="shared" si="167"/>
        <v>#DIV/0!</v>
      </c>
      <c r="BM114">
        <v>623</v>
      </c>
      <c r="BN114">
        <v>300</v>
      </c>
      <c r="BO114">
        <v>300</v>
      </c>
      <c r="BP114">
        <v>300</v>
      </c>
      <c r="BQ114">
        <v>10132.4</v>
      </c>
      <c r="BR114">
        <v>1112.0899999999999</v>
      </c>
      <c r="BS114">
        <v>-6.9990199999999999E-3</v>
      </c>
      <c r="BT114">
        <v>3.25</v>
      </c>
      <c r="BU114">
        <f t="shared" si="168"/>
        <v>1700.23</v>
      </c>
      <c r="BV114">
        <f t="shared" si="169"/>
        <v>1429.4126929278978</v>
      </c>
      <c r="BW114">
        <f t="shared" si="170"/>
        <v>0.84071725174117484</v>
      </c>
      <c r="BX114">
        <f t="shared" si="171"/>
        <v>0.19143450348234983</v>
      </c>
      <c r="BY114">
        <v>6</v>
      </c>
      <c r="BZ114">
        <v>0.5</v>
      </c>
      <c r="CA114" t="s">
        <v>278</v>
      </c>
      <c r="CB114">
        <v>1564511213.5999999</v>
      </c>
      <c r="CC114">
        <v>756.39200000000005</v>
      </c>
      <c r="CD114">
        <v>799.91700000000003</v>
      </c>
      <c r="CE114">
        <v>25.723600000000001</v>
      </c>
      <c r="CF114">
        <v>18.189299999999999</v>
      </c>
      <c r="CG114">
        <v>500.08300000000003</v>
      </c>
      <c r="CH114">
        <v>99.266999999999996</v>
      </c>
      <c r="CI114">
        <v>0.200015</v>
      </c>
      <c r="CJ114">
        <v>28.7807</v>
      </c>
      <c r="CK114">
        <v>29.362400000000001</v>
      </c>
      <c r="CL114">
        <v>999.9</v>
      </c>
      <c r="CM114">
        <v>10011.200000000001</v>
      </c>
      <c r="CN114">
        <v>0</v>
      </c>
      <c r="CO114">
        <v>-0.53512800000000005</v>
      </c>
      <c r="CP114">
        <v>1700.23</v>
      </c>
      <c r="CQ114">
        <v>0.976024</v>
      </c>
      <c r="CR114">
        <v>2.3976299999999999E-2</v>
      </c>
      <c r="CS114">
        <v>0</v>
      </c>
      <c r="CT114">
        <v>882.77499999999998</v>
      </c>
      <c r="CU114">
        <v>4.99986</v>
      </c>
      <c r="CV114">
        <v>15523.4</v>
      </c>
      <c r="CW114">
        <v>13811.3</v>
      </c>
      <c r="CX114">
        <v>47</v>
      </c>
      <c r="CY114">
        <v>48.75</v>
      </c>
      <c r="CZ114">
        <v>47.811999999999998</v>
      </c>
      <c r="DA114">
        <v>47.75</v>
      </c>
      <c r="DB114">
        <v>48.686999999999998</v>
      </c>
      <c r="DC114">
        <v>1654.59</v>
      </c>
      <c r="DD114">
        <v>40.65</v>
      </c>
      <c r="DE114">
        <v>0</v>
      </c>
      <c r="DF114">
        <v>118.30000019073501</v>
      </c>
      <c r="DG114">
        <v>883.21692307692297</v>
      </c>
      <c r="DH114">
        <v>-7.3173333184485996</v>
      </c>
      <c r="DI114">
        <v>-143.825640965926</v>
      </c>
      <c r="DJ114">
        <v>15537.211538461501</v>
      </c>
      <c r="DK114">
        <v>15</v>
      </c>
      <c r="DL114">
        <v>1564511246.5999999</v>
      </c>
      <c r="DM114" t="s">
        <v>782</v>
      </c>
      <c r="DN114">
        <v>110</v>
      </c>
      <c r="DO114">
        <v>0.80300000000000005</v>
      </c>
      <c r="DP114">
        <v>0.14699999999999999</v>
      </c>
      <c r="DQ114">
        <v>800</v>
      </c>
      <c r="DR114">
        <v>18</v>
      </c>
      <c r="DS114">
        <v>0.06</v>
      </c>
      <c r="DT114">
        <v>0.01</v>
      </c>
      <c r="DU114">
        <v>31.680435805303301</v>
      </c>
      <c r="DV114">
        <v>-0.22896186896137299</v>
      </c>
      <c r="DW114">
        <v>0.111378871465577</v>
      </c>
      <c r="DX114">
        <v>1</v>
      </c>
      <c r="DY114">
        <v>0.46601851367166303</v>
      </c>
      <c r="DZ114">
        <v>-6.6077227741169406E-2</v>
      </c>
      <c r="EA114">
        <v>1.31299839845102E-2</v>
      </c>
      <c r="EB114">
        <v>1</v>
      </c>
      <c r="EC114">
        <v>2</v>
      </c>
      <c r="ED114">
        <v>2</v>
      </c>
      <c r="EE114" t="s">
        <v>279</v>
      </c>
      <c r="EF114">
        <v>1.8670199999999999</v>
      </c>
      <c r="EG114">
        <v>1.8635299999999999</v>
      </c>
      <c r="EH114">
        <v>1.8691899999999999</v>
      </c>
      <c r="EI114">
        <v>1.8670899999999999</v>
      </c>
      <c r="EJ114">
        <v>1.8717900000000001</v>
      </c>
      <c r="EK114">
        <v>1.8642700000000001</v>
      </c>
      <c r="EL114">
        <v>1.86582</v>
      </c>
      <c r="EM114">
        <v>1.8656999999999999</v>
      </c>
      <c r="EN114" t="s">
        <v>280</v>
      </c>
      <c r="EO114" t="s">
        <v>19</v>
      </c>
      <c r="EP114" t="s">
        <v>19</v>
      </c>
      <c r="EQ114" t="s">
        <v>19</v>
      </c>
      <c r="ER114" t="s">
        <v>281</v>
      </c>
      <c r="ES114" t="s">
        <v>282</v>
      </c>
      <c r="ET114" t="s">
        <v>283</v>
      </c>
      <c r="EU114" t="s">
        <v>283</v>
      </c>
      <c r="EV114" t="s">
        <v>283</v>
      </c>
      <c r="EW114" t="s">
        <v>283</v>
      </c>
      <c r="EX114">
        <v>0</v>
      </c>
      <c r="EY114">
        <v>100</v>
      </c>
      <c r="EZ114">
        <v>100</v>
      </c>
      <c r="FA114">
        <v>0.80300000000000005</v>
      </c>
      <c r="FB114">
        <v>0.14699999999999999</v>
      </c>
      <c r="FC114">
        <v>2</v>
      </c>
      <c r="FD114">
        <v>332.43599999999998</v>
      </c>
      <c r="FE114">
        <v>496.73700000000002</v>
      </c>
      <c r="FF114">
        <v>24.9999</v>
      </c>
      <c r="FG114">
        <v>32.939</v>
      </c>
      <c r="FH114">
        <v>30.0001</v>
      </c>
      <c r="FI114">
        <v>32.9467</v>
      </c>
      <c r="FJ114">
        <v>32.941000000000003</v>
      </c>
      <c r="FK114">
        <v>38.680300000000003</v>
      </c>
      <c r="FL114">
        <v>38.580300000000001</v>
      </c>
      <c r="FM114">
        <v>0</v>
      </c>
      <c r="FN114">
        <v>25</v>
      </c>
      <c r="FO114">
        <v>800</v>
      </c>
      <c r="FP114">
        <v>18.3291</v>
      </c>
      <c r="FQ114">
        <v>100.72199999999999</v>
      </c>
      <c r="FR114">
        <v>101.345</v>
      </c>
    </row>
    <row r="115" spans="1:174" x14ac:dyDescent="0.2">
      <c r="A115">
        <v>110</v>
      </c>
      <c r="B115">
        <v>1564511335.5999999</v>
      </c>
      <c r="C115">
        <v>18518.799999952302</v>
      </c>
      <c r="D115" t="s">
        <v>783</v>
      </c>
      <c r="E115" t="s">
        <v>784</v>
      </c>
      <c r="F115" t="s">
        <v>734</v>
      </c>
      <c r="G115">
        <v>2</v>
      </c>
      <c r="H115" s="1">
        <v>0</v>
      </c>
      <c r="I115" t="s">
        <v>959</v>
      </c>
      <c r="J115">
        <v>1564511335.5999999</v>
      </c>
      <c r="K115">
        <f t="shared" si="129"/>
        <v>5.1647531364818261E-3</v>
      </c>
      <c r="L115">
        <f t="shared" si="130"/>
        <v>31.830947917992429</v>
      </c>
      <c r="M115">
        <f t="shared" si="131"/>
        <v>955.96696365834077</v>
      </c>
      <c r="N115">
        <f t="shared" si="132"/>
        <v>762.00512402211803</v>
      </c>
      <c r="O115">
        <f t="shared" si="133"/>
        <v>75.792768032378319</v>
      </c>
      <c r="P115">
        <f t="shared" si="134"/>
        <v>95.085164179382275</v>
      </c>
      <c r="Q115">
        <f t="shared" si="135"/>
        <v>0.31921484295831204</v>
      </c>
      <c r="R115">
        <f t="shared" si="136"/>
        <v>2.2549322973586357</v>
      </c>
      <c r="S115">
        <f t="shared" si="137"/>
        <v>0.29606807774199995</v>
      </c>
      <c r="T115">
        <f t="shared" si="138"/>
        <v>0.18698213447619505</v>
      </c>
      <c r="U115">
        <f t="shared" si="139"/>
        <v>273.6176128482773</v>
      </c>
      <c r="V115">
        <f t="shared" si="140"/>
        <v>29.181072175600402</v>
      </c>
      <c r="W115">
        <f t="shared" si="141"/>
        <v>29.915900000000001</v>
      </c>
      <c r="X115">
        <f t="shared" si="142"/>
        <v>4.2399123645104213</v>
      </c>
      <c r="Y115">
        <f t="shared" si="143"/>
        <v>64.359677721859114</v>
      </c>
      <c r="Z115">
        <f t="shared" si="144"/>
        <v>2.5641455977363998</v>
      </c>
      <c r="AA115">
        <f t="shared" si="145"/>
        <v>3.9840870689529786</v>
      </c>
      <c r="AB115">
        <f t="shared" si="146"/>
        <v>1.6757667667740215</v>
      </c>
      <c r="AC115">
        <f t="shared" si="147"/>
        <v>-227.76561331884852</v>
      </c>
      <c r="AD115">
        <f t="shared" si="148"/>
        <v>-131.1109909513921</v>
      </c>
      <c r="AE115">
        <f t="shared" si="149"/>
        <v>-12.848810840756258</v>
      </c>
      <c r="AF115">
        <f t="shared" si="150"/>
        <v>-98.107802262719559</v>
      </c>
      <c r="AG115">
        <v>-4.13166637387236E-2</v>
      </c>
      <c r="AH115">
        <v>4.6381574585255901E-2</v>
      </c>
      <c r="AI115">
        <v>3.4640427444411501</v>
      </c>
      <c r="AJ115">
        <v>147</v>
      </c>
      <c r="AK115">
        <v>29</v>
      </c>
      <c r="AL115">
        <f t="shared" si="151"/>
        <v>1.0056470600466874</v>
      </c>
      <c r="AM115">
        <f t="shared" si="152"/>
        <v>0.56470600466873577</v>
      </c>
      <c r="AN115">
        <f t="shared" si="153"/>
        <v>52356.488723218048</v>
      </c>
      <c r="AO115">
        <v>0</v>
      </c>
      <c r="AP115">
        <v>0</v>
      </c>
      <c r="AQ115">
        <v>0</v>
      </c>
      <c r="AR115">
        <f t="shared" si="154"/>
        <v>0</v>
      </c>
      <c r="AS115" t="e">
        <f t="shared" si="155"/>
        <v>#DIV/0!</v>
      </c>
      <c r="AT115">
        <v>-1</v>
      </c>
      <c r="AU115" t="s">
        <v>785</v>
      </c>
      <c r="AV115">
        <v>874.70392307692305</v>
      </c>
      <c r="AW115">
        <v>1155.23</v>
      </c>
      <c r="AX115">
        <f t="shared" si="156"/>
        <v>0.24283136425047558</v>
      </c>
      <c r="AY115">
        <v>0.5</v>
      </c>
      <c r="AZ115">
        <f t="shared" si="157"/>
        <v>1429.3032001003987</v>
      </c>
      <c r="BA115">
        <f t="shared" si="158"/>
        <v>31.830947917992429</v>
      </c>
      <c r="BB115">
        <f t="shared" si="159"/>
        <v>173.53982300397516</v>
      </c>
      <c r="BC115">
        <f t="shared" si="160"/>
        <v>0.46502428087913233</v>
      </c>
      <c r="BD115">
        <f t="shared" si="161"/>
        <v>2.2969897440715367E-2</v>
      </c>
      <c r="BE115">
        <f t="shared" si="162"/>
        <v>-1</v>
      </c>
      <c r="BF115" t="s">
        <v>786</v>
      </c>
      <c r="BG115">
        <v>618.02</v>
      </c>
      <c r="BH115">
        <f t="shared" si="163"/>
        <v>537.21</v>
      </c>
      <c r="BI115">
        <f t="shared" si="164"/>
        <v>0.52219072043163184</v>
      </c>
      <c r="BJ115">
        <f t="shared" si="165"/>
        <v>1.8692437137956701</v>
      </c>
      <c r="BK115">
        <f t="shared" si="166"/>
        <v>0.24283136425047563</v>
      </c>
      <c r="BL115" t="e">
        <f t="shared" si="167"/>
        <v>#DIV/0!</v>
      </c>
      <c r="BM115">
        <v>625</v>
      </c>
      <c r="BN115">
        <v>300</v>
      </c>
      <c r="BO115">
        <v>300</v>
      </c>
      <c r="BP115">
        <v>300</v>
      </c>
      <c r="BQ115">
        <v>10131.700000000001</v>
      </c>
      <c r="BR115">
        <v>1095.55</v>
      </c>
      <c r="BS115">
        <v>-6.9985100000000003E-3</v>
      </c>
      <c r="BT115">
        <v>3.53735</v>
      </c>
      <c r="BU115">
        <f t="shared" si="168"/>
        <v>1700.1</v>
      </c>
      <c r="BV115">
        <f t="shared" si="169"/>
        <v>1429.3032001003987</v>
      </c>
      <c r="BW115">
        <f t="shared" si="170"/>
        <v>0.84071713434527306</v>
      </c>
      <c r="BX115">
        <f t="shared" si="171"/>
        <v>0.19143426869054622</v>
      </c>
      <c r="BY115">
        <v>6</v>
      </c>
      <c r="BZ115">
        <v>0.5</v>
      </c>
      <c r="CA115" t="s">
        <v>278</v>
      </c>
      <c r="CB115">
        <v>1564511335.5999999</v>
      </c>
      <c r="CC115">
        <v>955.96699999999998</v>
      </c>
      <c r="CD115">
        <v>999.86400000000003</v>
      </c>
      <c r="CE115">
        <v>25.779399999999999</v>
      </c>
      <c r="CF115">
        <v>19.777699999999999</v>
      </c>
      <c r="CG115">
        <v>500.11900000000003</v>
      </c>
      <c r="CH115">
        <v>99.264899999999997</v>
      </c>
      <c r="CI115">
        <v>0.20000599999999999</v>
      </c>
      <c r="CJ115">
        <v>28.837399999999999</v>
      </c>
      <c r="CK115">
        <v>29.915900000000001</v>
      </c>
      <c r="CL115">
        <v>999.9</v>
      </c>
      <c r="CM115">
        <v>10037.5</v>
      </c>
      <c r="CN115">
        <v>0</v>
      </c>
      <c r="CO115">
        <v>-0.64979799999999999</v>
      </c>
      <c r="CP115">
        <v>1700.1</v>
      </c>
      <c r="CQ115">
        <v>0.976024</v>
      </c>
      <c r="CR115">
        <v>2.3976299999999999E-2</v>
      </c>
      <c r="CS115">
        <v>0</v>
      </c>
      <c r="CT115">
        <v>873.88499999999999</v>
      </c>
      <c r="CU115">
        <v>4.99986</v>
      </c>
      <c r="CV115">
        <v>15377.5</v>
      </c>
      <c r="CW115">
        <v>13810.2</v>
      </c>
      <c r="CX115">
        <v>46.936999999999998</v>
      </c>
      <c r="CY115">
        <v>48.686999999999998</v>
      </c>
      <c r="CZ115">
        <v>47.75</v>
      </c>
      <c r="DA115">
        <v>47.75</v>
      </c>
      <c r="DB115">
        <v>48.625</v>
      </c>
      <c r="DC115">
        <v>1654.46</v>
      </c>
      <c r="DD115">
        <v>40.64</v>
      </c>
      <c r="DE115">
        <v>0</v>
      </c>
      <c r="DF115">
        <v>121.30000019073501</v>
      </c>
      <c r="DG115">
        <v>874.70392307692305</v>
      </c>
      <c r="DH115">
        <v>-6.7208205026582197</v>
      </c>
      <c r="DI115">
        <v>-116.461538452162</v>
      </c>
      <c r="DJ115">
        <v>15390.8346153846</v>
      </c>
      <c r="DK115">
        <v>15</v>
      </c>
      <c r="DL115">
        <v>1564511366.0999999</v>
      </c>
      <c r="DM115" t="s">
        <v>787</v>
      </c>
      <c r="DN115">
        <v>111</v>
      </c>
      <c r="DO115">
        <v>1.2470000000000001</v>
      </c>
      <c r="DP115">
        <v>0.17599999999999999</v>
      </c>
      <c r="DQ115">
        <v>1000</v>
      </c>
      <c r="DR115">
        <v>20</v>
      </c>
      <c r="DS115">
        <v>0.03</v>
      </c>
      <c r="DT115">
        <v>0.01</v>
      </c>
      <c r="DU115">
        <v>32.349237997620499</v>
      </c>
      <c r="DV115">
        <v>-0.25445613263260902</v>
      </c>
      <c r="DW115">
        <v>0.114396527298812</v>
      </c>
      <c r="DX115">
        <v>1</v>
      </c>
      <c r="DY115">
        <v>0.33833308014511598</v>
      </c>
      <c r="DZ115">
        <v>-5.7671743602828E-2</v>
      </c>
      <c r="EA115">
        <v>1.14159913544154E-2</v>
      </c>
      <c r="EB115">
        <v>1</v>
      </c>
      <c r="EC115">
        <v>2</v>
      </c>
      <c r="ED115">
        <v>2</v>
      </c>
      <c r="EE115" t="s">
        <v>279</v>
      </c>
      <c r="EF115">
        <v>1.867</v>
      </c>
      <c r="EG115">
        <v>1.86354</v>
      </c>
      <c r="EH115">
        <v>1.8692</v>
      </c>
      <c r="EI115">
        <v>1.8671</v>
      </c>
      <c r="EJ115">
        <v>1.87178</v>
      </c>
      <c r="EK115">
        <v>1.8642099999999999</v>
      </c>
      <c r="EL115">
        <v>1.86581</v>
      </c>
      <c r="EM115">
        <v>1.8656900000000001</v>
      </c>
      <c r="EN115" t="s">
        <v>280</v>
      </c>
      <c r="EO115" t="s">
        <v>19</v>
      </c>
      <c r="EP115" t="s">
        <v>19</v>
      </c>
      <c r="EQ115" t="s">
        <v>19</v>
      </c>
      <c r="ER115" t="s">
        <v>281</v>
      </c>
      <c r="ES115" t="s">
        <v>282</v>
      </c>
      <c r="ET115" t="s">
        <v>283</v>
      </c>
      <c r="EU115" t="s">
        <v>283</v>
      </c>
      <c r="EV115" t="s">
        <v>283</v>
      </c>
      <c r="EW115" t="s">
        <v>283</v>
      </c>
      <c r="EX115">
        <v>0</v>
      </c>
      <c r="EY115">
        <v>100</v>
      </c>
      <c r="EZ115">
        <v>100</v>
      </c>
      <c r="FA115">
        <v>1.2470000000000001</v>
      </c>
      <c r="FB115">
        <v>0.17599999999999999</v>
      </c>
      <c r="FC115">
        <v>2</v>
      </c>
      <c r="FD115">
        <v>332.79899999999998</v>
      </c>
      <c r="FE115">
        <v>498</v>
      </c>
      <c r="FF115">
        <v>24.9998</v>
      </c>
      <c r="FG115">
        <v>32.939</v>
      </c>
      <c r="FH115">
        <v>30</v>
      </c>
      <c r="FI115">
        <v>32.952599999999997</v>
      </c>
      <c r="FJ115">
        <v>32.947299999999998</v>
      </c>
      <c r="FK115">
        <v>46.349800000000002</v>
      </c>
      <c r="FL115">
        <v>33.907600000000002</v>
      </c>
      <c r="FM115">
        <v>0</v>
      </c>
      <c r="FN115">
        <v>25</v>
      </c>
      <c r="FO115">
        <v>1000</v>
      </c>
      <c r="FP115">
        <v>19.905799999999999</v>
      </c>
      <c r="FQ115">
        <v>100.72</v>
      </c>
      <c r="FR115">
        <v>101.346</v>
      </c>
    </row>
    <row r="116" spans="1:174" x14ac:dyDescent="0.2">
      <c r="A116">
        <v>111</v>
      </c>
      <c r="B116">
        <v>1564511847.7</v>
      </c>
      <c r="C116">
        <v>19030.9000000954</v>
      </c>
      <c r="D116" t="s">
        <v>788</v>
      </c>
      <c r="E116" t="s">
        <v>789</v>
      </c>
      <c r="F116" t="s">
        <v>790</v>
      </c>
      <c r="G116">
        <v>1</v>
      </c>
      <c r="H116" s="1">
        <v>6</v>
      </c>
      <c r="I116" t="s">
        <v>959</v>
      </c>
      <c r="J116">
        <v>1564511847.7</v>
      </c>
      <c r="K116">
        <f t="shared" si="129"/>
        <v>1.8852340003490781E-3</v>
      </c>
      <c r="L116">
        <f t="shared" si="130"/>
        <v>13.262716633905262</v>
      </c>
      <c r="M116">
        <f t="shared" si="131"/>
        <v>383.24998471883242</v>
      </c>
      <c r="N116">
        <f t="shared" si="132"/>
        <v>146.89324223189922</v>
      </c>
      <c r="O116">
        <f t="shared" si="133"/>
        <v>14.609714108523164</v>
      </c>
      <c r="P116">
        <f t="shared" si="134"/>
        <v>38.11729269341501</v>
      </c>
      <c r="Q116">
        <f t="shared" si="135"/>
        <v>9.5033957686355169E-2</v>
      </c>
      <c r="R116">
        <f t="shared" si="136"/>
        <v>2.2485234803463898</v>
      </c>
      <c r="S116">
        <f t="shared" si="137"/>
        <v>9.2857626595647336E-2</v>
      </c>
      <c r="T116">
        <f t="shared" si="138"/>
        <v>5.8227400273623497E-2</v>
      </c>
      <c r="U116">
        <f t="shared" si="139"/>
        <v>273.55959535799451</v>
      </c>
      <c r="V116">
        <f t="shared" si="140"/>
        <v>30.570873067755109</v>
      </c>
      <c r="W116">
        <f t="shared" si="141"/>
        <v>31.3643</v>
      </c>
      <c r="X116">
        <f t="shared" si="142"/>
        <v>4.6059384173592512</v>
      </c>
      <c r="Y116">
        <f t="shared" si="143"/>
        <v>65.616893053978416</v>
      </c>
      <c r="Z116">
        <f t="shared" si="144"/>
        <v>2.6604628135335999</v>
      </c>
      <c r="AA116">
        <f t="shared" si="145"/>
        <v>4.0545394481647037</v>
      </c>
      <c r="AB116">
        <f t="shared" si="146"/>
        <v>1.9454756038256513</v>
      </c>
      <c r="AC116">
        <f t="shared" si="147"/>
        <v>-83.138819415394352</v>
      </c>
      <c r="AD116">
        <f t="shared" si="148"/>
        <v>-269.59861286829448</v>
      </c>
      <c r="AE116">
        <f t="shared" si="149"/>
        <v>-26.726961248993153</v>
      </c>
      <c r="AF116">
        <f t="shared" si="150"/>
        <v>-105.90479817468747</v>
      </c>
      <c r="AG116">
        <v>-4.1144009071202602E-2</v>
      </c>
      <c r="AH116">
        <v>4.6187754595583899E-2</v>
      </c>
      <c r="AI116">
        <v>3.4525812793361799</v>
      </c>
      <c r="AJ116">
        <v>149</v>
      </c>
      <c r="AK116">
        <v>30</v>
      </c>
      <c r="AL116">
        <f t="shared" si="151"/>
        <v>1.0057533082142212</v>
      </c>
      <c r="AM116">
        <f t="shared" si="152"/>
        <v>0.57533082142211533</v>
      </c>
      <c r="AN116">
        <f t="shared" si="153"/>
        <v>52094.286398040131</v>
      </c>
      <c r="AO116">
        <v>0</v>
      </c>
      <c r="AP116">
        <v>0</v>
      </c>
      <c r="AQ116">
        <v>0</v>
      </c>
      <c r="AR116">
        <f t="shared" si="154"/>
        <v>0</v>
      </c>
      <c r="AS116" t="e">
        <f t="shared" si="155"/>
        <v>#DIV/0!</v>
      </c>
      <c r="AT116">
        <v>-1</v>
      </c>
      <c r="AU116" t="s">
        <v>791</v>
      </c>
      <c r="AV116">
        <v>826.28284615384598</v>
      </c>
      <c r="AW116">
        <v>1113.8599999999999</v>
      </c>
      <c r="AX116">
        <f t="shared" si="156"/>
        <v>0.25818069941119526</v>
      </c>
      <c r="AY116">
        <v>0.5</v>
      </c>
      <c r="AZ116">
        <f t="shared" si="157"/>
        <v>1429.0005001003954</v>
      </c>
      <c r="BA116">
        <f t="shared" si="158"/>
        <v>13.262716633905262</v>
      </c>
      <c r="BB116">
        <f t="shared" si="159"/>
        <v>184.47017428743393</v>
      </c>
      <c r="BC116">
        <f t="shared" si="160"/>
        <v>0.45415043183164844</v>
      </c>
      <c r="BD116">
        <f t="shared" si="161"/>
        <v>9.9809038785523344E-3</v>
      </c>
      <c r="BE116">
        <f t="shared" si="162"/>
        <v>-1</v>
      </c>
      <c r="BF116" t="s">
        <v>792</v>
      </c>
      <c r="BG116">
        <v>608</v>
      </c>
      <c r="BH116">
        <f t="shared" si="163"/>
        <v>505.8599999999999</v>
      </c>
      <c r="BI116">
        <f t="shared" si="164"/>
        <v>0.56849158630086183</v>
      </c>
      <c r="BJ116">
        <f t="shared" si="165"/>
        <v>1.8320065789473683</v>
      </c>
      <c r="BK116">
        <f t="shared" si="166"/>
        <v>0.25818069941119526</v>
      </c>
      <c r="BL116" t="e">
        <f t="shared" si="167"/>
        <v>#DIV/0!</v>
      </c>
      <c r="BM116">
        <v>627</v>
      </c>
      <c r="BN116">
        <v>300</v>
      </c>
      <c r="BO116">
        <v>300</v>
      </c>
      <c r="BP116">
        <v>300</v>
      </c>
      <c r="BQ116">
        <v>10163.1</v>
      </c>
      <c r="BR116">
        <v>1058.43</v>
      </c>
      <c r="BS116">
        <v>-7.0202700000000003E-3</v>
      </c>
      <c r="BT116">
        <v>5.4167500000000004</v>
      </c>
      <c r="BU116">
        <f t="shared" si="168"/>
        <v>1699.74</v>
      </c>
      <c r="BV116">
        <f t="shared" si="169"/>
        <v>1429.0005001003954</v>
      </c>
      <c r="BW116">
        <f t="shared" si="170"/>
        <v>0.84071710973466252</v>
      </c>
      <c r="BX116">
        <f t="shared" si="171"/>
        <v>0.19143421946932515</v>
      </c>
      <c r="BY116">
        <v>6</v>
      </c>
      <c r="BZ116">
        <v>0.5</v>
      </c>
      <c r="CA116" t="s">
        <v>278</v>
      </c>
      <c r="CB116">
        <v>1564511847.7</v>
      </c>
      <c r="CC116">
        <v>383.25</v>
      </c>
      <c r="CD116">
        <v>399.93799999999999</v>
      </c>
      <c r="CE116">
        <v>26.749600000000001</v>
      </c>
      <c r="CF116">
        <v>24.561199999999999</v>
      </c>
      <c r="CG116">
        <v>500.09699999999998</v>
      </c>
      <c r="CH116">
        <v>99.257999999999996</v>
      </c>
      <c r="CI116">
        <v>0.200041</v>
      </c>
      <c r="CJ116">
        <v>29.1403</v>
      </c>
      <c r="CK116">
        <v>31.3643</v>
      </c>
      <c r="CL116">
        <v>999.9</v>
      </c>
      <c r="CM116">
        <v>9996.25</v>
      </c>
      <c r="CN116">
        <v>0</v>
      </c>
      <c r="CO116">
        <v>-0.64979799999999999</v>
      </c>
      <c r="CP116">
        <v>1699.74</v>
      </c>
      <c r="CQ116">
        <v>0.97602299999999997</v>
      </c>
      <c r="CR116">
        <v>2.3976899999999999E-2</v>
      </c>
      <c r="CS116">
        <v>0</v>
      </c>
      <c r="CT116">
        <v>826.43700000000001</v>
      </c>
      <c r="CU116">
        <v>4.99986</v>
      </c>
      <c r="CV116">
        <v>14499.8</v>
      </c>
      <c r="CW116">
        <v>13807.3</v>
      </c>
      <c r="CX116">
        <v>47.061999999999998</v>
      </c>
      <c r="CY116">
        <v>48.75</v>
      </c>
      <c r="CZ116">
        <v>47.811999999999998</v>
      </c>
      <c r="DA116">
        <v>47.811999999999998</v>
      </c>
      <c r="DB116">
        <v>48.75</v>
      </c>
      <c r="DC116">
        <v>1654.11</v>
      </c>
      <c r="DD116">
        <v>40.630000000000003</v>
      </c>
      <c r="DE116">
        <v>0</v>
      </c>
      <c r="DF116">
        <v>511.700000047684</v>
      </c>
      <c r="DG116">
        <v>826.28284615384598</v>
      </c>
      <c r="DH116">
        <v>-0.53148717711213</v>
      </c>
      <c r="DI116">
        <v>-12.9777777795991</v>
      </c>
      <c r="DJ116">
        <v>14502.807692307701</v>
      </c>
      <c r="DK116">
        <v>15</v>
      </c>
      <c r="DL116">
        <v>1564511868.8</v>
      </c>
      <c r="DM116" t="s">
        <v>793</v>
      </c>
      <c r="DN116">
        <v>112</v>
      </c>
      <c r="DO116">
        <v>0.497</v>
      </c>
      <c r="DP116">
        <v>0.25700000000000001</v>
      </c>
      <c r="DQ116">
        <v>400</v>
      </c>
      <c r="DR116">
        <v>24</v>
      </c>
      <c r="DS116">
        <v>7.0000000000000007E-2</v>
      </c>
      <c r="DT116">
        <v>0.04</v>
      </c>
      <c r="DU116">
        <v>12.381723069659801</v>
      </c>
      <c r="DV116">
        <v>1.0650903918048</v>
      </c>
      <c r="DW116">
        <v>0.212399673304034</v>
      </c>
      <c r="DX116">
        <v>0</v>
      </c>
      <c r="DY116">
        <v>8.8128857957196896E-2</v>
      </c>
      <c r="DZ116">
        <v>7.8876464185079799E-3</v>
      </c>
      <c r="EA116">
        <v>1.7119783681832899E-3</v>
      </c>
      <c r="EB116">
        <v>1</v>
      </c>
      <c r="EC116">
        <v>1</v>
      </c>
      <c r="ED116">
        <v>2</v>
      </c>
      <c r="EE116" t="s">
        <v>284</v>
      </c>
      <c r="EF116">
        <v>1.8669899999999999</v>
      </c>
      <c r="EG116">
        <v>1.8634999999999999</v>
      </c>
      <c r="EH116">
        <v>1.86917</v>
      </c>
      <c r="EI116">
        <v>1.8670899999999999</v>
      </c>
      <c r="EJ116">
        <v>1.87178</v>
      </c>
      <c r="EK116">
        <v>1.86425</v>
      </c>
      <c r="EL116">
        <v>1.8658300000000001</v>
      </c>
      <c r="EM116">
        <v>1.8656999999999999</v>
      </c>
      <c r="EN116" t="s">
        <v>280</v>
      </c>
      <c r="EO116" t="s">
        <v>19</v>
      </c>
      <c r="EP116" t="s">
        <v>19</v>
      </c>
      <c r="EQ116" t="s">
        <v>19</v>
      </c>
      <c r="ER116" t="s">
        <v>281</v>
      </c>
      <c r="ES116" t="s">
        <v>282</v>
      </c>
      <c r="ET116" t="s">
        <v>283</v>
      </c>
      <c r="EU116" t="s">
        <v>283</v>
      </c>
      <c r="EV116" t="s">
        <v>283</v>
      </c>
      <c r="EW116" t="s">
        <v>283</v>
      </c>
      <c r="EX116">
        <v>0</v>
      </c>
      <c r="EY116">
        <v>100</v>
      </c>
      <c r="EZ116">
        <v>100</v>
      </c>
      <c r="FA116">
        <v>0.497</v>
      </c>
      <c r="FB116">
        <v>0.25700000000000001</v>
      </c>
      <c r="FC116">
        <v>2</v>
      </c>
      <c r="FD116">
        <v>331.26600000000002</v>
      </c>
      <c r="FE116">
        <v>499.05399999999997</v>
      </c>
      <c r="FF116">
        <v>25.0002</v>
      </c>
      <c r="FG116">
        <v>33.0501</v>
      </c>
      <c r="FH116">
        <v>30.000299999999999</v>
      </c>
      <c r="FI116">
        <v>33.041499999999999</v>
      </c>
      <c r="FJ116">
        <v>33.037199999999999</v>
      </c>
      <c r="FK116">
        <v>22.275400000000001</v>
      </c>
      <c r="FL116">
        <v>24.512899999999998</v>
      </c>
      <c r="FM116">
        <v>23.3993</v>
      </c>
      <c r="FN116">
        <v>25</v>
      </c>
      <c r="FO116">
        <v>400</v>
      </c>
      <c r="FP116">
        <v>24.465900000000001</v>
      </c>
      <c r="FQ116">
        <v>100.70099999999999</v>
      </c>
      <c r="FR116">
        <v>101.31699999999999</v>
      </c>
    </row>
    <row r="117" spans="1:174" x14ac:dyDescent="0.2">
      <c r="A117">
        <v>112</v>
      </c>
      <c r="B117">
        <v>1564511959.8</v>
      </c>
      <c r="C117">
        <v>19143</v>
      </c>
      <c r="D117" t="s">
        <v>794</v>
      </c>
      <c r="E117" t="s">
        <v>795</v>
      </c>
      <c r="F117" t="s">
        <v>790</v>
      </c>
      <c r="G117">
        <v>1</v>
      </c>
      <c r="H117" s="1">
        <v>6</v>
      </c>
      <c r="I117" t="s">
        <v>959</v>
      </c>
      <c r="J117">
        <v>1564511959.8</v>
      </c>
      <c r="K117">
        <f t="shared" si="129"/>
        <v>2.2093518357186063E-3</v>
      </c>
      <c r="L117">
        <f t="shared" si="130"/>
        <v>10.721241051978929</v>
      </c>
      <c r="M117">
        <f t="shared" si="131"/>
        <v>286.44898761823066</v>
      </c>
      <c r="N117">
        <f t="shared" si="132"/>
        <v>124.43178279365645</v>
      </c>
      <c r="O117">
        <f t="shared" si="133"/>
        <v>12.375520861675469</v>
      </c>
      <c r="P117">
        <f t="shared" si="134"/>
        <v>28.489147567336417</v>
      </c>
      <c r="Q117">
        <f t="shared" si="135"/>
        <v>0.11299532090445398</v>
      </c>
      <c r="R117">
        <f t="shared" si="136"/>
        <v>2.2466792519275423</v>
      </c>
      <c r="S117">
        <f t="shared" si="137"/>
        <v>0.10993043554980846</v>
      </c>
      <c r="T117">
        <f t="shared" si="138"/>
        <v>6.897496569123264E-2</v>
      </c>
      <c r="U117">
        <f t="shared" si="139"/>
        <v>273.60908446733481</v>
      </c>
      <c r="V117">
        <f t="shared" si="140"/>
        <v>30.461155175264214</v>
      </c>
      <c r="W117">
        <f t="shared" si="141"/>
        <v>31.232399999999998</v>
      </c>
      <c r="X117">
        <f t="shared" si="142"/>
        <v>4.5715041536463978</v>
      </c>
      <c r="Y117">
        <f t="shared" si="143"/>
        <v>65.253885567671048</v>
      </c>
      <c r="Z117">
        <f t="shared" si="144"/>
        <v>2.6451787128316</v>
      </c>
      <c r="AA117">
        <f t="shared" si="145"/>
        <v>4.0536723442904208</v>
      </c>
      <c r="AB117">
        <f t="shared" si="146"/>
        <v>1.9263254408147978</v>
      </c>
      <c r="AC117">
        <f t="shared" si="147"/>
        <v>-97.432415955190535</v>
      </c>
      <c r="AD117">
        <f t="shared" si="148"/>
        <v>-253.84952436114108</v>
      </c>
      <c r="AE117">
        <f t="shared" si="149"/>
        <v>-25.169388207180614</v>
      </c>
      <c r="AF117">
        <f t="shared" si="150"/>
        <v>-102.84224405617741</v>
      </c>
      <c r="AG117">
        <v>-4.1094407568888103E-2</v>
      </c>
      <c r="AH117">
        <v>4.6132072563905599E-2</v>
      </c>
      <c r="AI117">
        <v>3.4492854890240801</v>
      </c>
      <c r="AJ117">
        <v>149</v>
      </c>
      <c r="AK117">
        <v>30</v>
      </c>
      <c r="AL117">
        <f t="shared" si="151"/>
        <v>1.0057599418577658</v>
      </c>
      <c r="AM117">
        <f t="shared" si="152"/>
        <v>0.5759941857765849</v>
      </c>
      <c r="AN117">
        <f t="shared" si="153"/>
        <v>52034.633347821808</v>
      </c>
      <c r="AO117">
        <v>0</v>
      </c>
      <c r="AP117">
        <v>0</v>
      </c>
      <c r="AQ117">
        <v>0</v>
      </c>
      <c r="AR117">
        <f t="shared" si="154"/>
        <v>0</v>
      </c>
      <c r="AS117" t="e">
        <f t="shared" si="155"/>
        <v>#DIV/0!</v>
      </c>
      <c r="AT117">
        <v>-1</v>
      </c>
      <c r="AU117" t="s">
        <v>796</v>
      </c>
      <c r="AV117">
        <v>825.78419230769202</v>
      </c>
      <c r="AW117">
        <v>1106.18</v>
      </c>
      <c r="AX117">
        <f t="shared" si="156"/>
        <v>0.2534811763838688</v>
      </c>
      <c r="AY117">
        <v>0.5</v>
      </c>
      <c r="AZ117">
        <f t="shared" si="157"/>
        <v>1429.2609072702094</v>
      </c>
      <c r="BA117">
        <f t="shared" si="158"/>
        <v>10.721241051978929</v>
      </c>
      <c r="BB117">
        <f t="shared" si="159"/>
        <v>181.14536806716416</v>
      </c>
      <c r="BC117">
        <f t="shared" si="160"/>
        <v>0.44477390659747967</v>
      </c>
      <c r="BD117">
        <f t="shared" si="161"/>
        <v>8.2009106891237221E-3</v>
      </c>
      <c r="BE117">
        <f t="shared" si="162"/>
        <v>-1</v>
      </c>
      <c r="BF117" t="s">
        <v>797</v>
      </c>
      <c r="BG117">
        <v>614.17999999999995</v>
      </c>
      <c r="BH117">
        <f t="shared" si="163"/>
        <v>492.00000000000011</v>
      </c>
      <c r="BI117">
        <f t="shared" si="164"/>
        <v>0.56991017823639833</v>
      </c>
      <c r="BJ117">
        <f t="shared" si="165"/>
        <v>1.8010680907877172</v>
      </c>
      <c r="BK117">
        <f t="shared" si="166"/>
        <v>0.25348117638386886</v>
      </c>
      <c r="BL117" t="e">
        <f t="shared" si="167"/>
        <v>#DIV/0!</v>
      </c>
      <c r="BM117">
        <v>629</v>
      </c>
      <c r="BN117">
        <v>300</v>
      </c>
      <c r="BO117">
        <v>300</v>
      </c>
      <c r="BP117">
        <v>300</v>
      </c>
      <c r="BQ117">
        <v>10162.799999999999</v>
      </c>
      <c r="BR117">
        <v>1049.82</v>
      </c>
      <c r="BS117">
        <v>-7.0200100000000001E-3</v>
      </c>
      <c r="BT117">
        <v>4.46631</v>
      </c>
      <c r="BU117">
        <f t="shared" si="168"/>
        <v>1700.05</v>
      </c>
      <c r="BV117">
        <f t="shared" si="169"/>
        <v>1429.2609072702094</v>
      </c>
      <c r="BW117">
        <f t="shared" si="170"/>
        <v>0.84071698318885291</v>
      </c>
      <c r="BX117">
        <f t="shared" si="171"/>
        <v>0.19143396637770599</v>
      </c>
      <c r="BY117">
        <v>6</v>
      </c>
      <c r="BZ117">
        <v>0.5</v>
      </c>
      <c r="CA117" t="s">
        <v>278</v>
      </c>
      <c r="CB117">
        <v>1564511959.8</v>
      </c>
      <c r="CC117">
        <v>286.44900000000001</v>
      </c>
      <c r="CD117">
        <v>299.99799999999999</v>
      </c>
      <c r="CE117">
        <v>26.596399999999999</v>
      </c>
      <c r="CF117">
        <v>24.031300000000002</v>
      </c>
      <c r="CG117">
        <v>500.08300000000003</v>
      </c>
      <c r="CH117">
        <v>99.256200000000007</v>
      </c>
      <c r="CI117">
        <v>0.200069</v>
      </c>
      <c r="CJ117">
        <v>29.136600000000001</v>
      </c>
      <c r="CK117">
        <v>31.232399999999998</v>
      </c>
      <c r="CL117">
        <v>999.9</v>
      </c>
      <c r="CM117">
        <v>9984.3799999999992</v>
      </c>
      <c r="CN117">
        <v>0</v>
      </c>
      <c r="CO117">
        <v>-0.55519499999999999</v>
      </c>
      <c r="CP117">
        <v>1700.05</v>
      </c>
      <c r="CQ117">
        <v>0.97602699999999998</v>
      </c>
      <c r="CR117">
        <v>2.39726E-2</v>
      </c>
      <c r="CS117">
        <v>0</v>
      </c>
      <c r="CT117">
        <v>825.82600000000002</v>
      </c>
      <c r="CU117">
        <v>4.99986</v>
      </c>
      <c r="CV117">
        <v>14489.6</v>
      </c>
      <c r="CW117">
        <v>13809.9</v>
      </c>
      <c r="CX117">
        <v>47.061999999999998</v>
      </c>
      <c r="CY117">
        <v>48.811999999999998</v>
      </c>
      <c r="CZ117">
        <v>47.875</v>
      </c>
      <c r="DA117">
        <v>47.875</v>
      </c>
      <c r="DB117">
        <v>48.811999999999998</v>
      </c>
      <c r="DC117">
        <v>1654.41</v>
      </c>
      <c r="DD117">
        <v>40.630000000000003</v>
      </c>
      <c r="DE117">
        <v>0</v>
      </c>
      <c r="DF117">
        <v>111.60000014305101</v>
      </c>
      <c r="DG117">
        <v>825.78419230769202</v>
      </c>
      <c r="DH117">
        <v>-1.0571282060175</v>
      </c>
      <c r="DI117">
        <v>-14.1299145490781</v>
      </c>
      <c r="DJ117">
        <v>14490.788461538499</v>
      </c>
      <c r="DK117">
        <v>15</v>
      </c>
      <c r="DL117">
        <v>1564511983.8</v>
      </c>
      <c r="DM117" t="s">
        <v>798</v>
      </c>
      <c r="DN117">
        <v>113</v>
      </c>
      <c r="DO117">
        <v>0.38400000000000001</v>
      </c>
      <c r="DP117">
        <v>0.248</v>
      </c>
      <c r="DQ117">
        <v>300</v>
      </c>
      <c r="DR117">
        <v>24</v>
      </c>
      <c r="DS117">
        <v>0.08</v>
      </c>
      <c r="DT117">
        <v>0.04</v>
      </c>
      <c r="DU117">
        <v>10.0835913784819</v>
      </c>
      <c r="DV117">
        <v>1.4393660431119399</v>
      </c>
      <c r="DW117">
        <v>0.28470539615196899</v>
      </c>
      <c r="DX117">
        <v>0</v>
      </c>
      <c r="DY117">
        <v>0.10648916820906699</v>
      </c>
      <c r="DZ117">
        <v>2.0160966043519701E-2</v>
      </c>
      <c r="EA117">
        <v>4.0007549274196702E-3</v>
      </c>
      <c r="EB117">
        <v>1</v>
      </c>
      <c r="EC117">
        <v>1</v>
      </c>
      <c r="ED117">
        <v>2</v>
      </c>
      <c r="EE117" t="s">
        <v>284</v>
      </c>
      <c r="EF117">
        <v>1.86703</v>
      </c>
      <c r="EG117">
        <v>1.86354</v>
      </c>
      <c r="EH117">
        <v>1.86917</v>
      </c>
      <c r="EI117">
        <v>1.8671199999999999</v>
      </c>
      <c r="EJ117">
        <v>1.8717999999999999</v>
      </c>
      <c r="EK117">
        <v>1.8642700000000001</v>
      </c>
      <c r="EL117">
        <v>1.86582</v>
      </c>
      <c r="EM117">
        <v>1.8656999999999999</v>
      </c>
      <c r="EN117" t="s">
        <v>280</v>
      </c>
      <c r="EO117" t="s">
        <v>19</v>
      </c>
      <c r="EP117" t="s">
        <v>19</v>
      </c>
      <c r="EQ117" t="s">
        <v>19</v>
      </c>
      <c r="ER117" t="s">
        <v>281</v>
      </c>
      <c r="ES117" t="s">
        <v>282</v>
      </c>
      <c r="ET117" t="s">
        <v>283</v>
      </c>
      <c r="EU117" t="s">
        <v>283</v>
      </c>
      <c r="EV117" t="s">
        <v>283</v>
      </c>
      <c r="EW117" t="s">
        <v>283</v>
      </c>
      <c r="EX117">
        <v>0</v>
      </c>
      <c r="EY117">
        <v>100</v>
      </c>
      <c r="EZ117">
        <v>100</v>
      </c>
      <c r="FA117">
        <v>0.38400000000000001</v>
      </c>
      <c r="FB117">
        <v>0.248</v>
      </c>
      <c r="FC117">
        <v>2</v>
      </c>
      <c r="FD117">
        <v>331.61599999999999</v>
      </c>
      <c r="FE117">
        <v>498.50299999999999</v>
      </c>
      <c r="FF117">
        <v>24.9998</v>
      </c>
      <c r="FG117">
        <v>33.077199999999998</v>
      </c>
      <c r="FH117">
        <v>30</v>
      </c>
      <c r="FI117">
        <v>33.067300000000003</v>
      </c>
      <c r="FJ117">
        <v>33.060499999999998</v>
      </c>
      <c r="FK117">
        <v>17.756599999999999</v>
      </c>
      <c r="FL117">
        <v>27.1708</v>
      </c>
      <c r="FM117">
        <v>23.567900000000002</v>
      </c>
      <c r="FN117">
        <v>25</v>
      </c>
      <c r="FO117">
        <v>300</v>
      </c>
      <c r="FP117">
        <v>23.904699999999998</v>
      </c>
      <c r="FQ117">
        <v>100.694</v>
      </c>
      <c r="FR117">
        <v>101.315</v>
      </c>
    </row>
    <row r="118" spans="1:174" x14ac:dyDescent="0.2">
      <c r="A118">
        <v>113</v>
      </c>
      <c r="B118">
        <v>1564512075.3</v>
      </c>
      <c r="C118">
        <v>19258.5</v>
      </c>
      <c r="D118" t="s">
        <v>799</v>
      </c>
      <c r="E118" t="s">
        <v>800</v>
      </c>
      <c r="F118" t="s">
        <v>790</v>
      </c>
      <c r="G118">
        <v>1</v>
      </c>
      <c r="H118" s="1">
        <v>6</v>
      </c>
      <c r="I118" t="s">
        <v>959</v>
      </c>
      <c r="J118">
        <v>1564512075.3</v>
      </c>
      <c r="K118">
        <f t="shared" si="129"/>
        <v>2.7021734933360088E-3</v>
      </c>
      <c r="L118">
        <f t="shared" si="130"/>
        <v>10.072412292842154</v>
      </c>
      <c r="M118">
        <f t="shared" si="131"/>
        <v>237.16898849468785</v>
      </c>
      <c r="N118">
        <f t="shared" si="132"/>
        <v>115.96453645931969</v>
      </c>
      <c r="O118">
        <f t="shared" si="133"/>
        <v>11.533597968057606</v>
      </c>
      <c r="P118">
        <f t="shared" si="134"/>
        <v>23.588347328479951</v>
      </c>
      <c r="Q118">
        <f t="shared" si="135"/>
        <v>0.1434669196239691</v>
      </c>
      <c r="R118">
        <f t="shared" si="136"/>
        <v>2.2552072741208873</v>
      </c>
      <c r="S118">
        <f t="shared" si="137"/>
        <v>0.13858258217609143</v>
      </c>
      <c r="T118">
        <f t="shared" si="138"/>
        <v>8.7039099150691718E-2</v>
      </c>
      <c r="U118">
        <f t="shared" si="139"/>
        <v>273.60748847769622</v>
      </c>
      <c r="V118">
        <f t="shared" si="140"/>
        <v>30.266671817928959</v>
      </c>
      <c r="W118">
        <f t="shared" si="141"/>
        <v>31.000499999999999</v>
      </c>
      <c r="X118">
        <f t="shared" si="142"/>
        <v>4.5115069253229114</v>
      </c>
      <c r="Y118">
        <f t="shared" si="143"/>
        <v>65.276474117826837</v>
      </c>
      <c r="Z118">
        <f t="shared" si="144"/>
        <v>2.6419519189125</v>
      </c>
      <c r="AA118">
        <f t="shared" si="145"/>
        <v>4.047326321798054</v>
      </c>
      <c r="AB118">
        <f t="shared" si="146"/>
        <v>1.8695550064104114</v>
      </c>
      <c r="AC118">
        <f t="shared" si="147"/>
        <v>-119.16585105611799</v>
      </c>
      <c r="AD118">
        <f t="shared" si="148"/>
        <v>-229.91295105750817</v>
      </c>
      <c r="AE118">
        <f t="shared" si="149"/>
        <v>-22.680716408207331</v>
      </c>
      <c r="AF118">
        <f t="shared" si="150"/>
        <v>-98.152030044137263</v>
      </c>
      <c r="AG118">
        <v>-4.1324081638101702E-2</v>
      </c>
      <c r="AH118">
        <v>4.63899018271514E-2</v>
      </c>
      <c r="AI118">
        <v>3.46453480212964</v>
      </c>
      <c r="AJ118">
        <v>148</v>
      </c>
      <c r="AK118">
        <v>30</v>
      </c>
      <c r="AL118">
        <f t="shared" si="151"/>
        <v>1.005689880760553</v>
      </c>
      <c r="AM118">
        <f t="shared" si="152"/>
        <v>0.568988076055299</v>
      </c>
      <c r="AN118">
        <f t="shared" si="153"/>
        <v>52318.179805968015</v>
      </c>
      <c r="AO118">
        <v>0</v>
      </c>
      <c r="AP118">
        <v>0</v>
      </c>
      <c r="AQ118">
        <v>0</v>
      </c>
      <c r="AR118">
        <f t="shared" si="154"/>
        <v>0</v>
      </c>
      <c r="AS118" t="e">
        <f t="shared" si="155"/>
        <v>#DIV/0!</v>
      </c>
      <c r="AT118">
        <v>-1</v>
      </c>
      <c r="AU118" t="s">
        <v>801</v>
      </c>
      <c r="AV118">
        <v>826.75511538461501</v>
      </c>
      <c r="AW118">
        <v>1102.44</v>
      </c>
      <c r="AX118">
        <f t="shared" si="156"/>
        <v>0.25006792625030394</v>
      </c>
      <c r="AY118">
        <v>0.5</v>
      </c>
      <c r="AZ118">
        <f t="shared" si="157"/>
        <v>1429.252507270252</v>
      </c>
      <c r="BA118">
        <f t="shared" si="158"/>
        <v>10.072412292842154</v>
      </c>
      <c r="BB118">
        <f t="shared" si="159"/>
        <v>178.70510529055969</v>
      </c>
      <c r="BC118">
        <f t="shared" si="160"/>
        <v>0.44067704364863397</v>
      </c>
      <c r="BD118">
        <f t="shared" si="161"/>
        <v>7.7469951856089436E-3</v>
      </c>
      <c r="BE118">
        <f t="shared" si="162"/>
        <v>-1</v>
      </c>
      <c r="BF118" t="s">
        <v>802</v>
      </c>
      <c r="BG118">
        <v>616.62</v>
      </c>
      <c r="BH118">
        <f t="shared" si="163"/>
        <v>485.82000000000005</v>
      </c>
      <c r="BI118">
        <f t="shared" si="164"/>
        <v>0.56746302049192088</v>
      </c>
      <c r="BJ118">
        <f t="shared" si="165"/>
        <v>1.7878758392527003</v>
      </c>
      <c r="BK118">
        <f t="shared" si="166"/>
        <v>0.25006792625030388</v>
      </c>
      <c r="BL118" t="e">
        <f t="shared" si="167"/>
        <v>#DIV/0!</v>
      </c>
      <c r="BM118">
        <v>631</v>
      </c>
      <c r="BN118">
        <v>300</v>
      </c>
      <c r="BO118">
        <v>300</v>
      </c>
      <c r="BP118">
        <v>300</v>
      </c>
      <c r="BQ118">
        <v>10162.700000000001</v>
      </c>
      <c r="BR118">
        <v>1047.71</v>
      </c>
      <c r="BS118">
        <v>-7.0198700000000001E-3</v>
      </c>
      <c r="BT118">
        <v>5.2032499999999997</v>
      </c>
      <c r="BU118">
        <f t="shared" si="168"/>
        <v>1700.04</v>
      </c>
      <c r="BV118">
        <f t="shared" si="169"/>
        <v>1429.252507270252</v>
      </c>
      <c r="BW118">
        <f t="shared" si="170"/>
        <v>0.84071698740632694</v>
      </c>
      <c r="BX118">
        <f t="shared" si="171"/>
        <v>0.19143397481265415</v>
      </c>
      <c r="BY118">
        <v>6</v>
      </c>
      <c r="BZ118">
        <v>0.5</v>
      </c>
      <c r="CA118" t="s">
        <v>278</v>
      </c>
      <c r="CB118">
        <v>1564512075.3</v>
      </c>
      <c r="CC118">
        <v>237.16900000000001</v>
      </c>
      <c r="CD118">
        <v>249.95400000000001</v>
      </c>
      <c r="CE118">
        <v>26.563500000000001</v>
      </c>
      <c r="CF118">
        <v>23.425999999999998</v>
      </c>
      <c r="CG118">
        <v>500.1</v>
      </c>
      <c r="CH118">
        <v>99.257999999999996</v>
      </c>
      <c r="CI118">
        <v>0.19997500000000001</v>
      </c>
      <c r="CJ118">
        <v>29.109500000000001</v>
      </c>
      <c r="CK118">
        <v>31.000499999999999</v>
      </c>
      <c r="CL118">
        <v>999.9</v>
      </c>
      <c r="CM118">
        <v>10040</v>
      </c>
      <c r="CN118">
        <v>0</v>
      </c>
      <c r="CO118">
        <v>-0.43956899999999999</v>
      </c>
      <c r="CP118">
        <v>1700.04</v>
      </c>
      <c r="CQ118">
        <v>0.97602699999999998</v>
      </c>
      <c r="CR118">
        <v>2.39726E-2</v>
      </c>
      <c r="CS118">
        <v>0</v>
      </c>
      <c r="CT118">
        <v>826.83</v>
      </c>
      <c r="CU118">
        <v>4.99986</v>
      </c>
      <c r="CV118">
        <v>14506.2</v>
      </c>
      <c r="CW118">
        <v>13809.8</v>
      </c>
      <c r="CX118">
        <v>47.125</v>
      </c>
      <c r="CY118">
        <v>48.75</v>
      </c>
      <c r="CZ118">
        <v>47.875</v>
      </c>
      <c r="DA118">
        <v>47.875</v>
      </c>
      <c r="DB118">
        <v>48.811999999999998</v>
      </c>
      <c r="DC118">
        <v>1654.4</v>
      </c>
      <c r="DD118">
        <v>40.630000000000003</v>
      </c>
      <c r="DE118">
        <v>0</v>
      </c>
      <c r="DF118">
        <v>115.09999990463299</v>
      </c>
      <c r="DG118">
        <v>826.75511538461501</v>
      </c>
      <c r="DH118">
        <v>-0.33480341298150301</v>
      </c>
      <c r="DI118">
        <v>-7.2649572646843703</v>
      </c>
      <c r="DJ118">
        <v>14507.0653846154</v>
      </c>
      <c r="DK118">
        <v>15</v>
      </c>
      <c r="DL118">
        <v>1564512100.8</v>
      </c>
      <c r="DM118" t="s">
        <v>803</v>
      </c>
      <c r="DN118">
        <v>114</v>
      </c>
      <c r="DO118">
        <v>0.375</v>
      </c>
      <c r="DP118">
        <v>0.23599999999999999</v>
      </c>
      <c r="DQ118">
        <v>250</v>
      </c>
      <c r="DR118">
        <v>23</v>
      </c>
      <c r="DS118">
        <v>0.1</v>
      </c>
      <c r="DT118">
        <v>0.03</v>
      </c>
      <c r="DU118">
        <v>9.7603936779503897</v>
      </c>
      <c r="DV118">
        <v>0.91329986342970004</v>
      </c>
      <c r="DW118">
        <v>0.18131976326902799</v>
      </c>
      <c r="DX118">
        <v>0</v>
      </c>
      <c r="DY118">
        <v>0.138706868138784</v>
      </c>
      <c r="DZ118">
        <v>1.8647638401319801E-2</v>
      </c>
      <c r="EA118">
        <v>3.7446157167498901E-3</v>
      </c>
      <c r="EB118">
        <v>1</v>
      </c>
      <c r="EC118">
        <v>1</v>
      </c>
      <c r="ED118">
        <v>2</v>
      </c>
      <c r="EE118" t="s">
        <v>284</v>
      </c>
      <c r="EF118">
        <v>1.86703</v>
      </c>
      <c r="EG118">
        <v>1.8635299999999999</v>
      </c>
      <c r="EH118">
        <v>1.8691800000000001</v>
      </c>
      <c r="EI118">
        <v>1.86711</v>
      </c>
      <c r="EJ118">
        <v>1.8717900000000001</v>
      </c>
      <c r="EK118">
        <v>1.86422</v>
      </c>
      <c r="EL118">
        <v>1.86581</v>
      </c>
      <c r="EM118">
        <v>1.8656900000000001</v>
      </c>
      <c r="EN118" t="s">
        <v>280</v>
      </c>
      <c r="EO118" t="s">
        <v>19</v>
      </c>
      <c r="EP118" t="s">
        <v>19</v>
      </c>
      <c r="EQ118" t="s">
        <v>19</v>
      </c>
      <c r="ER118" t="s">
        <v>281</v>
      </c>
      <c r="ES118" t="s">
        <v>282</v>
      </c>
      <c r="ET118" t="s">
        <v>283</v>
      </c>
      <c r="EU118" t="s">
        <v>283</v>
      </c>
      <c r="EV118" t="s">
        <v>283</v>
      </c>
      <c r="EW118" t="s">
        <v>283</v>
      </c>
      <c r="EX118">
        <v>0</v>
      </c>
      <c r="EY118">
        <v>100</v>
      </c>
      <c r="EZ118">
        <v>100</v>
      </c>
      <c r="FA118">
        <v>0.375</v>
      </c>
      <c r="FB118">
        <v>0.23599999999999999</v>
      </c>
      <c r="FC118">
        <v>2</v>
      </c>
      <c r="FD118">
        <v>332.04599999999999</v>
      </c>
      <c r="FE118">
        <v>497.90100000000001</v>
      </c>
      <c r="FF118">
        <v>24.9999</v>
      </c>
      <c r="FG118">
        <v>33.087200000000003</v>
      </c>
      <c r="FH118">
        <v>30.0001</v>
      </c>
      <c r="FI118">
        <v>33.0822</v>
      </c>
      <c r="FJ118">
        <v>33.075200000000002</v>
      </c>
      <c r="FK118">
        <v>15.4298</v>
      </c>
      <c r="FL118">
        <v>28.872900000000001</v>
      </c>
      <c r="FM118">
        <v>22.822099999999999</v>
      </c>
      <c r="FN118">
        <v>25</v>
      </c>
      <c r="FO118">
        <v>250</v>
      </c>
      <c r="FP118">
        <v>23.334599999999998</v>
      </c>
      <c r="FQ118">
        <v>100.694</v>
      </c>
      <c r="FR118">
        <v>101.316</v>
      </c>
    </row>
    <row r="119" spans="1:174" x14ac:dyDescent="0.2">
      <c r="A119">
        <v>114</v>
      </c>
      <c r="B119">
        <v>1564512192.3</v>
      </c>
      <c r="C119">
        <v>19375.5</v>
      </c>
      <c r="D119" t="s">
        <v>804</v>
      </c>
      <c r="E119" t="s">
        <v>805</v>
      </c>
      <c r="F119" t="s">
        <v>790</v>
      </c>
      <c r="G119">
        <v>1</v>
      </c>
      <c r="H119" s="1">
        <v>6</v>
      </c>
      <c r="I119" t="s">
        <v>959</v>
      </c>
      <c r="J119">
        <v>1564512192.3</v>
      </c>
      <c r="K119">
        <f t="shared" si="129"/>
        <v>3.2813626359172393E-3</v>
      </c>
      <c r="L119">
        <f t="shared" si="130"/>
        <v>7.1739957581937235</v>
      </c>
      <c r="M119">
        <f t="shared" si="131"/>
        <v>165.78499172713771</v>
      </c>
      <c r="N119">
        <f t="shared" si="132"/>
        <v>96.217162870562959</v>
      </c>
      <c r="O119">
        <f t="shared" si="133"/>
        <v>9.5691755582305458</v>
      </c>
      <c r="P119">
        <f t="shared" si="134"/>
        <v>16.487969956991286</v>
      </c>
      <c r="Q119">
        <f t="shared" si="135"/>
        <v>0.18158276107186586</v>
      </c>
      <c r="R119">
        <f t="shared" si="136"/>
        <v>2.2476953186757571</v>
      </c>
      <c r="S119">
        <f t="shared" si="137"/>
        <v>0.17380903699048211</v>
      </c>
      <c r="T119">
        <f t="shared" si="138"/>
        <v>0.10930135270116953</v>
      </c>
      <c r="U119">
        <f t="shared" si="139"/>
        <v>273.61601685856402</v>
      </c>
      <c r="V119">
        <f t="shared" si="140"/>
        <v>30.058314416429774</v>
      </c>
      <c r="W119">
        <f t="shared" si="141"/>
        <v>30.758199999999999</v>
      </c>
      <c r="X119">
        <f t="shared" si="142"/>
        <v>4.4495528302889138</v>
      </c>
      <c r="Y119">
        <f t="shared" si="143"/>
        <v>65.275549732158709</v>
      </c>
      <c r="Z119">
        <f t="shared" si="144"/>
        <v>2.638861010856</v>
      </c>
      <c r="AA119">
        <f t="shared" si="145"/>
        <v>4.0426484674336436</v>
      </c>
      <c r="AB119">
        <f t="shared" si="146"/>
        <v>1.8106918194329138</v>
      </c>
      <c r="AC119">
        <f t="shared" si="147"/>
        <v>-144.70809224395026</v>
      </c>
      <c r="AD119">
        <f t="shared" si="148"/>
        <v>-202.20931145912033</v>
      </c>
      <c r="AE119">
        <f t="shared" si="149"/>
        <v>-19.988426856411099</v>
      </c>
      <c r="AF119">
        <f t="shared" si="150"/>
        <v>-93.289813700917676</v>
      </c>
      <c r="AG119">
        <v>-4.1121730684575898E-2</v>
      </c>
      <c r="AH119">
        <v>4.6162745154901597E-2</v>
      </c>
      <c r="AI119">
        <v>3.4511011523910802</v>
      </c>
      <c r="AJ119">
        <v>148</v>
      </c>
      <c r="AK119">
        <v>30</v>
      </c>
      <c r="AL119">
        <f t="shared" si="151"/>
        <v>1.005716504419677</v>
      </c>
      <c r="AM119">
        <f t="shared" si="152"/>
        <v>0.5716504419676971</v>
      </c>
      <c r="AN119">
        <f t="shared" si="153"/>
        <v>52075.895241772778</v>
      </c>
      <c r="AO119">
        <v>0</v>
      </c>
      <c r="AP119">
        <v>0</v>
      </c>
      <c r="AQ119">
        <v>0</v>
      </c>
      <c r="AR119">
        <f t="shared" si="154"/>
        <v>0</v>
      </c>
      <c r="AS119" t="e">
        <f t="shared" si="155"/>
        <v>#DIV/0!</v>
      </c>
      <c r="AT119">
        <v>-1</v>
      </c>
      <c r="AU119" t="s">
        <v>806</v>
      </c>
      <c r="AV119">
        <v>830.98634615384594</v>
      </c>
      <c r="AW119">
        <v>1088.5899999999999</v>
      </c>
      <c r="AX119">
        <f t="shared" si="156"/>
        <v>0.23663973933818427</v>
      </c>
      <c r="AY119">
        <v>0.5</v>
      </c>
      <c r="AZ119">
        <f t="shared" si="157"/>
        <v>1429.294800100399</v>
      </c>
      <c r="BA119">
        <f t="shared" si="158"/>
        <v>7.1739957581937235</v>
      </c>
      <c r="BB119">
        <f t="shared" si="159"/>
        <v>169.11397446659032</v>
      </c>
      <c r="BC119">
        <f t="shared" si="160"/>
        <v>0.42573420663426997</v>
      </c>
      <c r="BD119">
        <f t="shared" si="161"/>
        <v>5.7189012075182467E-3</v>
      </c>
      <c r="BE119">
        <f t="shared" si="162"/>
        <v>-1</v>
      </c>
      <c r="BF119" t="s">
        <v>807</v>
      </c>
      <c r="BG119">
        <v>625.14</v>
      </c>
      <c r="BH119">
        <f t="shared" si="163"/>
        <v>463.44999999999993</v>
      </c>
      <c r="BI119">
        <f t="shared" si="164"/>
        <v>0.5558391495223951</v>
      </c>
      <c r="BJ119">
        <f t="shared" si="165"/>
        <v>1.741353936718175</v>
      </c>
      <c r="BK119">
        <f t="shared" si="166"/>
        <v>0.23663973933818425</v>
      </c>
      <c r="BL119" t="e">
        <f t="shared" si="167"/>
        <v>#DIV/0!</v>
      </c>
      <c r="BM119">
        <v>633</v>
      </c>
      <c r="BN119">
        <v>300</v>
      </c>
      <c r="BO119">
        <v>300</v>
      </c>
      <c r="BP119">
        <v>300</v>
      </c>
      <c r="BQ119">
        <v>10162.799999999999</v>
      </c>
      <c r="BR119">
        <v>1038.4000000000001</v>
      </c>
      <c r="BS119">
        <v>-7.0197499999999999E-3</v>
      </c>
      <c r="BT119">
        <v>4.8898900000000003</v>
      </c>
      <c r="BU119">
        <f t="shared" si="168"/>
        <v>1700.09</v>
      </c>
      <c r="BV119">
        <f t="shared" si="169"/>
        <v>1429.294800100399</v>
      </c>
      <c r="BW119">
        <f t="shared" si="170"/>
        <v>0.84071713856348729</v>
      </c>
      <c r="BX119">
        <f t="shared" si="171"/>
        <v>0.19143427712697492</v>
      </c>
      <c r="BY119">
        <v>6</v>
      </c>
      <c r="BZ119">
        <v>0.5</v>
      </c>
      <c r="CA119" t="s">
        <v>278</v>
      </c>
      <c r="CB119">
        <v>1564512192.3</v>
      </c>
      <c r="CC119">
        <v>165.785</v>
      </c>
      <c r="CD119">
        <v>174.99700000000001</v>
      </c>
      <c r="CE119">
        <v>26.5335</v>
      </c>
      <c r="CF119">
        <v>22.722999999999999</v>
      </c>
      <c r="CG119">
        <v>500.036</v>
      </c>
      <c r="CH119">
        <v>99.253900000000002</v>
      </c>
      <c r="CI119">
        <v>0.20003599999999999</v>
      </c>
      <c r="CJ119">
        <v>29.089500000000001</v>
      </c>
      <c r="CK119">
        <v>30.758199999999999</v>
      </c>
      <c r="CL119">
        <v>999.9</v>
      </c>
      <c r="CM119">
        <v>9991.25</v>
      </c>
      <c r="CN119">
        <v>0</v>
      </c>
      <c r="CO119">
        <v>-0.49690400000000001</v>
      </c>
      <c r="CP119">
        <v>1700.09</v>
      </c>
      <c r="CQ119">
        <v>0.97602699999999998</v>
      </c>
      <c r="CR119">
        <v>2.39726E-2</v>
      </c>
      <c r="CS119">
        <v>0</v>
      </c>
      <c r="CT119">
        <v>831.05100000000004</v>
      </c>
      <c r="CU119">
        <v>4.99986</v>
      </c>
      <c r="CV119">
        <v>14576.6</v>
      </c>
      <c r="CW119">
        <v>13810.1</v>
      </c>
      <c r="CX119">
        <v>47.125</v>
      </c>
      <c r="CY119">
        <v>48.811999999999998</v>
      </c>
      <c r="CZ119">
        <v>47.875</v>
      </c>
      <c r="DA119">
        <v>47.811999999999998</v>
      </c>
      <c r="DB119">
        <v>48.811999999999998</v>
      </c>
      <c r="DC119">
        <v>1654.45</v>
      </c>
      <c r="DD119">
        <v>40.64</v>
      </c>
      <c r="DE119">
        <v>0</v>
      </c>
      <c r="DF119">
        <v>116.299999952316</v>
      </c>
      <c r="DG119">
        <v>830.98634615384594</v>
      </c>
      <c r="DH119">
        <v>-1.39470085278609</v>
      </c>
      <c r="DI119">
        <v>-5.56923077908686</v>
      </c>
      <c r="DJ119">
        <v>14576.65</v>
      </c>
      <c r="DK119">
        <v>15</v>
      </c>
      <c r="DL119">
        <v>1564512219.8</v>
      </c>
      <c r="DM119" t="s">
        <v>808</v>
      </c>
      <c r="DN119">
        <v>115</v>
      </c>
      <c r="DO119">
        <v>0.32100000000000001</v>
      </c>
      <c r="DP119">
        <v>0.222</v>
      </c>
      <c r="DQ119">
        <v>175</v>
      </c>
      <c r="DR119">
        <v>23</v>
      </c>
      <c r="DS119">
        <v>0.16</v>
      </c>
      <c r="DT119">
        <v>0.02</v>
      </c>
      <c r="DU119">
        <v>6.9215996270578</v>
      </c>
      <c r="DV119">
        <v>0.554936290625344</v>
      </c>
      <c r="DW119">
        <v>0.11170273863650799</v>
      </c>
      <c r="DX119">
        <v>0</v>
      </c>
      <c r="DY119">
        <v>0.17280282874595199</v>
      </c>
      <c r="DZ119">
        <v>2.3043842627028001E-2</v>
      </c>
      <c r="EA119">
        <v>4.6418668606223804E-3</v>
      </c>
      <c r="EB119">
        <v>1</v>
      </c>
      <c r="EC119">
        <v>1</v>
      </c>
      <c r="ED119">
        <v>2</v>
      </c>
      <c r="EE119" t="s">
        <v>284</v>
      </c>
      <c r="EF119">
        <v>1.8670100000000001</v>
      </c>
      <c r="EG119">
        <v>1.86355</v>
      </c>
      <c r="EH119">
        <v>1.8691599999999999</v>
      </c>
      <c r="EI119">
        <v>1.8670800000000001</v>
      </c>
      <c r="EJ119">
        <v>1.8717999999999999</v>
      </c>
      <c r="EK119">
        <v>1.86422</v>
      </c>
      <c r="EL119">
        <v>1.8657900000000001</v>
      </c>
      <c r="EM119">
        <v>1.8656900000000001</v>
      </c>
      <c r="EN119" t="s">
        <v>280</v>
      </c>
      <c r="EO119" t="s">
        <v>19</v>
      </c>
      <c r="EP119" t="s">
        <v>19</v>
      </c>
      <c r="EQ119" t="s">
        <v>19</v>
      </c>
      <c r="ER119" t="s">
        <v>281</v>
      </c>
      <c r="ES119" t="s">
        <v>282</v>
      </c>
      <c r="ET119" t="s">
        <v>283</v>
      </c>
      <c r="EU119" t="s">
        <v>283</v>
      </c>
      <c r="EV119" t="s">
        <v>283</v>
      </c>
      <c r="EW119" t="s">
        <v>283</v>
      </c>
      <c r="EX119">
        <v>0</v>
      </c>
      <c r="EY119">
        <v>100</v>
      </c>
      <c r="EZ119">
        <v>100</v>
      </c>
      <c r="FA119">
        <v>0.32100000000000001</v>
      </c>
      <c r="FB119">
        <v>0.222</v>
      </c>
      <c r="FC119">
        <v>2</v>
      </c>
      <c r="FD119">
        <v>332.63</v>
      </c>
      <c r="FE119">
        <v>497.32299999999998</v>
      </c>
      <c r="FF119">
        <v>24.998999999999999</v>
      </c>
      <c r="FG119">
        <v>33.089100000000002</v>
      </c>
      <c r="FH119">
        <v>30</v>
      </c>
      <c r="FI119">
        <v>33.089199999999998</v>
      </c>
      <c r="FJ119">
        <v>33.081000000000003</v>
      </c>
      <c r="FK119">
        <v>11.848100000000001</v>
      </c>
      <c r="FL119">
        <v>30.831700000000001</v>
      </c>
      <c r="FM119">
        <v>21.6953</v>
      </c>
      <c r="FN119">
        <v>25</v>
      </c>
      <c r="FO119">
        <v>175</v>
      </c>
      <c r="FP119">
        <v>22.686399999999999</v>
      </c>
      <c r="FQ119">
        <v>100.69499999999999</v>
      </c>
      <c r="FR119">
        <v>101.31699999999999</v>
      </c>
    </row>
    <row r="120" spans="1:174" x14ac:dyDescent="0.2">
      <c r="A120">
        <v>115</v>
      </c>
      <c r="B120">
        <v>1564512311.3</v>
      </c>
      <c r="C120">
        <v>19494.5</v>
      </c>
      <c r="D120" t="s">
        <v>809</v>
      </c>
      <c r="E120" t="s">
        <v>810</v>
      </c>
      <c r="F120" t="s">
        <v>790</v>
      </c>
      <c r="G120">
        <v>1</v>
      </c>
      <c r="H120" s="1">
        <v>6</v>
      </c>
      <c r="I120" t="s">
        <v>959</v>
      </c>
      <c r="J120">
        <v>1564512311.3</v>
      </c>
      <c r="K120">
        <f t="shared" si="129"/>
        <v>3.9354859001172089E-3</v>
      </c>
      <c r="L120">
        <f t="shared" si="130"/>
        <v>3.259888976806633</v>
      </c>
      <c r="M120">
        <f t="shared" si="131"/>
        <v>95.666296257118745</v>
      </c>
      <c r="N120">
        <f t="shared" si="132"/>
        <v>69.336824059095349</v>
      </c>
      <c r="O120">
        <f t="shared" si="133"/>
        <v>6.8956928293443811</v>
      </c>
      <c r="P120">
        <f t="shared" si="134"/>
        <v>9.5142141576588948</v>
      </c>
      <c r="Q120">
        <f t="shared" si="135"/>
        <v>0.22829891441945577</v>
      </c>
      <c r="R120">
        <f t="shared" si="136"/>
        <v>2.2510088663697356</v>
      </c>
      <c r="S120">
        <f t="shared" si="137"/>
        <v>0.21617131181504975</v>
      </c>
      <c r="T120">
        <f t="shared" si="138"/>
        <v>0.13614297607589862</v>
      </c>
      <c r="U120">
        <f t="shared" si="139"/>
        <v>273.61920883799053</v>
      </c>
      <c r="V120">
        <f t="shared" si="140"/>
        <v>29.81224896576331</v>
      </c>
      <c r="W120">
        <f t="shared" si="141"/>
        <v>30.500599999999999</v>
      </c>
      <c r="X120">
        <f t="shared" si="142"/>
        <v>4.3845007507395115</v>
      </c>
      <c r="Y120">
        <f t="shared" si="143"/>
        <v>65.357610631650076</v>
      </c>
      <c r="Z120">
        <f t="shared" si="144"/>
        <v>2.6378575817139001</v>
      </c>
      <c r="AA120">
        <f t="shared" si="145"/>
        <v>4.0360373584962286</v>
      </c>
      <c r="AB120">
        <f t="shared" si="146"/>
        <v>1.7466431690256115</v>
      </c>
      <c r="AC120">
        <f t="shared" si="147"/>
        <v>-173.55492819516891</v>
      </c>
      <c r="AD120">
        <f t="shared" si="148"/>
        <v>-174.68038777136195</v>
      </c>
      <c r="AE120">
        <f t="shared" si="149"/>
        <v>-17.217338975651828</v>
      </c>
      <c r="AF120">
        <f t="shared" si="150"/>
        <v>-91.833446104192177</v>
      </c>
      <c r="AG120">
        <v>-4.1210912968448601E-2</v>
      </c>
      <c r="AH120">
        <v>4.6262860081345898E-2</v>
      </c>
      <c r="AI120">
        <v>3.45702457274581</v>
      </c>
      <c r="AJ120">
        <v>147</v>
      </c>
      <c r="AK120">
        <v>29</v>
      </c>
      <c r="AL120">
        <f t="shared" si="151"/>
        <v>1.005665279362465</v>
      </c>
      <c r="AM120">
        <f t="shared" si="152"/>
        <v>0.566527936246497</v>
      </c>
      <c r="AN120">
        <f t="shared" si="153"/>
        <v>52189.057805602279</v>
      </c>
      <c r="AO120">
        <v>0</v>
      </c>
      <c r="AP120">
        <v>0</v>
      </c>
      <c r="AQ120">
        <v>0</v>
      </c>
      <c r="AR120">
        <f t="shared" si="154"/>
        <v>0</v>
      </c>
      <c r="AS120" t="e">
        <f t="shared" si="155"/>
        <v>#DIV/0!</v>
      </c>
      <c r="AT120">
        <v>-1</v>
      </c>
      <c r="AU120" t="s">
        <v>811</v>
      </c>
      <c r="AV120">
        <v>839.30046153846195</v>
      </c>
      <c r="AW120">
        <v>1072.3699999999999</v>
      </c>
      <c r="AX120">
        <f t="shared" si="156"/>
        <v>0.21734059929085858</v>
      </c>
      <c r="AY120">
        <v>0.5</v>
      </c>
      <c r="AZ120">
        <f t="shared" si="157"/>
        <v>1429.311600100398</v>
      </c>
      <c r="BA120">
        <f t="shared" si="158"/>
        <v>3.259888976806633</v>
      </c>
      <c r="BB120">
        <f t="shared" si="159"/>
        <v>155.32371986959825</v>
      </c>
      <c r="BC120">
        <f t="shared" si="160"/>
        <v>0.40048677228941498</v>
      </c>
      <c r="BD120">
        <f t="shared" si="161"/>
        <v>2.9803780900591651E-3</v>
      </c>
      <c r="BE120">
        <f t="shared" si="162"/>
        <v>-1</v>
      </c>
      <c r="BF120" t="s">
        <v>812</v>
      </c>
      <c r="BG120">
        <v>642.9</v>
      </c>
      <c r="BH120">
        <f t="shared" si="163"/>
        <v>429.46999999999991</v>
      </c>
      <c r="BI120">
        <f t="shared" si="164"/>
        <v>0.54269108077755834</v>
      </c>
      <c r="BJ120">
        <f t="shared" si="165"/>
        <v>1.668019909783792</v>
      </c>
      <c r="BK120">
        <f t="shared" si="166"/>
        <v>0.21734059929085853</v>
      </c>
      <c r="BL120" t="e">
        <f t="shared" si="167"/>
        <v>#DIV/0!</v>
      </c>
      <c r="BM120">
        <v>635</v>
      </c>
      <c r="BN120">
        <v>300</v>
      </c>
      <c r="BO120">
        <v>300</v>
      </c>
      <c r="BP120">
        <v>300</v>
      </c>
      <c r="BQ120">
        <v>10163</v>
      </c>
      <c r="BR120">
        <v>1026.82</v>
      </c>
      <c r="BS120">
        <v>-7.0198300000000003E-3</v>
      </c>
      <c r="BT120">
        <v>3.0656699999999999</v>
      </c>
      <c r="BU120">
        <f t="shared" si="168"/>
        <v>1700.11</v>
      </c>
      <c r="BV120">
        <f t="shared" si="169"/>
        <v>1429.311600100398</v>
      </c>
      <c r="BW120">
        <f t="shared" si="170"/>
        <v>0.84071713012710825</v>
      </c>
      <c r="BX120">
        <f t="shared" si="171"/>
        <v>0.19143426025421673</v>
      </c>
      <c r="BY120">
        <v>6</v>
      </c>
      <c r="BZ120">
        <v>0.5</v>
      </c>
      <c r="CA120" t="s">
        <v>278</v>
      </c>
      <c r="CB120">
        <v>1564512311.3</v>
      </c>
      <c r="CC120">
        <v>95.666300000000007</v>
      </c>
      <c r="CD120">
        <v>100.008</v>
      </c>
      <c r="CE120">
        <v>26.523900000000001</v>
      </c>
      <c r="CF120">
        <v>21.953099999999999</v>
      </c>
      <c r="CG120">
        <v>499.99099999999999</v>
      </c>
      <c r="CH120">
        <v>99.252099999999999</v>
      </c>
      <c r="CI120">
        <v>0.20000100000000001</v>
      </c>
      <c r="CJ120">
        <v>29.061199999999999</v>
      </c>
      <c r="CK120">
        <v>30.500599999999999</v>
      </c>
      <c r="CL120">
        <v>999.9</v>
      </c>
      <c r="CM120">
        <v>10013.1</v>
      </c>
      <c r="CN120">
        <v>0</v>
      </c>
      <c r="CO120">
        <v>-0.49690400000000001</v>
      </c>
      <c r="CP120">
        <v>1700.11</v>
      </c>
      <c r="CQ120">
        <v>0.97602299999999997</v>
      </c>
      <c r="CR120">
        <v>2.3976899999999999E-2</v>
      </c>
      <c r="CS120">
        <v>0</v>
      </c>
      <c r="CT120">
        <v>839.34500000000003</v>
      </c>
      <c r="CU120">
        <v>4.99986</v>
      </c>
      <c r="CV120">
        <v>14715.3</v>
      </c>
      <c r="CW120">
        <v>13810.3</v>
      </c>
      <c r="CX120">
        <v>47.061999999999998</v>
      </c>
      <c r="CY120">
        <v>48.75</v>
      </c>
      <c r="CZ120">
        <v>47.875</v>
      </c>
      <c r="DA120">
        <v>47.811999999999998</v>
      </c>
      <c r="DB120">
        <v>48.875</v>
      </c>
      <c r="DC120">
        <v>1654.47</v>
      </c>
      <c r="DD120">
        <v>40.64</v>
      </c>
      <c r="DE120">
        <v>0</v>
      </c>
      <c r="DF120">
        <v>118.700000047684</v>
      </c>
      <c r="DG120">
        <v>839.30046153846195</v>
      </c>
      <c r="DH120">
        <v>1.7481025538378101</v>
      </c>
      <c r="DI120">
        <v>8.3760682916212303</v>
      </c>
      <c r="DJ120">
        <v>14713.2692307692</v>
      </c>
      <c r="DK120">
        <v>15</v>
      </c>
      <c r="DL120">
        <v>1564512338.8</v>
      </c>
      <c r="DM120" t="s">
        <v>813</v>
      </c>
      <c r="DN120">
        <v>116</v>
      </c>
      <c r="DO120">
        <v>0.33600000000000002</v>
      </c>
      <c r="DP120">
        <v>0.20699999999999999</v>
      </c>
      <c r="DQ120">
        <v>100</v>
      </c>
      <c r="DR120">
        <v>22</v>
      </c>
      <c r="DS120">
        <v>0.16</v>
      </c>
      <c r="DT120">
        <v>0.02</v>
      </c>
      <c r="DU120">
        <v>3.1662678453271198</v>
      </c>
      <c r="DV120">
        <v>0.31769050799534398</v>
      </c>
      <c r="DW120">
        <v>6.5050739684448702E-2</v>
      </c>
      <c r="DX120">
        <v>0</v>
      </c>
      <c r="DY120">
        <v>0.220641331473893</v>
      </c>
      <c r="DZ120">
        <v>1.87802764328204E-2</v>
      </c>
      <c r="EA120">
        <v>3.80975096336174E-3</v>
      </c>
      <c r="EB120">
        <v>1</v>
      </c>
      <c r="EC120">
        <v>1</v>
      </c>
      <c r="ED120">
        <v>2</v>
      </c>
      <c r="EE120" t="s">
        <v>284</v>
      </c>
      <c r="EF120">
        <v>1.8670599999999999</v>
      </c>
      <c r="EG120">
        <v>1.8635600000000001</v>
      </c>
      <c r="EH120">
        <v>1.8691500000000001</v>
      </c>
      <c r="EI120">
        <v>1.86713</v>
      </c>
      <c r="EJ120">
        <v>1.8717999999999999</v>
      </c>
      <c r="EK120">
        <v>1.86425</v>
      </c>
      <c r="EL120">
        <v>1.8658399999999999</v>
      </c>
      <c r="EM120">
        <v>1.8656900000000001</v>
      </c>
      <c r="EN120" t="s">
        <v>280</v>
      </c>
      <c r="EO120" t="s">
        <v>19</v>
      </c>
      <c r="EP120" t="s">
        <v>19</v>
      </c>
      <c r="EQ120" t="s">
        <v>19</v>
      </c>
      <c r="ER120" t="s">
        <v>281</v>
      </c>
      <c r="ES120" t="s">
        <v>282</v>
      </c>
      <c r="ET120" t="s">
        <v>283</v>
      </c>
      <c r="EU120" t="s">
        <v>283</v>
      </c>
      <c r="EV120" t="s">
        <v>283</v>
      </c>
      <c r="EW120" t="s">
        <v>283</v>
      </c>
      <c r="EX120">
        <v>0</v>
      </c>
      <c r="EY120">
        <v>100</v>
      </c>
      <c r="EZ120">
        <v>100</v>
      </c>
      <c r="FA120">
        <v>0.33600000000000002</v>
      </c>
      <c r="FB120">
        <v>0.20699999999999999</v>
      </c>
      <c r="FC120">
        <v>2</v>
      </c>
      <c r="FD120">
        <v>333.34100000000001</v>
      </c>
      <c r="FE120">
        <v>496.52800000000002</v>
      </c>
      <c r="FF120">
        <v>24.999400000000001</v>
      </c>
      <c r="FG120">
        <v>33.0625</v>
      </c>
      <c r="FH120">
        <v>30.0001</v>
      </c>
      <c r="FI120">
        <v>33.076099999999997</v>
      </c>
      <c r="FJ120">
        <v>33.069299999999998</v>
      </c>
      <c r="FK120">
        <v>8.1740899999999996</v>
      </c>
      <c r="FL120">
        <v>32.7776</v>
      </c>
      <c r="FM120">
        <v>20.196400000000001</v>
      </c>
      <c r="FN120">
        <v>25</v>
      </c>
      <c r="FO120">
        <v>100</v>
      </c>
      <c r="FP120">
        <v>21.8566</v>
      </c>
      <c r="FQ120">
        <v>100.699</v>
      </c>
      <c r="FR120">
        <v>101.325</v>
      </c>
    </row>
    <row r="121" spans="1:174" x14ac:dyDescent="0.2">
      <c r="A121">
        <v>116</v>
      </c>
      <c r="B121">
        <v>1564512420.8</v>
      </c>
      <c r="C121">
        <v>19604</v>
      </c>
      <c r="D121" t="s">
        <v>814</v>
      </c>
      <c r="E121" t="s">
        <v>815</v>
      </c>
      <c r="F121" t="s">
        <v>790</v>
      </c>
      <c r="G121">
        <v>1</v>
      </c>
      <c r="H121" s="1">
        <v>6</v>
      </c>
      <c r="I121" t="s">
        <v>959</v>
      </c>
      <c r="J121">
        <v>1564512420.8</v>
      </c>
      <c r="K121">
        <f t="shared" si="129"/>
        <v>4.5245970881377341E-3</v>
      </c>
      <c r="L121">
        <f t="shared" si="130"/>
        <v>-1.9410192675722662E-2</v>
      </c>
      <c r="M121">
        <f t="shared" si="131"/>
        <v>49.767400022275027</v>
      </c>
      <c r="N121">
        <f t="shared" si="132"/>
        <v>48.504094275459551</v>
      </c>
      <c r="O121">
        <f t="shared" si="133"/>
        <v>4.8236954580950862</v>
      </c>
      <c r="P121">
        <f t="shared" si="134"/>
        <v>4.9493302582934335</v>
      </c>
      <c r="Q121">
        <f t="shared" si="135"/>
        <v>0.27167551123601452</v>
      </c>
      <c r="R121">
        <f t="shared" si="136"/>
        <v>2.251346163555537</v>
      </c>
      <c r="S121">
        <f t="shared" si="137"/>
        <v>0.25468806832265795</v>
      </c>
      <c r="T121">
        <f t="shared" si="138"/>
        <v>0.16061770185800581</v>
      </c>
      <c r="U121">
        <f t="shared" si="139"/>
        <v>273.58409706432553</v>
      </c>
      <c r="V121">
        <f t="shared" si="140"/>
        <v>29.606319095483713</v>
      </c>
      <c r="W121">
        <f t="shared" si="141"/>
        <v>30.297999999999998</v>
      </c>
      <c r="X121">
        <f t="shared" si="142"/>
        <v>4.3339215730302731</v>
      </c>
      <c r="Y121">
        <f t="shared" si="143"/>
        <v>65.178847848899068</v>
      </c>
      <c r="Z121">
        <f t="shared" si="144"/>
        <v>2.6290302430236996</v>
      </c>
      <c r="AA121">
        <f t="shared" si="145"/>
        <v>4.0335635406112909</v>
      </c>
      <c r="AB121">
        <f t="shared" si="146"/>
        <v>1.7048913300065736</v>
      </c>
      <c r="AC121">
        <f t="shared" si="147"/>
        <v>-199.53473158687407</v>
      </c>
      <c r="AD121">
        <f t="shared" si="148"/>
        <v>-151.40264406864654</v>
      </c>
      <c r="AE121">
        <f t="shared" si="149"/>
        <v>-14.904962065159314</v>
      </c>
      <c r="AF121">
        <f t="shared" si="150"/>
        <v>-92.258240656354417</v>
      </c>
      <c r="AG121">
        <v>-4.1219997795032097E-2</v>
      </c>
      <c r="AH121">
        <v>4.6273058595060403E-2</v>
      </c>
      <c r="AI121">
        <v>3.4576277326063298</v>
      </c>
      <c r="AJ121">
        <v>147</v>
      </c>
      <c r="AK121">
        <v>29</v>
      </c>
      <c r="AL121">
        <f t="shared" si="151"/>
        <v>1.0056638823916333</v>
      </c>
      <c r="AM121">
        <f t="shared" si="152"/>
        <v>0.56638823916332903</v>
      </c>
      <c r="AN121">
        <f t="shared" si="153"/>
        <v>52201.857485583292</v>
      </c>
      <c r="AO121">
        <v>0</v>
      </c>
      <c r="AP121">
        <v>0</v>
      </c>
      <c r="AQ121">
        <v>0</v>
      </c>
      <c r="AR121">
        <f t="shared" si="154"/>
        <v>0</v>
      </c>
      <c r="AS121" t="e">
        <f t="shared" si="155"/>
        <v>#DIV/0!</v>
      </c>
      <c r="AT121">
        <v>-1</v>
      </c>
      <c r="AU121" t="s">
        <v>816</v>
      </c>
      <c r="AV121">
        <v>848.26423076923095</v>
      </c>
      <c r="AW121">
        <v>1059.52</v>
      </c>
      <c r="AX121">
        <f t="shared" si="156"/>
        <v>0.19938818448992846</v>
      </c>
      <c r="AY121">
        <v>0.5</v>
      </c>
      <c r="AZ121">
        <f t="shared" si="157"/>
        <v>1429.1268001004112</v>
      </c>
      <c r="BA121">
        <f t="shared" si="158"/>
        <v>-1.9410192675722662E-2</v>
      </c>
      <c r="BB121">
        <f t="shared" si="159"/>
        <v>142.47549903896095</v>
      </c>
      <c r="BC121">
        <f t="shared" si="160"/>
        <v>0.38517441860465118</v>
      </c>
      <c r="BD121">
        <f t="shared" si="161"/>
        <v>6.8614611891357755E-4</v>
      </c>
      <c r="BE121">
        <f t="shared" si="162"/>
        <v>-1</v>
      </c>
      <c r="BF121" t="s">
        <v>817</v>
      </c>
      <c r="BG121">
        <v>651.41999999999996</v>
      </c>
      <c r="BH121">
        <f t="shared" si="163"/>
        <v>408.1</v>
      </c>
      <c r="BI121">
        <f t="shared" si="164"/>
        <v>0.5176568714304558</v>
      </c>
      <c r="BJ121">
        <f t="shared" si="165"/>
        <v>1.6264775413711585</v>
      </c>
      <c r="BK121">
        <f t="shared" si="166"/>
        <v>0.19938818448992848</v>
      </c>
      <c r="BL121" t="e">
        <f t="shared" si="167"/>
        <v>#DIV/0!</v>
      </c>
      <c r="BM121">
        <v>637</v>
      </c>
      <c r="BN121">
        <v>300</v>
      </c>
      <c r="BO121">
        <v>300</v>
      </c>
      <c r="BP121">
        <v>300</v>
      </c>
      <c r="BQ121">
        <v>10163.299999999999</v>
      </c>
      <c r="BR121">
        <v>1016.84</v>
      </c>
      <c r="BS121">
        <v>-7.0199499999999996E-3</v>
      </c>
      <c r="BT121">
        <v>0.48870799999999998</v>
      </c>
      <c r="BU121">
        <f t="shared" si="168"/>
        <v>1699.89</v>
      </c>
      <c r="BV121">
        <f t="shared" si="169"/>
        <v>1429.1268001004112</v>
      </c>
      <c r="BW121">
        <f t="shared" si="170"/>
        <v>0.84071722293819662</v>
      </c>
      <c r="BX121">
        <f t="shared" si="171"/>
        <v>0.19143444587639344</v>
      </c>
      <c r="BY121">
        <v>6</v>
      </c>
      <c r="BZ121">
        <v>0.5</v>
      </c>
      <c r="CA121" t="s">
        <v>278</v>
      </c>
      <c r="CB121">
        <v>1564512420.8</v>
      </c>
      <c r="CC121">
        <v>49.767400000000002</v>
      </c>
      <c r="CD121">
        <v>50.014400000000002</v>
      </c>
      <c r="CE121">
        <v>26.4359</v>
      </c>
      <c r="CF121">
        <v>21.1816</v>
      </c>
      <c r="CG121">
        <v>500.10500000000002</v>
      </c>
      <c r="CH121">
        <v>99.249200000000002</v>
      </c>
      <c r="CI121">
        <v>0.200043</v>
      </c>
      <c r="CJ121">
        <v>29.050599999999999</v>
      </c>
      <c r="CK121">
        <v>30.297999999999998</v>
      </c>
      <c r="CL121">
        <v>999.9</v>
      </c>
      <c r="CM121">
        <v>10015.6</v>
      </c>
      <c r="CN121">
        <v>0</v>
      </c>
      <c r="CO121">
        <v>-0.51601600000000003</v>
      </c>
      <c r="CP121">
        <v>1699.89</v>
      </c>
      <c r="CQ121">
        <v>0.97602299999999997</v>
      </c>
      <c r="CR121">
        <v>2.3976899999999999E-2</v>
      </c>
      <c r="CS121">
        <v>0</v>
      </c>
      <c r="CT121">
        <v>848.75599999999997</v>
      </c>
      <c r="CU121">
        <v>4.99986</v>
      </c>
      <c r="CV121">
        <v>14866.7</v>
      </c>
      <c r="CW121">
        <v>13808.5</v>
      </c>
      <c r="CX121">
        <v>47.125</v>
      </c>
      <c r="CY121">
        <v>48.75</v>
      </c>
      <c r="CZ121">
        <v>47.936999999999998</v>
      </c>
      <c r="DA121">
        <v>47.875</v>
      </c>
      <c r="DB121">
        <v>48.811999999999998</v>
      </c>
      <c r="DC121">
        <v>1654.25</v>
      </c>
      <c r="DD121">
        <v>40.64</v>
      </c>
      <c r="DE121">
        <v>0</v>
      </c>
      <c r="DF121">
        <v>108.89999985694899</v>
      </c>
      <c r="DG121">
        <v>848.26423076923095</v>
      </c>
      <c r="DH121">
        <v>3.0886837626889201</v>
      </c>
      <c r="DI121">
        <v>44.923076929075499</v>
      </c>
      <c r="DJ121">
        <v>14862.1076923077</v>
      </c>
      <c r="DK121">
        <v>15</v>
      </c>
      <c r="DL121">
        <v>1564512452.8</v>
      </c>
      <c r="DM121" t="s">
        <v>818</v>
      </c>
      <c r="DN121">
        <v>117</v>
      </c>
      <c r="DO121">
        <v>0.27400000000000002</v>
      </c>
      <c r="DP121">
        <v>0.193</v>
      </c>
      <c r="DQ121">
        <v>50</v>
      </c>
      <c r="DR121">
        <v>21</v>
      </c>
      <c r="DS121">
        <v>0.32</v>
      </c>
      <c r="DT121">
        <v>0.01</v>
      </c>
      <c r="DU121">
        <v>-0.130291241391426</v>
      </c>
      <c r="DV121">
        <v>0.26591250040578701</v>
      </c>
      <c r="DW121">
        <v>7.1604150637026701E-2</v>
      </c>
      <c r="DX121">
        <v>1</v>
      </c>
      <c r="DY121">
        <v>0.26645204411074402</v>
      </c>
      <c r="DZ121">
        <v>2.26418734697942E-2</v>
      </c>
      <c r="EA121">
        <v>4.6736432419741203E-3</v>
      </c>
      <c r="EB121">
        <v>1</v>
      </c>
      <c r="EC121">
        <v>2</v>
      </c>
      <c r="ED121">
        <v>2</v>
      </c>
      <c r="EE121" t="s">
        <v>279</v>
      </c>
      <c r="EF121">
        <v>1.86703</v>
      </c>
      <c r="EG121">
        <v>1.8635200000000001</v>
      </c>
      <c r="EH121">
        <v>1.8691899999999999</v>
      </c>
      <c r="EI121">
        <v>1.8671</v>
      </c>
      <c r="EJ121">
        <v>1.8717900000000001</v>
      </c>
      <c r="EK121">
        <v>1.8642099999999999</v>
      </c>
      <c r="EL121">
        <v>1.86581</v>
      </c>
      <c r="EM121">
        <v>1.8656900000000001</v>
      </c>
      <c r="EN121" t="s">
        <v>280</v>
      </c>
      <c r="EO121" t="s">
        <v>19</v>
      </c>
      <c r="EP121" t="s">
        <v>19</v>
      </c>
      <c r="EQ121" t="s">
        <v>19</v>
      </c>
      <c r="ER121" t="s">
        <v>281</v>
      </c>
      <c r="ES121" t="s">
        <v>282</v>
      </c>
      <c r="ET121" t="s">
        <v>283</v>
      </c>
      <c r="EU121" t="s">
        <v>283</v>
      </c>
      <c r="EV121" t="s">
        <v>283</v>
      </c>
      <c r="EW121" t="s">
        <v>283</v>
      </c>
      <c r="EX121">
        <v>0</v>
      </c>
      <c r="EY121">
        <v>100</v>
      </c>
      <c r="EZ121">
        <v>100</v>
      </c>
      <c r="FA121">
        <v>0.27400000000000002</v>
      </c>
      <c r="FB121">
        <v>0.193</v>
      </c>
      <c r="FC121">
        <v>2</v>
      </c>
      <c r="FD121">
        <v>333.214</v>
      </c>
      <c r="FE121">
        <v>496.06</v>
      </c>
      <c r="FF121">
        <v>25.000299999999999</v>
      </c>
      <c r="FG121">
        <v>33.050699999999999</v>
      </c>
      <c r="FH121">
        <v>30.0001</v>
      </c>
      <c r="FI121">
        <v>33.067300000000003</v>
      </c>
      <c r="FJ121">
        <v>33.060499999999998</v>
      </c>
      <c r="FK121">
        <v>5.7141400000000004</v>
      </c>
      <c r="FL121">
        <v>34.420499999999997</v>
      </c>
      <c r="FM121">
        <v>18.3264</v>
      </c>
      <c r="FN121">
        <v>25</v>
      </c>
      <c r="FO121">
        <v>50</v>
      </c>
      <c r="FP121">
        <v>21.2058</v>
      </c>
      <c r="FQ121">
        <v>100.7</v>
      </c>
      <c r="FR121">
        <v>101.327</v>
      </c>
    </row>
    <row r="122" spans="1:174" x14ac:dyDescent="0.2">
      <c r="A122">
        <v>117</v>
      </c>
      <c r="B122">
        <v>1564512544.3</v>
      </c>
      <c r="C122">
        <v>19727.5</v>
      </c>
      <c r="D122" t="s">
        <v>819</v>
      </c>
      <c r="E122" t="s">
        <v>820</v>
      </c>
      <c r="F122" t="s">
        <v>790</v>
      </c>
      <c r="G122">
        <v>1</v>
      </c>
      <c r="H122" s="1">
        <v>6</v>
      </c>
      <c r="I122" t="s">
        <v>959</v>
      </c>
      <c r="J122">
        <v>1564512544.3</v>
      </c>
      <c r="K122">
        <f t="shared" si="129"/>
        <v>4.3964407450256121E-3</v>
      </c>
      <c r="L122">
        <f t="shared" si="130"/>
        <v>23.177937954991854</v>
      </c>
      <c r="M122">
        <f t="shared" si="131"/>
        <v>370.30197320749267</v>
      </c>
      <c r="N122">
        <f t="shared" si="132"/>
        <v>214.55498109964452</v>
      </c>
      <c r="O122">
        <f t="shared" si="133"/>
        <v>21.336488753048098</v>
      </c>
      <c r="P122">
        <f t="shared" si="134"/>
        <v>36.824798222250529</v>
      </c>
      <c r="Q122">
        <f t="shared" si="135"/>
        <v>0.26538331181079416</v>
      </c>
      <c r="R122">
        <f t="shared" si="136"/>
        <v>2.2456493926616812</v>
      </c>
      <c r="S122">
        <f t="shared" si="137"/>
        <v>0.24910993920935826</v>
      </c>
      <c r="T122">
        <f t="shared" si="138"/>
        <v>0.1570725835271066</v>
      </c>
      <c r="U122">
        <f t="shared" si="139"/>
        <v>273.62718878655897</v>
      </c>
      <c r="V122">
        <f t="shared" si="140"/>
        <v>29.648240550722555</v>
      </c>
      <c r="W122">
        <f t="shared" si="141"/>
        <v>30.1005</v>
      </c>
      <c r="X122">
        <f t="shared" si="142"/>
        <v>4.285105757046332</v>
      </c>
      <c r="Y122">
        <f t="shared" si="143"/>
        <v>64.236980040344903</v>
      </c>
      <c r="Z122">
        <f t="shared" si="144"/>
        <v>2.5907096985119997</v>
      </c>
      <c r="AA122">
        <f t="shared" si="145"/>
        <v>4.0330502724207609</v>
      </c>
      <c r="AB122">
        <f t="shared" si="146"/>
        <v>1.6943960585343323</v>
      </c>
      <c r="AC122">
        <f t="shared" si="147"/>
        <v>-193.88303685562948</v>
      </c>
      <c r="AD122">
        <f t="shared" si="148"/>
        <v>-127.3750642051554</v>
      </c>
      <c r="AE122">
        <f t="shared" si="149"/>
        <v>-12.558904039665617</v>
      </c>
      <c r="AF122">
        <f t="shared" si="150"/>
        <v>-60.189816313891512</v>
      </c>
      <c r="AG122">
        <v>-4.10667249098789E-2</v>
      </c>
      <c r="AH122">
        <v>4.6100996354033599E-2</v>
      </c>
      <c r="AI122">
        <v>3.4474455112931199</v>
      </c>
      <c r="AJ122">
        <v>147</v>
      </c>
      <c r="AK122">
        <v>29</v>
      </c>
      <c r="AL122">
        <f t="shared" si="151"/>
        <v>1.00568424030296</v>
      </c>
      <c r="AM122">
        <f t="shared" si="152"/>
        <v>0.56842403029599975</v>
      </c>
      <c r="AN122">
        <f t="shared" si="153"/>
        <v>52015.951277623622</v>
      </c>
      <c r="AO122">
        <v>0</v>
      </c>
      <c r="AP122">
        <v>0</v>
      </c>
      <c r="AQ122">
        <v>0</v>
      </c>
      <c r="AR122">
        <f t="shared" si="154"/>
        <v>0</v>
      </c>
      <c r="AS122" t="e">
        <f t="shared" si="155"/>
        <v>#DIV/0!</v>
      </c>
      <c r="AT122">
        <v>-1</v>
      </c>
      <c r="AU122" t="s">
        <v>821</v>
      </c>
      <c r="AV122">
        <v>841.37434615384598</v>
      </c>
      <c r="AW122">
        <v>1178.67</v>
      </c>
      <c r="AX122">
        <f t="shared" si="156"/>
        <v>0.28616631783803281</v>
      </c>
      <c r="AY122">
        <v>0.5</v>
      </c>
      <c r="AZ122">
        <f t="shared" si="157"/>
        <v>1429.3536001003952</v>
      </c>
      <c r="BA122">
        <f t="shared" si="158"/>
        <v>23.177937954991854</v>
      </c>
      <c r="BB122">
        <f t="shared" si="159"/>
        <v>204.51642831463306</v>
      </c>
      <c r="BC122">
        <f t="shared" si="160"/>
        <v>0.49108741208311063</v>
      </c>
      <c r="BD122">
        <f t="shared" si="161"/>
        <v>1.6915295104929697E-2</v>
      </c>
      <c r="BE122">
        <f t="shared" si="162"/>
        <v>-1</v>
      </c>
      <c r="BF122" t="s">
        <v>822</v>
      </c>
      <c r="BG122">
        <v>599.84</v>
      </c>
      <c r="BH122">
        <f t="shared" si="163"/>
        <v>578.83000000000004</v>
      </c>
      <c r="BI122">
        <f t="shared" si="164"/>
        <v>0.5827197170950954</v>
      </c>
      <c r="BJ122">
        <f t="shared" si="165"/>
        <v>1.9649739930648173</v>
      </c>
      <c r="BK122">
        <f t="shared" si="166"/>
        <v>0.28616631783803276</v>
      </c>
      <c r="BL122" t="e">
        <f t="shared" si="167"/>
        <v>#DIV/0!</v>
      </c>
      <c r="BM122">
        <v>639</v>
      </c>
      <c r="BN122">
        <v>300</v>
      </c>
      <c r="BO122">
        <v>300</v>
      </c>
      <c r="BP122">
        <v>300</v>
      </c>
      <c r="BQ122">
        <v>10163.799999999999</v>
      </c>
      <c r="BR122">
        <v>1103.04</v>
      </c>
      <c r="BS122">
        <v>-7.0208099999999997E-3</v>
      </c>
      <c r="BT122">
        <v>5.3234899999999996</v>
      </c>
      <c r="BU122">
        <f t="shared" si="168"/>
        <v>1700.16</v>
      </c>
      <c r="BV122">
        <f t="shared" si="169"/>
        <v>1429.3536001003952</v>
      </c>
      <c r="BW122">
        <f t="shared" si="170"/>
        <v>0.8407171090370289</v>
      </c>
      <c r="BX122">
        <f t="shared" si="171"/>
        <v>0.19143421807405803</v>
      </c>
      <c r="BY122">
        <v>6</v>
      </c>
      <c r="BZ122">
        <v>0.5</v>
      </c>
      <c r="CA122" t="s">
        <v>278</v>
      </c>
      <c r="CB122">
        <v>1564512544.3</v>
      </c>
      <c r="CC122">
        <v>370.30200000000002</v>
      </c>
      <c r="CD122">
        <v>399.904</v>
      </c>
      <c r="CE122">
        <v>26.051600000000001</v>
      </c>
      <c r="CF122">
        <v>20.944500000000001</v>
      </c>
      <c r="CG122">
        <v>500.13400000000001</v>
      </c>
      <c r="CH122">
        <v>99.2453</v>
      </c>
      <c r="CI122">
        <v>0.20002</v>
      </c>
      <c r="CJ122">
        <v>29.048400000000001</v>
      </c>
      <c r="CK122">
        <v>30.1005</v>
      </c>
      <c r="CL122">
        <v>999.9</v>
      </c>
      <c r="CM122">
        <v>9978.75</v>
      </c>
      <c r="CN122">
        <v>0</v>
      </c>
      <c r="CO122">
        <v>-0.57335100000000006</v>
      </c>
      <c r="CP122">
        <v>1700.16</v>
      </c>
      <c r="CQ122">
        <v>0.97602699999999998</v>
      </c>
      <c r="CR122">
        <v>2.39726E-2</v>
      </c>
      <c r="CS122">
        <v>0</v>
      </c>
      <c r="CT122">
        <v>840.01</v>
      </c>
      <c r="CU122">
        <v>4.99986</v>
      </c>
      <c r="CV122">
        <v>14748.3</v>
      </c>
      <c r="CW122">
        <v>13810.7</v>
      </c>
      <c r="CX122">
        <v>47.125</v>
      </c>
      <c r="CY122">
        <v>48.75</v>
      </c>
      <c r="CZ122">
        <v>47.875</v>
      </c>
      <c r="DA122">
        <v>47.875</v>
      </c>
      <c r="DB122">
        <v>48.811999999999998</v>
      </c>
      <c r="DC122">
        <v>1654.52</v>
      </c>
      <c r="DD122">
        <v>40.64</v>
      </c>
      <c r="DE122">
        <v>0</v>
      </c>
      <c r="DF122">
        <v>122.89999985694899</v>
      </c>
      <c r="DG122">
        <v>841.37434615384598</v>
      </c>
      <c r="DH122">
        <v>-11.8662222203737</v>
      </c>
      <c r="DI122">
        <v>-217.94529906402099</v>
      </c>
      <c r="DJ122">
        <v>14775.919230769199</v>
      </c>
      <c r="DK122">
        <v>15</v>
      </c>
      <c r="DL122">
        <v>1564512574.3</v>
      </c>
      <c r="DM122" t="s">
        <v>823</v>
      </c>
      <c r="DN122">
        <v>118</v>
      </c>
      <c r="DO122">
        <v>0.53400000000000003</v>
      </c>
      <c r="DP122">
        <v>0.193</v>
      </c>
      <c r="DQ122">
        <v>400</v>
      </c>
      <c r="DR122">
        <v>21</v>
      </c>
      <c r="DS122">
        <v>0.05</v>
      </c>
      <c r="DT122">
        <v>0.02</v>
      </c>
      <c r="DU122">
        <v>24.234533510574401</v>
      </c>
      <c r="DV122">
        <v>-2.17993422706687</v>
      </c>
      <c r="DW122">
        <v>0.43187022040691297</v>
      </c>
      <c r="DX122">
        <v>0</v>
      </c>
      <c r="DY122">
        <v>0.29227363145964402</v>
      </c>
      <c r="DZ122">
        <v>-5.5696351160301798E-2</v>
      </c>
      <c r="EA122">
        <v>1.15209715683582E-2</v>
      </c>
      <c r="EB122">
        <v>1</v>
      </c>
      <c r="EC122">
        <v>1</v>
      </c>
      <c r="ED122">
        <v>2</v>
      </c>
      <c r="EE122" t="s">
        <v>284</v>
      </c>
      <c r="EF122">
        <v>1.8670199999999999</v>
      </c>
      <c r="EG122">
        <v>1.8635299999999999</v>
      </c>
      <c r="EH122">
        <v>1.86917</v>
      </c>
      <c r="EI122">
        <v>1.8671599999999999</v>
      </c>
      <c r="EJ122">
        <v>1.8717999999999999</v>
      </c>
      <c r="EK122">
        <v>1.86426</v>
      </c>
      <c r="EL122">
        <v>1.8658399999999999</v>
      </c>
      <c r="EM122">
        <v>1.8656999999999999</v>
      </c>
      <c r="EN122" t="s">
        <v>280</v>
      </c>
      <c r="EO122" t="s">
        <v>19</v>
      </c>
      <c r="EP122" t="s">
        <v>19</v>
      </c>
      <c r="EQ122" t="s">
        <v>19</v>
      </c>
      <c r="ER122" t="s">
        <v>281</v>
      </c>
      <c r="ES122" t="s">
        <v>282</v>
      </c>
      <c r="ET122" t="s">
        <v>283</v>
      </c>
      <c r="EU122" t="s">
        <v>283</v>
      </c>
      <c r="EV122" t="s">
        <v>283</v>
      </c>
      <c r="EW122" t="s">
        <v>283</v>
      </c>
      <c r="EX122">
        <v>0</v>
      </c>
      <c r="EY122">
        <v>100</v>
      </c>
      <c r="EZ122">
        <v>100</v>
      </c>
      <c r="FA122">
        <v>0.53400000000000003</v>
      </c>
      <c r="FB122">
        <v>0.193</v>
      </c>
      <c r="FC122">
        <v>2</v>
      </c>
      <c r="FD122">
        <v>333.41899999999998</v>
      </c>
      <c r="FE122">
        <v>496.798</v>
      </c>
      <c r="FF122">
        <v>24.999700000000001</v>
      </c>
      <c r="FG122">
        <v>33.068399999999997</v>
      </c>
      <c r="FH122">
        <v>30.0002</v>
      </c>
      <c r="FI122">
        <v>33.076099999999997</v>
      </c>
      <c r="FJ122">
        <v>33.072200000000002</v>
      </c>
      <c r="FK122">
        <v>22.255800000000001</v>
      </c>
      <c r="FL122">
        <v>32.401299999999999</v>
      </c>
      <c r="FM122">
        <v>16.063500000000001</v>
      </c>
      <c r="FN122">
        <v>25</v>
      </c>
      <c r="FO122">
        <v>400</v>
      </c>
      <c r="FP122">
        <v>21.283100000000001</v>
      </c>
      <c r="FQ122">
        <v>100.693</v>
      </c>
      <c r="FR122">
        <v>101.322</v>
      </c>
    </row>
    <row r="123" spans="1:174" x14ac:dyDescent="0.2">
      <c r="A123">
        <v>118</v>
      </c>
      <c r="B123">
        <v>1564512665.8</v>
      </c>
      <c r="C123">
        <v>19849</v>
      </c>
      <c r="D123" t="s">
        <v>824</v>
      </c>
      <c r="E123" t="s">
        <v>825</v>
      </c>
      <c r="F123" t="s">
        <v>790</v>
      </c>
      <c r="G123">
        <v>1</v>
      </c>
      <c r="H123" s="1">
        <v>6</v>
      </c>
      <c r="I123" t="s">
        <v>959</v>
      </c>
      <c r="J123">
        <v>1564512665.8</v>
      </c>
      <c r="K123">
        <f t="shared" si="129"/>
        <v>2.8538132629318176E-3</v>
      </c>
      <c r="L123">
        <f t="shared" si="130"/>
        <v>23.793785761089392</v>
      </c>
      <c r="M123">
        <f t="shared" si="131"/>
        <v>469.96997246666649</v>
      </c>
      <c r="N123">
        <f t="shared" si="132"/>
        <v>208.25199067369155</v>
      </c>
      <c r="O123">
        <f t="shared" si="133"/>
        <v>20.710351218292477</v>
      </c>
      <c r="P123">
        <f t="shared" si="134"/>
        <v>46.737815856400871</v>
      </c>
      <c r="Q123">
        <f t="shared" si="135"/>
        <v>0.15638173064407235</v>
      </c>
      <c r="R123">
        <f t="shared" si="136"/>
        <v>2.2449344019414701</v>
      </c>
      <c r="S123">
        <f t="shared" si="137"/>
        <v>0.15057210408123303</v>
      </c>
      <c r="T123">
        <f t="shared" si="138"/>
        <v>9.4611554805153431E-2</v>
      </c>
      <c r="U123">
        <f t="shared" si="139"/>
        <v>273.63516873513043</v>
      </c>
      <c r="V123">
        <f t="shared" si="140"/>
        <v>30.19131738959635</v>
      </c>
      <c r="W123">
        <f t="shared" si="141"/>
        <v>30.702400000000001</v>
      </c>
      <c r="X123">
        <f t="shared" si="142"/>
        <v>4.4353906886783117</v>
      </c>
      <c r="Y123">
        <f t="shared" si="143"/>
        <v>64.781659464355513</v>
      </c>
      <c r="Z123">
        <f t="shared" si="144"/>
        <v>2.6173655765819999</v>
      </c>
      <c r="AA123">
        <f t="shared" si="145"/>
        <v>4.0402879429511058</v>
      </c>
      <c r="AB123">
        <f t="shared" si="146"/>
        <v>1.8180251120963118</v>
      </c>
      <c r="AC123">
        <f t="shared" si="147"/>
        <v>-125.85316489529315</v>
      </c>
      <c r="AD123">
        <f t="shared" si="148"/>
        <v>-196.4299103439316</v>
      </c>
      <c r="AE123">
        <f t="shared" si="149"/>
        <v>-19.434660809565933</v>
      </c>
      <c r="AF123">
        <f t="shared" si="150"/>
        <v>-68.082567313660235</v>
      </c>
      <c r="AG123">
        <v>-4.10475126443091E-2</v>
      </c>
      <c r="AH123">
        <v>4.6079428902844603E-2</v>
      </c>
      <c r="AI123">
        <v>3.4461682837195302</v>
      </c>
      <c r="AJ123">
        <v>147</v>
      </c>
      <c r="AK123">
        <v>29</v>
      </c>
      <c r="AL123">
        <f t="shared" si="151"/>
        <v>1.0056873873925858</v>
      </c>
      <c r="AM123">
        <f t="shared" si="152"/>
        <v>0.56873873925857854</v>
      </c>
      <c r="AN123">
        <f t="shared" si="153"/>
        <v>51987.331174040402</v>
      </c>
      <c r="AO123">
        <v>0</v>
      </c>
      <c r="AP123">
        <v>0</v>
      </c>
      <c r="AQ123">
        <v>0</v>
      </c>
      <c r="AR123">
        <f t="shared" si="154"/>
        <v>0</v>
      </c>
      <c r="AS123" t="e">
        <f t="shared" si="155"/>
        <v>#DIV/0!</v>
      </c>
      <c r="AT123">
        <v>-1</v>
      </c>
      <c r="AU123" t="s">
        <v>826</v>
      </c>
      <c r="AV123">
        <v>831.79200000000003</v>
      </c>
      <c r="AW123">
        <v>1197.54</v>
      </c>
      <c r="AX123">
        <f t="shared" si="156"/>
        <v>0.30541610301117283</v>
      </c>
      <c r="AY123">
        <v>0.5</v>
      </c>
      <c r="AZ123">
        <f t="shared" si="157"/>
        <v>1429.3956001003921</v>
      </c>
      <c r="BA123">
        <f t="shared" si="158"/>
        <v>23.793785761089392</v>
      </c>
      <c r="BB123">
        <f t="shared" si="159"/>
        <v>218.28021692198928</v>
      </c>
      <c r="BC123">
        <f t="shared" si="160"/>
        <v>0.49802094293301269</v>
      </c>
      <c r="BD123">
        <f t="shared" si="161"/>
        <v>1.7345642983193754E-2</v>
      </c>
      <c r="BE123">
        <f t="shared" si="162"/>
        <v>-1</v>
      </c>
      <c r="BF123" t="s">
        <v>827</v>
      </c>
      <c r="BG123">
        <v>601.14</v>
      </c>
      <c r="BH123">
        <f t="shared" si="163"/>
        <v>596.4</v>
      </c>
      <c r="BI123">
        <f t="shared" si="164"/>
        <v>0.61325955734406434</v>
      </c>
      <c r="BJ123">
        <f t="shared" si="165"/>
        <v>1.9921149815350834</v>
      </c>
      <c r="BK123">
        <f t="shared" si="166"/>
        <v>0.30541610301117283</v>
      </c>
      <c r="BL123" t="e">
        <f t="shared" si="167"/>
        <v>#DIV/0!</v>
      </c>
      <c r="BM123">
        <v>641</v>
      </c>
      <c r="BN123">
        <v>300</v>
      </c>
      <c r="BO123">
        <v>300</v>
      </c>
      <c r="BP123">
        <v>300</v>
      </c>
      <c r="BQ123">
        <v>10162.299999999999</v>
      </c>
      <c r="BR123">
        <v>1114.3900000000001</v>
      </c>
      <c r="BS123">
        <v>-7.0199499999999996E-3</v>
      </c>
      <c r="BT123">
        <v>2.5291700000000001</v>
      </c>
      <c r="BU123">
        <f t="shared" si="168"/>
        <v>1700.21</v>
      </c>
      <c r="BV123">
        <f t="shared" si="169"/>
        <v>1429.3956001003921</v>
      </c>
      <c r="BW123">
        <f t="shared" si="170"/>
        <v>0.84071708794819</v>
      </c>
      <c r="BX123">
        <f t="shared" si="171"/>
        <v>0.19143417589638023</v>
      </c>
      <c r="BY123">
        <v>6</v>
      </c>
      <c r="BZ123">
        <v>0.5</v>
      </c>
      <c r="CA123" t="s">
        <v>278</v>
      </c>
      <c r="CB123">
        <v>1564512665.8</v>
      </c>
      <c r="CC123">
        <v>469.97</v>
      </c>
      <c r="CD123">
        <v>499.96800000000002</v>
      </c>
      <c r="CE123">
        <v>26.3188</v>
      </c>
      <c r="CF123">
        <v>23.004000000000001</v>
      </c>
      <c r="CG123">
        <v>500.04199999999997</v>
      </c>
      <c r="CH123">
        <v>99.248599999999996</v>
      </c>
      <c r="CI123">
        <v>0.19991500000000001</v>
      </c>
      <c r="CJ123">
        <v>29.0794</v>
      </c>
      <c r="CK123">
        <v>30.702400000000001</v>
      </c>
      <c r="CL123">
        <v>999.9</v>
      </c>
      <c r="CM123">
        <v>9973.75</v>
      </c>
      <c r="CN123">
        <v>0</v>
      </c>
      <c r="CO123">
        <v>-0.53512800000000005</v>
      </c>
      <c r="CP123">
        <v>1700.21</v>
      </c>
      <c r="CQ123">
        <v>0.97602699999999998</v>
      </c>
      <c r="CR123">
        <v>2.39726E-2</v>
      </c>
      <c r="CS123">
        <v>0</v>
      </c>
      <c r="CT123">
        <v>831.49300000000005</v>
      </c>
      <c r="CU123">
        <v>4.99986</v>
      </c>
      <c r="CV123">
        <v>14613</v>
      </c>
      <c r="CW123">
        <v>13811.1</v>
      </c>
      <c r="CX123">
        <v>47.061999999999998</v>
      </c>
      <c r="CY123">
        <v>48.811999999999998</v>
      </c>
      <c r="CZ123">
        <v>47.936999999999998</v>
      </c>
      <c r="DA123">
        <v>47.875</v>
      </c>
      <c r="DB123">
        <v>48.811999999999998</v>
      </c>
      <c r="DC123">
        <v>1654.57</v>
      </c>
      <c r="DD123">
        <v>40.64</v>
      </c>
      <c r="DE123">
        <v>0</v>
      </c>
      <c r="DF123">
        <v>121.09999990463299</v>
      </c>
      <c r="DG123">
        <v>831.79200000000003</v>
      </c>
      <c r="DH123">
        <v>-0.285128208205772</v>
      </c>
      <c r="DI123">
        <v>-14.1094016705178</v>
      </c>
      <c r="DJ123">
        <v>14611.580769230801</v>
      </c>
      <c r="DK123">
        <v>15</v>
      </c>
      <c r="DL123">
        <v>1564512692.3</v>
      </c>
      <c r="DM123" t="s">
        <v>828</v>
      </c>
      <c r="DN123">
        <v>119</v>
      </c>
      <c r="DO123">
        <v>0.64300000000000002</v>
      </c>
      <c r="DP123">
        <v>0.23200000000000001</v>
      </c>
      <c r="DQ123">
        <v>500</v>
      </c>
      <c r="DR123">
        <v>23</v>
      </c>
      <c r="DS123">
        <v>0.05</v>
      </c>
      <c r="DT123">
        <v>0.03</v>
      </c>
      <c r="DU123">
        <v>24.130503787770898</v>
      </c>
      <c r="DV123">
        <v>-0.75137810306278896</v>
      </c>
      <c r="DW123">
        <v>0.156869750589469</v>
      </c>
      <c r="DX123">
        <v>0</v>
      </c>
      <c r="DY123">
        <v>0.15605536433582201</v>
      </c>
      <c r="DZ123">
        <v>-8.1624676239114707E-3</v>
      </c>
      <c r="EA123">
        <v>1.9815879244238E-3</v>
      </c>
      <c r="EB123">
        <v>1</v>
      </c>
      <c r="EC123">
        <v>1</v>
      </c>
      <c r="ED123">
        <v>2</v>
      </c>
      <c r="EE123" t="s">
        <v>284</v>
      </c>
      <c r="EF123">
        <v>1.8670500000000001</v>
      </c>
      <c r="EG123">
        <v>1.8635200000000001</v>
      </c>
      <c r="EH123">
        <v>1.8691800000000001</v>
      </c>
      <c r="EI123">
        <v>1.8671</v>
      </c>
      <c r="EJ123">
        <v>1.8717699999999999</v>
      </c>
      <c r="EK123">
        <v>1.86425</v>
      </c>
      <c r="EL123">
        <v>1.86582</v>
      </c>
      <c r="EM123">
        <v>1.8656900000000001</v>
      </c>
      <c r="EN123" t="s">
        <v>280</v>
      </c>
      <c r="EO123" t="s">
        <v>19</v>
      </c>
      <c r="EP123" t="s">
        <v>19</v>
      </c>
      <c r="EQ123" t="s">
        <v>19</v>
      </c>
      <c r="ER123" t="s">
        <v>281</v>
      </c>
      <c r="ES123" t="s">
        <v>282</v>
      </c>
      <c r="ET123" t="s">
        <v>283</v>
      </c>
      <c r="EU123" t="s">
        <v>283</v>
      </c>
      <c r="EV123" t="s">
        <v>283</v>
      </c>
      <c r="EW123" t="s">
        <v>283</v>
      </c>
      <c r="EX123">
        <v>0</v>
      </c>
      <c r="EY123">
        <v>100</v>
      </c>
      <c r="EZ123">
        <v>100</v>
      </c>
      <c r="FA123">
        <v>0.64300000000000002</v>
      </c>
      <c r="FB123">
        <v>0.23200000000000001</v>
      </c>
      <c r="FC123">
        <v>2</v>
      </c>
      <c r="FD123">
        <v>333.48700000000002</v>
      </c>
      <c r="FE123">
        <v>498.40899999999999</v>
      </c>
      <c r="FF123">
        <v>25.0002</v>
      </c>
      <c r="FG123">
        <v>33.065399999999997</v>
      </c>
      <c r="FH123">
        <v>30</v>
      </c>
      <c r="FI123">
        <v>33.076099999999997</v>
      </c>
      <c r="FJ123">
        <v>33.072200000000002</v>
      </c>
      <c r="FK123">
        <v>26.610700000000001</v>
      </c>
      <c r="FL123">
        <v>25.409500000000001</v>
      </c>
      <c r="FM123">
        <v>16.063500000000001</v>
      </c>
      <c r="FN123">
        <v>25</v>
      </c>
      <c r="FO123">
        <v>500</v>
      </c>
      <c r="FP123">
        <v>23.097899999999999</v>
      </c>
      <c r="FQ123">
        <v>100.696</v>
      </c>
      <c r="FR123">
        <v>101.324</v>
      </c>
    </row>
    <row r="124" spans="1:174" x14ac:dyDescent="0.2">
      <c r="A124">
        <v>119</v>
      </c>
      <c r="B124">
        <v>1564512783.8</v>
      </c>
      <c r="C124">
        <v>19967</v>
      </c>
      <c r="D124" t="s">
        <v>829</v>
      </c>
      <c r="E124" t="s">
        <v>830</v>
      </c>
      <c r="F124" t="s">
        <v>790</v>
      </c>
      <c r="G124">
        <v>1</v>
      </c>
      <c r="H124" s="1">
        <v>6</v>
      </c>
      <c r="I124" t="s">
        <v>959</v>
      </c>
      <c r="J124">
        <v>1564512783.8</v>
      </c>
      <c r="K124">
        <f t="shared" si="129"/>
        <v>2.7001400807878384E-3</v>
      </c>
      <c r="L124">
        <f t="shared" si="130"/>
        <v>27.48699762731037</v>
      </c>
      <c r="M124">
        <f t="shared" si="131"/>
        <v>565.34596840998063</v>
      </c>
      <c r="N124">
        <f t="shared" si="132"/>
        <v>241.03751811646549</v>
      </c>
      <c r="O124">
        <f t="shared" si="133"/>
        <v>23.969548629572291</v>
      </c>
      <c r="P124">
        <f t="shared" si="134"/>
        <v>56.219827470128536</v>
      </c>
      <c r="Q124">
        <f t="shared" si="135"/>
        <v>0.14530005390828968</v>
      </c>
      <c r="R124">
        <f t="shared" si="136"/>
        <v>2.2503061873670624</v>
      </c>
      <c r="S124">
        <f t="shared" si="137"/>
        <v>0.14028194368962904</v>
      </c>
      <c r="T124">
        <f t="shared" si="138"/>
        <v>8.8112634091636305E-2</v>
      </c>
      <c r="U124">
        <f t="shared" si="139"/>
        <v>273.6202429672125</v>
      </c>
      <c r="V124">
        <f t="shared" si="140"/>
        <v>30.26733872066864</v>
      </c>
      <c r="W124">
        <f t="shared" si="141"/>
        <v>30.8354</v>
      </c>
      <c r="X124">
        <f t="shared" si="142"/>
        <v>4.4692112744477814</v>
      </c>
      <c r="Y124">
        <f t="shared" si="143"/>
        <v>64.826894018993144</v>
      </c>
      <c r="Z124">
        <f t="shared" si="144"/>
        <v>2.6233918828416005</v>
      </c>
      <c r="AA124">
        <f t="shared" si="145"/>
        <v>4.0467647301951448</v>
      </c>
      <c r="AB124">
        <f t="shared" si="146"/>
        <v>1.8458193916061809</v>
      </c>
      <c r="AC124">
        <f t="shared" si="147"/>
        <v>-119.07617756274368</v>
      </c>
      <c r="AD124">
        <f t="shared" si="148"/>
        <v>-209.67477594767169</v>
      </c>
      <c r="AE124">
        <f t="shared" si="149"/>
        <v>-20.712073111701265</v>
      </c>
      <c r="AF124">
        <f t="shared" si="150"/>
        <v>-75.842783654904139</v>
      </c>
      <c r="AG124">
        <v>-4.1191990835739697E-2</v>
      </c>
      <c r="AH124">
        <v>4.6241618329710299E-2</v>
      </c>
      <c r="AI124">
        <v>3.45576814747543</v>
      </c>
      <c r="AJ124">
        <v>146</v>
      </c>
      <c r="AK124">
        <v>29</v>
      </c>
      <c r="AL124">
        <f t="shared" si="151"/>
        <v>1.0056298964820463</v>
      </c>
      <c r="AM124">
        <f t="shared" si="152"/>
        <v>0.56298964820462594</v>
      </c>
      <c r="AN124">
        <f t="shared" si="153"/>
        <v>52157.962532558944</v>
      </c>
      <c r="AO124">
        <v>0</v>
      </c>
      <c r="AP124">
        <v>0</v>
      </c>
      <c r="AQ124">
        <v>0</v>
      </c>
      <c r="AR124">
        <f t="shared" si="154"/>
        <v>0</v>
      </c>
      <c r="AS124" t="e">
        <f t="shared" si="155"/>
        <v>#DIV/0!</v>
      </c>
      <c r="AT124">
        <v>-1</v>
      </c>
      <c r="AU124" t="s">
        <v>831</v>
      </c>
      <c r="AV124">
        <v>852.74488461538499</v>
      </c>
      <c r="AW124">
        <v>1253.3900000000001</v>
      </c>
      <c r="AX124">
        <f t="shared" si="156"/>
        <v>0.31964920366734617</v>
      </c>
      <c r="AY124">
        <v>0.5</v>
      </c>
      <c r="AZ124">
        <f t="shared" si="157"/>
        <v>1429.3197001003728</v>
      </c>
      <c r="BA124">
        <f t="shared" si="158"/>
        <v>27.48699762731037</v>
      </c>
      <c r="BB124">
        <f t="shared" si="159"/>
        <v>228.44045196156711</v>
      </c>
      <c r="BC124">
        <f t="shared" si="160"/>
        <v>0.51845794206113027</v>
      </c>
      <c r="BD124">
        <f t="shared" si="161"/>
        <v>1.9930458962616898E-2</v>
      </c>
      <c r="BE124">
        <f t="shared" si="162"/>
        <v>-1</v>
      </c>
      <c r="BF124" t="s">
        <v>832</v>
      </c>
      <c r="BG124">
        <v>603.55999999999995</v>
      </c>
      <c r="BH124">
        <f t="shared" si="163"/>
        <v>649.83000000000015</v>
      </c>
      <c r="BI124">
        <f t="shared" si="164"/>
        <v>0.61653834908301408</v>
      </c>
      <c r="BJ124">
        <f t="shared" si="165"/>
        <v>2.0766618066140903</v>
      </c>
      <c r="BK124">
        <f t="shared" si="166"/>
        <v>0.31964920366734623</v>
      </c>
      <c r="BL124" t="e">
        <f t="shared" si="167"/>
        <v>#DIV/0!</v>
      </c>
      <c r="BM124">
        <v>643</v>
      </c>
      <c r="BN124">
        <v>300</v>
      </c>
      <c r="BO124">
        <v>300</v>
      </c>
      <c r="BP124">
        <v>300</v>
      </c>
      <c r="BQ124">
        <v>10161.9</v>
      </c>
      <c r="BR124">
        <v>1169.01</v>
      </c>
      <c r="BS124">
        <v>-7.0197899999999997E-3</v>
      </c>
      <c r="BT124">
        <v>6.3084699999999998</v>
      </c>
      <c r="BU124">
        <f t="shared" si="168"/>
        <v>1700.12</v>
      </c>
      <c r="BV124">
        <f t="shared" si="169"/>
        <v>1429.3197001003728</v>
      </c>
      <c r="BW124">
        <f t="shared" si="170"/>
        <v>0.8407169494508463</v>
      </c>
      <c r="BX124">
        <f t="shared" si="171"/>
        <v>0.19143389890169271</v>
      </c>
      <c r="BY124">
        <v>6</v>
      </c>
      <c r="BZ124">
        <v>0.5</v>
      </c>
      <c r="CA124" t="s">
        <v>278</v>
      </c>
      <c r="CB124">
        <v>1564512783.8</v>
      </c>
      <c r="CC124">
        <v>565.346</v>
      </c>
      <c r="CD124">
        <v>599.97699999999998</v>
      </c>
      <c r="CE124">
        <v>26.380800000000001</v>
      </c>
      <c r="CF124">
        <v>23.244299999999999</v>
      </c>
      <c r="CG124">
        <v>500.00799999999998</v>
      </c>
      <c r="CH124">
        <v>99.243200000000002</v>
      </c>
      <c r="CI124">
        <v>0.20002700000000001</v>
      </c>
      <c r="CJ124">
        <v>29.107099999999999</v>
      </c>
      <c r="CK124">
        <v>30.8354</v>
      </c>
      <c r="CL124">
        <v>999.9</v>
      </c>
      <c r="CM124">
        <v>10009.4</v>
      </c>
      <c r="CN124">
        <v>0</v>
      </c>
      <c r="CO124">
        <v>-0.57335100000000006</v>
      </c>
      <c r="CP124">
        <v>1700.12</v>
      </c>
      <c r="CQ124">
        <v>0.97603200000000001</v>
      </c>
      <c r="CR124">
        <v>2.3968300000000001E-2</v>
      </c>
      <c r="CS124">
        <v>0</v>
      </c>
      <c r="CT124">
        <v>852.39099999999996</v>
      </c>
      <c r="CU124">
        <v>4.99986</v>
      </c>
      <c r="CV124">
        <v>14974.4</v>
      </c>
      <c r="CW124">
        <v>13810.4</v>
      </c>
      <c r="CX124">
        <v>47.125</v>
      </c>
      <c r="CY124">
        <v>48.811999999999998</v>
      </c>
      <c r="CZ124">
        <v>47.936999999999998</v>
      </c>
      <c r="DA124">
        <v>47.875</v>
      </c>
      <c r="DB124">
        <v>48.875</v>
      </c>
      <c r="DC124">
        <v>1654.49</v>
      </c>
      <c r="DD124">
        <v>40.630000000000003</v>
      </c>
      <c r="DE124">
        <v>0</v>
      </c>
      <c r="DF124">
        <v>117.59999990463299</v>
      </c>
      <c r="DG124">
        <v>852.74488461538499</v>
      </c>
      <c r="DH124">
        <v>-2.6010598322452401</v>
      </c>
      <c r="DI124">
        <v>-40.2119658565245</v>
      </c>
      <c r="DJ124">
        <v>14978.753846153801</v>
      </c>
      <c r="DK124">
        <v>15</v>
      </c>
      <c r="DL124">
        <v>1564512815.8</v>
      </c>
      <c r="DM124" t="s">
        <v>833</v>
      </c>
      <c r="DN124">
        <v>120</v>
      </c>
      <c r="DO124">
        <v>0.68799999999999994</v>
      </c>
      <c r="DP124">
        <v>0.23400000000000001</v>
      </c>
      <c r="DQ124">
        <v>600</v>
      </c>
      <c r="DR124">
        <v>23</v>
      </c>
      <c r="DS124">
        <v>0.06</v>
      </c>
      <c r="DT124">
        <v>0.03</v>
      </c>
      <c r="DU124">
        <v>27.8065088243874</v>
      </c>
      <c r="DV124">
        <v>-0.66513824945563504</v>
      </c>
      <c r="DW124">
        <v>0.13624101952134501</v>
      </c>
      <c r="DX124">
        <v>0</v>
      </c>
      <c r="DY124">
        <v>0.147220271843995</v>
      </c>
      <c r="DZ124">
        <v>-5.0941600977605899E-3</v>
      </c>
      <c r="EA124">
        <v>1.0206145136097201E-3</v>
      </c>
      <c r="EB124">
        <v>1</v>
      </c>
      <c r="EC124">
        <v>1</v>
      </c>
      <c r="ED124">
        <v>2</v>
      </c>
      <c r="EE124" t="s">
        <v>284</v>
      </c>
      <c r="EF124">
        <v>1.8670500000000001</v>
      </c>
      <c r="EG124">
        <v>1.8635600000000001</v>
      </c>
      <c r="EH124">
        <v>1.8691800000000001</v>
      </c>
      <c r="EI124">
        <v>1.8671</v>
      </c>
      <c r="EJ124">
        <v>1.8717900000000001</v>
      </c>
      <c r="EK124">
        <v>1.86425</v>
      </c>
      <c r="EL124">
        <v>1.8658300000000001</v>
      </c>
      <c r="EM124">
        <v>1.8656900000000001</v>
      </c>
      <c r="EN124" t="s">
        <v>280</v>
      </c>
      <c r="EO124" t="s">
        <v>19</v>
      </c>
      <c r="EP124" t="s">
        <v>19</v>
      </c>
      <c r="EQ124" t="s">
        <v>19</v>
      </c>
      <c r="ER124" t="s">
        <v>281</v>
      </c>
      <c r="ES124" t="s">
        <v>282</v>
      </c>
      <c r="ET124" t="s">
        <v>283</v>
      </c>
      <c r="EU124" t="s">
        <v>283</v>
      </c>
      <c r="EV124" t="s">
        <v>283</v>
      </c>
      <c r="EW124" t="s">
        <v>283</v>
      </c>
      <c r="EX124">
        <v>0</v>
      </c>
      <c r="EY124">
        <v>100</v>
      </c>
      <c r="EZ124">
        <v>100</v>
      </c>
      <c r="FA124">
        <v>0.68799999999999994</v>
      </c>
      <c r="FB124">
        <v>0.23400000000000001</v>
      </c>
      <c r="FC124">
        <v>2</v>
      </c>
      <c r="FD124">
        <v>333.81099999999998</v>
      </c>
      <c r="FE124">
        <v>498.92200000000003</v>
      </c>
      <c r="FF124">
        <v>25.000699999999998</v>
      </c>
      <c r="FG124">
        <v>33.080800000000004</v>
      </c>
      <c r="FH124">
        <v>30.0002</v>
      </c>
      <c r="FI124">
        <v>33.087899999999998</v>
      </c>
      <c r="FJ124">
        <v>33.084000000000003</v>
      </c>
      <c r="FK124">
        <v>30.804400000000001</v>
      </c>
      <c r="FL124">
        <v>24.8507</v>
      </c>
      <c r="FM124">
        <v>15.9459</v>
      </c>
      <c r="FN124">
        <v>25</v>
      </c>
      <c r="FO124">
        <v>600</v>
      </c>
      <c r="FP124">
        <v>23.198799999999999</v>
      </c>
      <c r="FQ124">
        <v>100.691</v>
      </c>
      <c r="FR124">
        <v>101.319</v>
      </c>
    </row>
    <row r="125" spans="1:174" x14ac:dyDescent="0.2">
      <c r="A125">
        <v>120</v>
      </c>
      <c r="B125">
        <v>1564512907.3</v>
      </c>
      <c r="C125">
        <v>20090.5</v>
      </c>
      <c r="D125" t="s">
        <v>834</v>
      </c>
      <c r="E125" t="s">
        <v>835</v>
      </c>
      <c r="F125" t="s">
        <v>790</v>
      </c>
      <c r="G125">
        <v>1</v>
      </c>
      <c r="H125" s="1">
        <v>6</v>
      </c>
      <c r="I125" t="s">
        <v>959</v>
      </c>
      <c r="J125">
        <v>1564512907.3</v>
      </c>
      <c r="K125">
        <f t="shared" si="129"/>
        <v>2.1899938812458327E-3</v>
      </c>
      <c r="L125">
        <f t="shared" si="130"/>
        <v>31.688562131416937</v>
      </c>
      <c r="M125">
        <f t="shared" si="131"/>
        <v>760.09196363367289</v>
      </c>
      <c r="N125">
        <f t="shared" si="132"/>
        <v>284.7684782092287</v>
      </c>
      <c r="O125">
        <f t="shared" si="133"/>
        <v>28.317321373735492</v>
      </c>
      <c r="P125">
        <f t="shared" si="134"/>
        <v>75.583395125615596</v>
      </c>
      <c r="Q125">
        <f t="shared" si="135"/>
        <v>0.11315631799955832</v>
      </c>
      <c r="R125">
        <f t="shared" si="136"/>
        <v>2.2514914988851418</v>
      </c>
      <c r="S125">
        <f t="shared" si="137"/>
        <v>0.11008919798571976</v>
      </c>
      <c r="T125">
        <f t="shared" si="138"/>
        <v>6.9074392756534209E-2</v>
      </c>
      <c r="U125">
        <f t="shared" si="139"/>
        <v>273.60428307003286</v>
      </c>
      <c r="V125">
        <f t="shared" si="140"/>
        <v>30.468542144050403</v>
      </c>
      <c r="W125">
        <f t="shared" si="141"/>
        <v>31.0779</v>
      </c>
      <c r="X125">
        <f t="shared" si="142"/>
        <v>4.5314551591447465</v>
      </c>
      <c r="Y125">
        <f t="shared" si="143"/>
        <v>64.729917988931845</v>
      </c>
      <c r="Z125">
        <f t="shared" si="144"/>
        <v>2.6244848886381003</v>
      </c>
      <c r="AA125">
        <f t="shared" si="145"/>
        <v>4.054516010798686</v>
      </c>
      <c r="AB125">
        <f t="shared" si="146"/>
        <v>1.9069702705066462</v>
      </c>
      <c r="AC125">
        <f t="shared" si="147"/>
        <v>-96.578730162941227</v>
      </c>
      <c r="AD125">
        <f t="shared" si="148"/>
        <v>-235.20269525223557</v>
      </c>
      <c r="AE125">
        <f t="shared" si="149"/>
        <v>-23.253286242596189</v>
      </c>
      <c r="AF125">
        <f t="shared" si="150"/>
        <v>-81.430428587740096</v>
      </c>
      <c r="AG125">
        <v>-4.1223912664475899E-2</v>
      </c>
      <c r="AH125">
        <v>4.6277453378972398E-2</v>
      </c>
      <c r="AI125">
        <v>3.4578876345324399</v>
      </c>
      <c r="AJ125">
        <v>147</v>
      </c>
      <c r="AK125">
        <v>29</v>
      </c>
      <c r="AL125">
        <f t="shared" si="151"/>
        <v>1.0056650755546293</v>
      </c>
      <c r="AM125">
        <f t="shared" si="152"/>
        <v>0.56650755546292508</v>
      </c>
      <c r="AN125">
        <f t="shared" si="153"/>
        <v>52190.92479207291</v>
      </c>
      <c r="AO125">
        <v>0</v>
      </c>
      <c r="AP125">
        <v>0</v>
      </c>
      <c r="AQ125">
        <v>0</v>
      </c>
      <c r="AR125">
        <f t="shared" si="154"/>
        <v>0</v>
      </c>
      <c r="AS125" t="e">
        <f t="shared" si="155"/>
        <v>#DIV/0!</v>
      </c>
      <c r="AT125">
        <v>-1</v>
      </c>
      <c r="AU125" t="s">
        <v>836</v>
      </c>
      <c r="AV125">
        <v>863.98280769230803</v>
      </c>
      <c r="AW125">
        <v>1282.5999999999999</v>
      </c>
      <c r="AX125">
        <f t="shared" si="156"/>
        <v>0.32638171862442844</v>
      </c>
      <c r="AY125">
        <v>0.5</v>
      </c>
      <c r="AZ125">
        <f t="shared" si="157"/>
        <v>1429.2357001003786</v>
      </c>
      <c r="BA125">
        <f t="shared" si="158"/>
        <v>31.688562131416937</v>
      </c>
      <c r="BB125">
        <f t="shared" si="159"/>
        <v>233.23820205907489</v>
      </c>
      <c r="BC125">
        <f t="shared" si="160"/>
        <v>0.52332761578044595</v>
      </c>
      <c r="BD125">
        <f t="shared" si="161"/>
        <v>2.2871358537378504E-2</v>
      </c>
      <c r="BE125">
        <f t="shared" si="162"/>
        <v>-1</v>
      </c>
      <c r="BF125" t="s">
        <v>837</v>
      </c>
      <c r="BG125">
        <v>611.38</v>
      </c>
      <c r="BH125">
        <f t="shared" si="163"/>
        <v>671.21999999999991</v>
      </c>
      <c r="BI125">
        <f t="shared" si="164"/>
        <v>0.62366614866614811</v>
      </c>
      <c r="BJ125">
        <f t="shared" si="165"/>
        <v>2.0978769341489745</v>
      </c>
      <c r="BK125">
        <f t="shared" si="166"/>
        <v>0.32638171862442844</v>
      </c>
      <c r="BL125" t="e">
        <f t="shared" si="167"/>
        <v>#DIV/0!</v>
      </c>
      <c r="BM125">
        <v>645</v>
      </c>
      <c r="BN125">
        <v>300</v>
      </c>
      <c r="BO125">
        <v>300</v>
      </c>
      <c r="BP125">
        <v>300</v>
      </c>
      <c r="BQ125">
        <v>10161.5</v>
      </c>
      <c r="BR125">
        <v>1204.49</v>
      </c>
      <c r="BS125">
        <v>-7.0195700000000001E-3</v>
      </c>
      <c r="BT125">
        <v>12.6151</v>
      </c>
      <c r="BU125">
        <f t="shared" si="168"/>
        <v>1700.02</v>
      </c>
      <c r="BV125">
        <f t="shared" si="169"/>
        <v>1429.2357001003786</v>
      </c>
      <c r="BW125">
        <f t="shared" si="170"/>
        <v>0.84071699162385072</v>
      </c>
      <c r="BX125">
        <f t="shared" si="171"/>
        <v>0.19143398324770156</v>
      </c>
      <c r="BY125">
        <v>6</v>
      </c>
      <c r="BZ125">
        <v>0.5</v>
      </c>
      <c r="CA125" t="s">
        <v>278</v>
      </c>
      <c r="CB125">
        <v>1564512907.3</v>
      </c>
      <c r="CC125">
        <v>760.09199999999998</v>
      </c>
      <c r="CD125">
        <v>799.89800000000002</v>
      </c>
      <c r="CE125">
        <v>26.392700000000001</v>
      </c>
      <c r="CF125">
        <v>23.8491</v>
      </c>
      <c r="CG125">
        <v>500.04500000000002</v>
      </c>
      <c r="CH125">
        <v>99.239800000000002</v>
      </c>
      <c r="CI125">
        <v>0.20000299999999999</v>
      </c>
      <c r="CJ125">
        <v>29.1402</v>
      </c>
      <c r="CK125">
        <v>31.0779</v>
      </c>
      <c r="CL125">
        <v>999.9</v>
      </c>
      <c r="CM125">
        <v>10017.5</v>
      </c>
      <c r="CN125">
        <v>0</v>
      </c>
      <c r="CO125">
        <v>-0.49690400000000001</v>
      </c>
      <c r="CP125">
        <v>1700.02</v>
      </c>
      <c r="CQ125">
        <v>0.97603200000000001</v>
      </c>
      <c r="CR125">
        <v>2.3968300000000001E-2</v>
      </c>
      <c r="CS125">
        <v>0</v>
      </c>
      <c r="CT125">
        <v>862.02800000000002</v>
      </c>
      <c r="CU125">
        <v>4.99986</v>
      </c>
      <c r="CV125">
        <v>15148.4</v>
      </c>
      <c r="CW125">
        <v>13809.6</v>
      </c>
      <c r="CX125">
        <v>47.125</v>
      </c>
      <c r="CY125">
        <v>48.875</v>
      </c>
      <c r="CZ125">
        <v>47.936999999999998</v>
      </c>
      <c r="DA125">
        <v>47.875</v>
      </c>
      <c r="DB125">
        <v>48.875</v>
      </c>
      <c r="DC125">
        <v>1654.39</v>
      </c>
      <c r="DD125">
        <v>40.630000000000003</v>
      </c>
      <c r="DE125">
        <v>0</v>
      </c>
      <c r="DF125">
        <v>122.89999985694899</v>
      </c>
      <c r="DG125">
        <v>863.98280769230803</v>
      </c>
      <c r="DH125">
        <v>-16.628000002907299</v>
      </c>
      <c r="DI125">
        <v>-279.08376072337398</v>
      </c>
      <c r="DJ125">
        <v>15181.6</v>
      </c>
      <c r="DK125">
        <v>15</v>
      </c>
      <c r="DL125">
        <v>1564512932.8</v>
      </c>
      <c r="DM125" t="s">
        <v>838</v>
      </c>
      <c r="DN125">
        <v>121</v>
      </c>
      <c r="DO125">
        <v>0.99</v>
      </c>
      <c r="DP125">
        <v>0.247</v>
      </c>
      <c r="DQ125">
        <v>800</v>
      </c>
      <c r="DR125">
        <v>24</v>
      </c>
      <c r="DS125">
        <v>0.05</v>
      </c>
      <c r="DT125">
        <v>0.04</v>
      </c>
      <c r="DU125">
        <v>32.862132712505101</v>
      </c>
      <c r="DV125">
        <v>-2.6461144964252901</v>
      </c>
      <c r="DW125">
        <v>0.527918427719543</v>
      </c>
      <c r="DX125">
        <v>0</v>
      </c>
      <c r="DY125">
        <v>0.12039445781753599</v>
      </c>
      <c r="DZ125">
        <v>-2.384353400039E-2</v>
      </c>
      <c r="EA125">
        <v>4.7361747205346798E-3</v>
      </c>
      <c r="EB125">
        <v>1</v>
      </c>
      <c r="EC125">
        <v>1</v>
      </c>
      <c r="ED125">
        <v>2</v>
      </c>
      <c r="EE125" t="s">
        <v>284</v>
      </c>
      <c r="EF125">
        <v>1.86704</v>
      </c>
      <c r="EG125">
        <v>1.8635600000000001</v>
      </c>
      <c r="EH125">
        <v>1.86917</v>
      </c>
      <c r="EI125">
        <v>1.8670899999999999</v>
      </c>
      <c r="EJ125">
        <v>1.8717999999999999</v>
      </c>
      <c r="EK125">
        <v>1.8642700000000001</v>
      </c>
      <c r="EL125">
        <v>1.8658300000000001</v>
      </c>
      <c r="EM125">
        <v>1.8656900000000001</v>
      </c>
      <c r="EN125" t="s">
        <v>280</v>
      </c>
      <c r="EO125" t="s">
        <v>19</v>
      </c>
      <c r="EP125" t="s">
        <v>19</v>
      </c>
      <c r="EQ125" t="s">
        <v>19</v>
      </c>
      <c r="ER125" t="s">
        <v>281</v>
      </c>
      <c r="ES125" t="s">
        <v>282</v>
      </c>
      <c r="ET125" t="s">
        <v>283</v>
      </c>
      <c r="EU125" t="s">
        <v>283</v>
      </c>
      <c r="EV125" t="s">
        <v>283</v>
      </c>
      <c r="EW125" t="s">
        <v>283</v>
      </c>
      <c r="EX125">
        <v>0</v>
      </c>
      <c r="EY125">
        <v>100</v>
      </c>
      <c r="EZ125">
        <v>100</v>
      </c>
      <c r="FA125">
        <v>0.99</v>
      </c>
      <c r="FB125">
        <v>0.247</v>
      </c>
      <c r="FC125">
        <v>2</v>
      </c>
      <c r="FD125">
        <v>333.57499999999999</v>
      </c>
      <c r="FE125">
        <v>499.34500000000003</v>
      </c>
      <c r="FF125">
        <v>25.0001</v>
      </c>
      <c r="FG125">
        <v>33.118600000000001</v>
      </c>
      <c r="FH125">
        <v>30.0002</v>
      </c>
      <c r="FI125">
        <v>33.115299999999998</v>
      </c>
      <c r="FJ125">
        <v>33.110300000000002</v>
      </c>
      <c r="FK125">
        <v>38.849699999999999</v>
      </c>
      <c r="FL125">
        <v>20.954699999999999</v>
      </c>
      <c r="FM125">
        <v>16.770399999999999</v>
      </c>
      <c r="FN125">
        <v>25</v>
      </c>
      <c r="FO125">
        <v>800</v>
      </c>
      <c r="FP125">
        <v>23.871099999999998</v>
      </c>
      <c r="FQ125">
        <v>100.68600000000001</v>
      </c>
      <c r="FR125">
        <v>101.31</v>
      </c>
    </row>
    <row r="126" spans="1:174" x14ac:dyDescent="0.2">
      <c r="A126">
        <v>121</v>
      </c>
      <c r="B126">
        <v>1564513024.3</v>
      </c>
      <c r="C126">
        <v>20207.5</v>
      </c>
      <c r="D126" t="s">
        <v>839</v>
      </c>
      <c r="E126" t="s">
        <v>840</v>
      </c>
      <c r="F126" t="s">
        <v>790</v>
      </c>
      <c r="G126">
        <v>1</v>
      </c>
      <c r="H126" s="1">
        <v>6</v>
      </c>
      <c r="I126" t="s">
        <v>959</v>
      </c>
      <c r="J126">
        <v>1564513024.3</v>
      </c>
      <c r="K126">
        <f t="shared" si="129"/>
        <v>1.8846925809568051E-3</v>
      </c>
      <c r="L126">
        <f t="shared" si="130"/>
        <v>33.918348418231645</v>
      </c>
      <c r="M126">
        <f t="shared" si="131"/>
        <v>957.2449609890873</v>
      </c>
      <c r="N126">
        <f t="shared" si="132"/>
        <v>349.50407358421211</v>
      </c>
      <c r="O126">
        <f t="shared" si="133"/>
        <v>34.754096861858208</v>
      </c>
      <c r="P126">
        <f t="shared" si="134"/>
        <v>95.186827877485499</v>
      </c>
      <c r="Q126">
        <f t="shared" si="135"/>
        <v>9.4382575298014387E-2</v>
      </c>
      <c r="R126">
        <f t="shared" si="136"/>
        <v>2.2498485137014881</v>
      </c>
      <c r="S126">
        <f t="shared" si="137"/>
        <v>9.223684640555424E-2</v>
      </c>
      <c r="T126">
        <f t="shared" si="138"/>
        <v>5.7836751240551897E-2</v>
      </c>
      <c r="U126">
        <f t="shared" si="139"/>
        <v>273.60277667289046</v>
      </c>
      <c r="V126">
        <f t="shared" si="140"/>
        <v>30.603367672737416</v>
      </c>
      <c r="W126">
        <f t="shared" si="141"/>
        <v>31.31</v>
      </c>
      <c r="X126">
        <f t="shared" si="142"/>
        <v>4.5917354180703258</v>
      </c>
      <c r="Y126">
        <f t="shared" si="143"/>
        <v>64.834122960392349</v>
      </c>
      <c r="Z126">
        <f t="shared" si="144"/>
        <v>2.6337133202302998</v>
      </c>
      <c r="AA126">
        <f t="shared" si="145"/>
        <v>4.0622332808284538</v>
      </c>
      <c r="AB126">
        <f t="shared" si="146"/>
        <v>1.958022097840026</v>
      </c>
      <c r="AC126">
        <f t="shared" si="147"/>
        <v>-83.114942820195111</v>
      </c>
      <c r="AD126">
        <f t="shared" si="148"/>
        <v>-259.19279188872429</v>
      </c>
      <c r="AE126">
        <f t="shared" si="149"/>
        <v>-25.677477970742501</v>
      </c>
      <c r="AF126">
        <f t="shared" si="150"/>
        <v>-94.382436006771457</v>
      </c>
      <c r="AG126">
        <v>-4.1179669217685899E-2</v>
      </c>
      <c r="AH126">
        <v>4.6227786234011803E-2</v>
      </c>
      <c r="AI126">
        <v>3.4549498881341099</v>
      </c>
      <c r="AJ126">
        <v>147</v>
      </c>
      <c r="AK126">
        <v>29</v>
      </c>
      <c r="AL126">
        <f t="shared" si="151"/>
        <v>1.0056715690780458</v>
      </c>
      <c r="AM126">
        <f t="shared" si="152"/>
        <v>0.56715690780457795</v>
      </c>
      <c r="AN126">
        <f t="shared" si="153"/>
        <v>52131.506685417517</v>
      </c>
      <c r="AO126">
        <v>0</v>
      </c>
      <c r="AP126">
        <v>0</v>
      </c>
      <c r="AQ126">
        <v>0</v>
      </c>
      <c r="AR126">
        <f t="shared" si="154"/>
        <v>0</v>
      </c>
      <c r="AS126" t="e">
        <f t="shared" si="155"/>
        <v>#DIV/0!</v>
      </c>
      <c r="AT126">
        <v>-1</v>
      </c>
      <c r="AU126" t="s">
        <v>841</v>
      </c>
      <c r="AV126">
        <v>858.09226923076903</v>
      </c>
      <c r="AW126">
        <v>1279.01</v>
      </c>
      <c r="AX126">
        <f t="shared" si="156"/>
        <v>0.32909651274753982</v>
      </c>
      <c r="AY126">
        <v>0.5</v>
      </c>
      <c r="AZ126">
        <f t="shared" si="157"/>
        <v>1429.219800100454</v>
      </c>
      <c r="BA126">
        <f t="shared" si="158"/>
        <v>33.918348418231645</v>
      </c>
      <c r="BB126">
        <f t="shared" si="159"/>
        <v>235.1756260813977</v>
      </c>
      <c r="BC126">
        <f t="shared" si="160"/>
        <v>0.52816631613513576</v>
      </c>
      <c r="BD126">
        <f t="shared" si="161"/>
        <v>2.4431755294586164E-2</v>
      </c>
      <c r="BE126">
        <f t="shared" si="162"/>
        <v>-1</v>
      </c>
      <c r="BF126" t="s">
        <v>842</v>
      </c>
      <c r="BG126">
        <v>603.48</v>
      </c>
      <c r="BH126">
        <f t="shared" si="163"/>
        <v>675.53</v>
      </c>
      <c r="BI126">
        <f t="shared" si="164"/>
        <v>0.62309258029877423</v>
      </c>
      <c r="BJ126">
        <f t="shared" si="165"/>
        <v>2.1193908663087426</v>
      </c>
      <c r="BK126">
        <f t="shared" si="166"/>
        <v>0.32909651274753987</v>
      </c>
      <c r="BL126" t="e">
        <f t="shared" si="167"/>
        <v>#DIV/0!</v>
      </c>
      <c r="BM126">
        <v>647</v>
      </c>
      <c r="BN126">
        <v>300</v>
      </c>
      <c r="BO126">
        <v>300</v>
      </c>
      <c r="BP126">
        <v>300</v>
      </c>
      <c r="BQ126">
        <v>10161.200000000001</v>
      </c>
      <c r="BR126">
        <v>1205.79</v>
      </c>
      <c r="BS126">
        <v>-7.0193199999999999E-3</v>
      </c>
      <c r="BT126">
        <v>14.0802</v>
      </c>
      <c r="BU126">
        <f t="shared" si="168"/>
        <v>1700</v>
      </c>
      <c r="BV126">
        <f t="shared" si="169"/>
        <v>1429.219800100454</v>
      </c>
      <c r="BW126">
        <f t="shared" si="170"/>
        <v>0.84071752947085532</v>
      </c>
      <c r="BX126">
        <f t="shared" si="171"/>
        <v>0.19143505894171073</v>
      </c>
      <c r="BY126">
        <v>6</v>
      </c>
      <c r="BZ126">
        <v>0.5</v>
      </c>
      <c r="CA126" t="s">
        <v>278</v>
      </c>
      <c r="CB126">
        <v>1564513024.3</v>
      </c>
      <c r="CC126">
        <v>957.245</v>
      </c>
      <c r="CD126">
        <v>999.87900000000002</v>
      </c>
      <c r="CE126">
        <v>26.485900000000001</v>
      </c>
      <c r="CF126">
        <v>24.2971</v>
      </c>
      <c r="CG126">
        <v>500.04</v>
      </c>
      <c r="CH126">
        <v>99.238299999999995</v>
      </c>
      <c r="CI126">
        <v>0.200017</v>
      </c>
      <c r="CJ126">
        <v>29.173100000000002</v>
      </c>
      <c r="CK126">
        <v>31.31</v>
      </c>
      <c r="CL126">
        <v>999.9</v>
      </c>
      <c r="CM126">
        <v>10006.9</v>
      </c>
      <c r="CN126">
        <v>0</v>
      </c>
      <c r="CO126">
        <v>-0.53608299999999998</v>
      </c>
      <c r="CP126">
        <v>1700</v>
      </c>
      <c r="CQ126">
        <v>0.97601199999999999</v>
      </c>
      <c r="CR126">
        <v>2.3987499999999998E-2</v>
      </c>
      <c r="CS126">
        <v>0</v>
      </c>
      <c r="CT126">
        <v>856.74800000000005</v>
      </c>
      <c r="CU126">
        <v>4.99986</v>
      </c>
      <c r="CV126">
        <v>15063.4</v>
      </c>
      <c r="CW126">
        <v>13809.3</v>
      </c>
      <c r="CX126">
        <v>47.061999999999998</v>
      </c>
      <c r="CY126">
        <v>48.811999999999998</v>
      </c>
      <c r="CZ126">
        <v>47.936999999999998</v>
      </c>
      <c r="DA126">
        <v>47.936999999999998</v>
      </c>
      <c r="DB126">
        <v>48.875</v>
      </c>
      <c r="DC126">
        <v>1654.34</v>
      </c>
      <c r="DD126">
        <v>40.659999999999997</v>
      </c>
      <c r="DE126">
        <v>0</v>
      </c>
      <c r="DF126">
        <v>116.299999952316</v>
      </c>
      <c r="DG126">
        <v>858.09226923076903</v>
      </c>
      <c r="DH126">
        <v>-12.2857777591603</v>
      </c>
      <c r="DI126">
        <v>-206.208546724928</v>
      </c>
      <c r="DJ126">
        <v>15087.884615384601</v>
      </c>
      <c r="DK126">
        <v>15</v>
      </c>
      <c r="DL126">
        <v>1564513050.8</v>
      </c>
      <c r="DM126" t="s">
        <v>843</v>
      </c>
      <c r="DN126">
        <v>122</v>
      </c>
      <c r="DO126">
        <v>1.147</v>
      </c>
      <c r="DP126">
        <v>0.25600000000000001</v>
      </c>
      <c r="DQ126">
        <v>1000</v>
      </c>
      <c r="DR126">
        <v>24</v>
      </c>
      <c r="DS126">
        <v>0.05</v>
      </c>
      <c r="DT126">
        <v>0.03</v>
      </c>
      <c r="DU126">
        <v>34.732689774378002</v>
      </c>
      <c r="DV126">
        <v>-1.84026296479497</v>
      </c>
      <c r="DW126">
        <v>0.37198188300667701</v>
      </c>
      <c r="DX126">
        <v>0</v>
      </c>
      <c r="DY126">
        <v>9.7166402264327004E-2</v>
      </c>
      <c r="DZ126">
        <v>-1.33673006956158E-2</v>
      </c>
      <c r="EA126">
        <v>2.7737635393853001E-3</v>
      </c>
      <c r="EB126">
        <v>1</v>
      </c>
      <c r="EC126">
        <v>1</v>
      </c>
      <c r="ED126">
        <v>2</v>
      </c>
      <c r="EE126" t="s">
        <v>284</v>
      </c>
      <c r="EF126">
        <v>1.86703</v>
      </c>
      <c r="EG126">
        <v>1.8635200000000001</v>
      </c>
      <c r="EH126">
        <v>1.8691599999999999</v>
      </c>
      <c r="EI126">
        <v>1.86711</v>
      </c>
      <c r="EJ126">
        <v>1.8717999999999999</v>
      </c>
      <c r="EK126">
        <v>1.8642300000000001</v>
      </c>
      <c r="EL126">
        <v>1.8658300000000001</v>
      </c>
      <c r="EM126">
        <v>1.8656999999999999</v>
      </c>
      <c r="EN126" t="s">
        <v>280</v>
      </c>
      <c r="EO126" t="s">
        <v>19</v>
      </c>
      <c r="EP126" t="s">
        <v>19</v>
      </c>
      <c r="EQ126" t="s">
        <v>19</v>
      </c>
      <c r="ER126" t="s">
        <v>281</v>
      </c>
      <c r="ES126" t="s">
        <v>282</v>
      </c>
      <c r="ET126" t="s">
        <v>283</v>
      </c>
      <c r="EU126" t="s">
        <v>283</v>
      </c>
      <c r="EV126" t="s">
        <v>283</v>
      </c>
      <c r="EW126" t="s">
        <v>283</v>
      </c>
      <c r="EX126">
        <v>0</v>
      </c>
      <c r="EY126">
        <v>100</v>
      </c>
      <c r="EZ126">
        <v>100</v>
      </c>
      <c r="FA126">
        <v>1.147</v>
      </c>
      <c r="FB126">
        <v>0.25600000000000001</v>
      </c>
      <c r="FC126">
        <v>2</v>
      </c>
      <c r="FD126">
        <v>333.52800000000002</v>
      </c>
      <c r="FE126">
        <v>500.01600000000002</v>
      </c>
      <c r="FF126">
        <v>25</v>
      </c>
      <c r="FG126">
        <v>33.149099999999997</v>
      </c>
      <c r="FH126">
        <v>30.0001</v>
      </c>
      <c r="FI126">
        <v>33.141199999999998</v>
      </c>
      <c r="FJ126">
        <v>33.136699999999998</v>
      </c>
      <c r="FK126">
        <v>46.519599999999997</v>
      </c>
      <c r="FL126">
        <v>20.402799999999999</v>
      </c>
      <c r="FM126">
        <v>19.1389</v>
      </c>
      <c r="FN126">
        <v>25</v>
      </c>
      <c r="FO126">
        <v>1000</v>
      </c>
      <c r="FP126">
        <v>24.239599999999999</v>
      </c>
      <c r="FQ126">
        <v>100.68</v>
      </c>
      <c r="FR126">
        <v>101.303</v>
      </c>
    </row>
    <row r="127" spans="1:174" x14ac:dyDescent="0.2">
      <c r="A127">
        <v>122</v>
      </c>
      <c r="B127">
        <v>1564513346.4000001</v>
      </c>
      <c r="C127">
        <v>20529.600000143098</v>
      </c>
      <c r="D127" t="s">
        <v>844</v>
      </c>
      <c r="E127" t="s">
        <v>845</v>
      </c>
      <c r="F127" t="s">
        <v>846</v>
      </c>
      <c r="G127">
        <v>1</v>
      </c>
      <c r="H127" s="1">
        <v>6</v>
      </c>
      <c r="I127" t="s">
        <v>960</v>
      </c>
      <c r="J127">
        <v>1564513346.4000001</v>
      </c>
      <c r="K127">
        <f t="shared" si="129"/>
        <v>8.909712399554565E-3</v>
      </c>
      <c r="L127">
        <f t="shared" si="130"/>
        <v>31.213478931356441</v>
      </c>
      <c r="M127">
        <f t="shared" si="131"/>
        <v>358.96896390359046</v>
      </c>
      <c r="N127">
        <f t="shared" si="132"/>
        <v>277.70784032301219</v>
      </c>
      <c r="O127">
        <f t="shared" si="133"/>
        <v>27.61287491096811</v>
      </c>
      <c r="P127">
        <f t="shared" si="134"/>
        <v>35.692780893980036</v>
      </c>
      <c r="Q127">
        <f t="shared" si="135"/>
        <v>0.77993538261209872</v>
      </c>
      <c r="R127">
        <f t="shared" si="136"/>
        <v>2.2448610734918955</v>
      </c>
      <c r="S127">
        <f t="shared" si="137"/>
        <v>0.65516801123574531</v>
      </c>
      <c r="T127">
        <f t="shared" si="138"/>
        <v>0.41901688088469558</v>
      </c>
      <c r="U127">
        <f t="shared" si="139"/>
        <v>273.61179075015872</v>
      </c>
      <c r="V127">
        <f t="shared" si="140"/>
        <v>28.013272433581648</v>
      </c>
      <c r="W127">
        <f t="shared" si="141"/>
        <v>28.4818</v>
      </c>
      <c r="X127">
        <f t="shared" si="142"/>
        <v>3.9027413949354943</v>
      </c>
      <c r="Y127">
        <f t="shared" si="143"/>
        <v>64.850215282953329</v>
      </c>
      <c r="Z127">
        <f t="shared" si="144"/>
        <v>2.5947415105872</v>
      </c>
      <c r="AA127">
        <f t="shared" si="145"/>
        <v>4.0011301416130527</v>
      </c>
      <c r="AB127">
        <f t="shared" si="146"/>
        <v>1.3079998843482943</v>
      </c>
      <c r="AC127">
        <f t="shared" si="147"/>
        <v>-392.91831682035632</v>
      </c>
      <c r="AD127">
        <f t="shared" si="148"/>
        <v>51.956011118325179</v>
      </c>
      <c r="AE127">
        <f t="shared" si="149"/>
        <v>5.0800543575962989</v>
      </c>
      <c r="AF127">
        <f t="shared" si="150"/>
        <v>-62.270460594276145</v>
      </c>
      <c r="AG127">
        <v>-4.1045542572064699E-2</v>
      </c>
      <c r="AH127">
        <v>4.6077217324162499E-2</v>
      </c>
      <c r="AI127">
        <v>3.4460373021412498</v>
      </c>
      <c r="AJ127">
        <v>157</v>
      </c>
      <c r="AK127">
        <v>31</v>
      </c>
      <c r="AL127">
        <f t="shared" si="151"/>
        <v>1.0060735535336989</v>
      </c>
      <c r="AM127">
        <f t="shared" si="152"/>
        <v>0.60735535336988722</v>
      </c>
      <c r="AN127">
        <f t="shared" si="153"/>
        <v>52013.552536712035</v>
      </c>
      <c r="AO127">
        <v>0</v>
      </c>
      <c r="AP127">
        <v>0</v>
      </c>
      <c r="AQ127">
        <v>0</v>
      </c>
      <c r="AR127">
        <f t="shared" si="154"/>
        <v>0</v>
      </c>
      <c r="AS127" t="e">
        <f t="shared" si="155"/>
        <v>#DIV/0!</v>
      </c>
      <c r="AT127">
        <v>-1</v>
      </c>
      <c r="AU127" t="s">
        <v>847</v>
      </c>
      <c r="AV127">
        <v>1096.97730769231</v>
      </c>
      <c r="AW127">
        <v>1617.92</v>
      </c>
      <c r="AX127">
        <f t="shared" si="156"/>
        <v>0.32198297339033455</v>
      </c>
      <c r="AY127">
        <v>0.5</v>
      </c>
      <c r="AZ127">
        <f t="shared" si="157"/>
        <v>1429.2699001004255</v>
      </c>
      <c r="BA127">
        <f t="shared" si="158"/>
        <v>31.213478931356441</v>
      </c>
      <c r="BB127">
        <f t="shared" si="159"/>
        <v>230.10028610582071</v>
      </c>
      <c r="BC127">
        <f t="shared" si="160"/>
        <v>0.58836036392405067</v>
      </c>
      <c r="BD127">
        <f t="shared" si="161"/>
        <v>2.253841554285374E-2</v>
      </c>
      <c r="BE127">
        <f t="shared" si="162"/>
        <v>-1</v>
      </c>
      <c r="BF127" t="s">
        <v>848</v>
      </c>
      <c r="BG127">
        <v>666</v>
      </c>
      <c r="BH127">
        <f t="shared" si="163"/>
        <v>951.92000000000007</v>
      </c>
      <c r="BI127">
        <f t="shared" si="164"/>
        <v>0.5472546981970019</v>
      </c>
      <c r="BJ127">
        <f t="shared" si="165"/>
        <v>2.4293093093093092</v>
      </c>
      <c r="BK127">
        <f t="shared" si="166"/>
        <v>0.32198297339033455</v>
      </c>
      <c r="BL127" t="e">
        <f t="shared" si="167"/>
        <v>#DIV/0!</v>
      </c>
      <c r="BM127">
        <v>649</v>
      </c>
      <c r="BN127">
        <v>300</v>
      </c>
      <c r="BO127">
        <v>300</v>
      </c>
      <c r="BP127">
        <v>300</v>
      </c>
      <c r="BQ127">
        <v>10158.799999999999</v>
      </c>
      <c r="BR127">
        <v>1507.23</v>
      </c>
      <c r="BS127">
        <v>-7.0178100000000002E-3</v>
      </c>
      <c r="BT127">
        <v>5.0872799999999998</v>
      </c>
      <c r="BU127">
        <f t="shared" si="168"/>
        <v>1700.06</v>
      </c>
      <c r="BV127">
        <f t="shared" si="169"/>
        <v>1429.2699001004255</v>
      </c>
      <c r="BW127">
        <f t="shared" si="170"/>
        <v>0.84071732768280272</v>
      </c>
      <c r="BX127">
        <f t="shared" si="171"/>
        <v>0.19143465536560575</v>
      </c>
      <c r="BY127">
        <v>6</v>
      </c>
      <c r="BZ127">
        <v>0.5</v>
      </c>
      <c r="CA127" t="s">
        <v>278</v>
      </c>
      <c r="CB127">
        <v>1564513346.4000001</v>
      </c>
      <c r="CC127">
        <v>358.96899999999999</v>
      </c>
      <c r="CD127">
        <v>400.03899999999999</v>
      </c>
      <c r="CE127">
        <v>26.095800000000001</v>
      </c>
      <c r="CF127">
        <v>15.747199999999999</v>
      </c>
      <c r="CG127">
        <v>499.976</v>
      </c>
      <c r="CH127">
        <v>99.231399999999994</v>
      </c>
      <c r="CI127">
        <v>0.199984</v>
      </c>
      <c r="CJ127">
        <v>28.911100000000001</v>
      </c>
      <c r="CK127">
        <v>28.4818</v>
      </c>
      <c r="CL127">
        <v>999.9</v>
      </c>
      <c r="CM127">
        <v>9975</v>
      </c>
      <c r="CN127">
        <v>0</v>
      </c>
      <c r="CO127">
        <v>-0.45008100000000001</v>
      </c>
      <c r="CP127">
        <v>1700.06</v>
      </c>
      <c r="CQ127">
        <v>0.97602100000000003</v>
      </c>
      <c r="CR127">
        <v>2.3978900000000001E-2</v>
      </c>
      <c r="CS127">
        <v>0</v>
      </c>
      <c r="CT127">
        <v>1084.57</v>
      </c>
      <c r="CU127">
        <v>4.99986</v>
      </c>
      <c r="CV127">
        <v>18942.099999999999</v>
      </c>
      <c r="CW127">
        <v>13809.8</v>
      </c>
      <c r="CX127">
        <v>47.186999999999998</v>
      </c>
      <c r="CY127">
        <v>48.875</v>
      </c>
      <c r="CZ127">
        <v>47.936999999999998</v>
      </c>
      <c r="DA127">
        <v>47.936999999999998</v>
      </c>
      <c r="DB127">
        <v>48.875</v>
      </c>
      <c r="DC127">
        <v>1654.41</v>
      </c>
      <c r="DD127">
        <v>40.65</v>
      </c>
      <c r="DE127">
        <v>0</v>
      </c>
      <c r="DF127">
        <v>321.59999990463302</v>
      </c>
      <c r="DG127">
        <v>1096.97730769231</v>
      </c>
      <c r="DH127">
        <v>-102.89675223533899</v>
      </c>
      <c r="DI127">
        <v>-1739.19316368625</v>
      </c>
      <c r="DJ127">
        <v>19154.092307692299</v>
      </c>
      <c r="DK127">
        <v>15</v>
      </c>
      <c r="DL127">
        <v>1564513386.9000001</v>
      </c>
      <c r="DM127" t="s">
        <v>849</v>
      </c>
      <c r="DN127">
        <v>123</v>
      </c>
      <c r="DO127">
        <v>0.46</v>
      </c>
      <c r="DP127">
        <v>9.6000000000000002E-2</v>
      </c>
      <c r="DQ127">
        <v>400</v>
      </c>
      <c r="DR127">
        <v>16</v>
      </c>
      <c r="DS127">
        <v>0.06</v>
      </c>
      <c r="DT127">
        <v>0.01</v>
      </c>
      <c r="DU127">
        <v>30.538299584316299</v>
      </c>
      <c r="DV127">
        <v>8.0329684284469294E-2</v>
      </c>
      <c r="DW127">
        <v>3.93371037915776E-2</v>
      </c>
      <c r="DX127">
        <v>1</v>
      </c>
      <c r="DY127">
        <v>0.80733366590427602</v>
      </c>
      <c r="DZ127">
        <v>-8.8734450877948692E-3</v>
      </c>
      <c r="EA127">
        <v>2.3597733330976999E-3</v>
      </c>
      <c r="EB127">
        <v>1</v>
      </c>
      <c r="EC127">
        <v>2</v>
      </c>
      <c r="ED127">
        <v>2</v>
      </c>
      <c r="EE127" t="s">
        <v>279</v>
      </c>
      <c r="EF127">
        <v>1.8669800000000001</v>
      </c>
      <c r="EG127">
        <v>1.86354</v>
      </c>
      <c r="EH127">
        <v>1.8691599999999999</v>
      </c>
      <c r="EI127">
        <v>1.8671</v>
      </c>
      <c r="EJ127">
        <v>1.87178</v>
      </c>
      <c r="EK127">
        <v>1.8642099999999999</v>
      </c>
      <c r="EL127">
        <v>1.86581</v>
      </c>
      <c r="EM127">
        <v>1.8656900000000001</v>
      </c>
      <c r="EN127" t="s">
        <v>280</v>
      </c>
      <c r="EO127" t="s">
        <v>19</v>
      </c>
      <c r="EP127" t="s">
        <v>19</v>
      </c>
      <c r="EQ127" t="s">
        <v>19</v>
      </c>
      <c r="ER127" t="s">
        <v>281</v>
      </c>
      <c r="ES127" t="s">
        <v>282</v>
      </c>
      <c r="ET127" t="s">
        <v>283</v>
      </c>
      <c r="EU127" t="s">
        <v>283</v>
      </c>
      <c r="EV127" t="s">
        <v>283</v>
      </c>
      <c r="EW127" t="s">
        <v>283</v>
      </c>
      <c r="EX127">
        <v>0</v>
      </c>
      <c r="EY127">
        <v>100</v>
      </c>
      <c r="EZ127">
        <v>100</v>
      </c>
      <c r="FA127">
        <v>0.46</v>
      </c>
      <c r="FB127">
        <v>9.6000000000000002E-2</v>
      </c>
      <c r="FC127">
        <v>2</v>
      </c>
      <c r="FD127">
        <v>323.32900000000001</v>
      </c>
      <c r="FE127">
        <v>494.06400000000002</v>
      </c>
      <c r="FF127">
        <v>24.999099999999999</v>
      </c>
      <c r="FG127">
        <v>33.228099999999998</v>
      </c>
      <c r="FH127">
        <v>30</v>
      </c>
      <c r="FI127">
        <v>33.2181</v>
      </c>
      <c r="FJ127">
        <v>33.204300000000003</v>
      </c>
      <c r="FK127">
        <v>22.175000000000001</v>
      </c>
      <c r="FL127">
        <v>50.018300000000004</v>
      </c>
      <c r="FM127">
        <v>9.6405999999999992</v>
      </c>
      <c r="FN127">
        <v>25</v>
      </c>
      <c r="FO127">
        <v>400</v>
      </c>
      <c r="FP127">
        <v>15.817299999999999</v>
      </c>
      <c r="FQ127">
        <v>100.666</v>
      </c>
      <c r="FR127">
        <v>101.297</v>
      </c>
    </row>
    <row r="128" spans="1:174" x14ac:dyDescent="0.2">
      <c r="A128">
        <v>123</v>
      </c>
      <c r="B128">
        <v>1564513478.4000001</v>
      </c>
      <c r="C128">
        <v>20661.600000143098</v>
      </c>
      <c r="D128" t="s">
        <v>850</v>
      </c>
      <c r="E128" t="s">
        <v>851</v>
      </c>
      <c r="F128" t="s">
        <v>846</v>
      </c>
      <c r="G128">
        <v>1</v>
      </c>
      <c r="H128" s="1">
        <v>6</v>
      </c>
      <c r="I128" t="s">
        <v>960</v>
      </c>
      <c r="J128">
        <v>1564513478.4000001</v>
      </c>
      <c r="K128">
        <f t="shared" si="129"/>
        <v>8.8273039438332285E-3</v>
      </c>
      <c r="L128">
        <f t="shared" si="130"/>
        <v>24.759019098024886</v>
      </c>
      <c r="M128">
        <f t="shared" si="131"/>
        <v>267.62997155997095</v>
      </c>
      <c r="N128">
        <f t="shared" si="132"/>
        <v>202.40233761455855</v>
      </c>
      <c r="O128">
        <f t="shared" si="133"/>
        <v>20.124253781162974</v>
      </c>
      <c r="P128">
        <f t="shared" si="134"/>
        <v>26.609640632583716</v>
      </c>
      <c r="Q128">
        <f t="shared" si="135"/>
        <v>0.76320878813195481</v>
      </c>
      <c r="R128">
        <f t="shared" si="136"/>
        <v>2.2499647389192345</v>
      </c>
      <c r="S128">
        <f t="shared" si="137"/>
        <v>0.64352546397348964</v>
      </c>
      <c r="T128">
        <f t="shared" si="138"/>
        <v>0.41138358856821367</v>
      </c>
      <c r="U128">
        <f t="shared" si="139"/>
        <v>273.60644092028735</v>
      </c>
      <c r="V128">
        <f t="shared" si="140"/>
        <v>27.996444516965127</v>
      </c>
      <c r="W128">
        <f t="shared" si="141"/>
        <v>28.534700000000001</v>
      </c>
      <c r="X128">
        <f t="shared" si="142"/>
        <v>3.9147500944108606</v>
      </c>
      <c r="Y128">
        <f t="shared" si="143"/>
        <v>65.043125020077667</v>
      </c>
      <c r="Z128">
        <f t="shared" si="144"/>
        <v>2.5955513339133005</v>
      </c>
      <c r="AA128">
        <f t="shared" si="145"/>
        <v>3.9905083482875385</v>
      </c>
      <c r="AB128">
        <f t="shared" si="146"/>
        <v>1.3191987604975601</v>
      </c>
      <c r="AC128">
        <f t="shared" si="147"/>
        <v>-389.28410392304539</v>
      </c>
      <c r="AD128">
        <f t="shared" si="148"/>
        <v>40.089682721024936</v>
      </c>
      <c r="AE128">
        <f t="shared" si="149"/>
        <v>3.9110553290577288</v>
      </c>
      <c r="AF128">
        <f t="shared" si="150"/>
        <v>-71.676924952675392</v>
      </c>
      <c r="AG128">
        <v>-4.1182798050727401E-2</v>
      </c>
      <c r="AH128">
        <v>4.62312986232018E-2</v>
      </c>
      <c r="AI128">
        <v>3.45515767700621</v>
      </c>
      <c r="AJ128">
        <v>156</v>
      </c>
      <c r="AK128">
        <v>31</v>
      </c>
      <c r="AL128">
        <f t="shared" si="151"/>
        <v>1.0060143142362512</v>
      </c>
      <c r="AM128">
        <f t="shared" si="152"/>
        <v>0.60143142362512059</v>
      </c>
      <c r="AN128">
        <f t="shared" si="153"/>
        <v>52188.238544274689</v>
      </c>
      <c r="AO128">
        <v>0</v>
      </c>
      <c r="AP128">
        <v>0</v>
      </c>
      <c r="AQ128">
        <v>0</v>
      </c>
      <c r="AR128">
        <f t="shared" si="154"/>
        <v>0</v>
      </c>
      <c r="AS128" t="e">
        <f t="shared" si="155"/>
        <v>#DIV/0!</v>
      </c>
      <c r="AT128">
        <v>-1</v>
      </c>
      <c r="AU128" t="s">
        <v>852</v>
      </c>
      <c r="AV128">
        <v>950.21830769230803</v>
      </c>
      <c r="AW128">
        <v>1384.82</v>
      </c>
      <c r="AX128">
        <f t="shared" si="156"/>
        <v>0.3138326225124507</v>
      </c>
      <c r="AY128">
        <v>0.5</v>
      </c>
      <c r="AZ128">
        <f t="shared" si="157"/>
        <v>1429.2444001004028</v>
      </c>
      <c r="BA128">
        <f t="shared" si="158"/>
        <v>24.759019098024886</v>
      </c>
      <c r="BB128">
        <f t="shared" si="159"/>
        <v>224.27175914737188</v>
      </c>
      <c r="BC128">
        <f t="shared" si="160"/>
        <v>0.51951878222440462</v>
      </c>
      <c r="BD128">
        <f t="shared" si="161"/>
        <v>1.8022823175809079E-2</v>
      </c>
      <c r="BE128">
        <f t="shared" si="162"/>
        <v>-1</v>
      </c>
      <c r="BF128" t="s">
        <v>853</v>
      </c>
      <c r="BG128">
        <v>665.38</v>
      </c>
      <c r="BH128">
        <f t="shared" si="163"/>
        <v>719.43999999999994</v>
      </c>
      <c r="BI128">
        <f t="shared" si="164"/>
        <v>0.604083304108323</v>
      </c>
      <c r="BJ128">
        <f t="shared" si="165"/>
        <v>2.081246806336229</v>
      </c>
      <c r="BK128">
        <f t="shared" si="166"/>
        <v>0.31383262251245064</v>
      </c>
      <c r="BL128" t="e">
        <f t="shared" si="167"/>
        <v>#DIV/0!</v>
      </c>
      <c r="BM128">
        <v>651</v>
      </c>
      <c r="BN128">
        <v>300</v>
      </c>
      <c r="BO128">
        <v>300</v>
      </c>
      <c r="BP128">
        <v>300</v>
      </c>
      <c r="BQ128">
        <v>10156</v>
      </c>
      <c r="BR128">
        <v>1292.8800000000001</v>
      </c>
      <c r="BS128">
        <v>-7.0156300000000001E-3</v>
      </c>
      <c r="BT128">
        <v>4.25061</v>
      </c>
      <c r="BU128">
        <f t="shared" si="168"/>
        <v>1700.03</v>
      </c>
      <c r="BV128">
        <f t="shared" si="169"/>
        <v>1429.2444001004028</v>
      </c>
      <c r="BW128">
        <f t="shared" si="170"/>
        <v>0.84071716387381568</v>
      </c>
      <c r="BX128">
        <f t="shared" si="171"/>
        <v>0.19143432774763142</v>
      </c>
      <c r="BY128">
        <v>6</v>
      </c>
      <c r="BZ128">
        <v>0.5</v>
      </c>
      <c r="CA128" t="s">
        <v>278</v>
      </c>
      <c r="CB128">
        <v>1564513478.4000001</v>
      </c>
      <c r="CC128">
        <v>267.63</v>
      </c>
      <c r="CD128">
        <v>299.99400000000003</v>
      </c>
      <c r="CE128">
        <v>26.1051</v>
      </c>
      <c r="CF128">
        <v>15.8535</v>
      </c>
      <c r="CG128">
        <v>500.06400000000002</v>
      </c>
      <c r="CH128">
        <v>99.227000000000004</v>
      </c>
      <c r="CI128">
        <v>0.19998299999999999</v>
      </c>
      <c r="CJ128">
        <v>28.865200000000002</v>
      </c>
      <c r="CK128">
        <v>28.534700000000001</v>
      </c>
      <c r="CL128">
        <v>999.9</v>
      </c>
      <c r="CM128">
        <v>10008.799999999999</v>
      </c>
      <c r="CN128">
        <v>0</v>
      </c>
      <c r="CO128">
        <v>-0.41090199999999999</v>
      </c>
      <c r="CP128">
        <v>1700.03</v>
      </c>
      <c r="CQ128">
        <v>0.97602500000000003</v>
      </c>
      <c r="CR128">
        <v>2.3974599999999999E-2</v>
      </c>
      <c r="CS128">
        <v>0</v>
      </c>
      <c r="CT128">
        <v>947.92399999999998</v>
      </c>
      <c r="CU128">
        <v>4.99986</v>
      </c>
      <c r="CV128">
        <v>16611.5</v>
      </c>
      <c r="CW128">
        <v>13809.6</v>
      </c>
      <c r="CX128">
        <v>47.311999999999998</v>
      </c>
      <c r="CY128">
        <v>48.936999999999998</v>
      </c>
      <c r="CZ128">
        <v>48</v>
      </c>
      <c r="DA128">
        <v>48.061999999999998</v>
      </c>
      <c r="DB128">
        <v>49</v>
      </c>
      <c r="DC128">
        <v>1654.39</v>
      </c>
      <c r="DD128">
        <v>40.64</v>
      </c>
      <c r="DE128">
        <v>0</v>
      </c>
      <c r="DF128">
        <v>131.299999952316</v>
      </c>
      <c r="DG128">
        <v>950.21830769230803</v>
      </c>
      <c r="DH128">
        <v>-18.639658076759801</v>
      </c>
      <c r="DI128">
        <v>-317.55555519817301</v>
      </c>
      <c r="DJ128">
        <v>16649.973076923099</v>
      </c>
      <c r="DK128">
        <v>15</v>
      </c>
      <c r="DL128">
        <v>1564513518.9000001</v>
      </c>
      <c r="DM128" t="s">
        <v>854</v>
      </c>
      <c r="DN128">
        <v>124</v>
      </c>
      <c r="DO128">
        <v>0.374</v>
      </c>
      <c r="DP128">
        <v>0.10299999999999999</v>
      </c>
      <c r="DQ128">
        <v>300</v>
      </c>
      <c r="DR128">
        <v>16</v>
      </c>
      <c r="DS128">
        <v>0.06</v>
      </c>
      <c r="DT128">
        <v>0.01</v>
      </c>
      <c r="DU128">
        <v>24.481632664680799</v>
      </c>
      <c r="DV128">
        <v>0.72977738466125597</v>
      </c>
      <c r="DW128">
        <v>0.147121155628752</v>
      </c>
      <c r="DX128">
        <v>0</v>
      </c>
      <c r="DY128">
        <v>0.76675932396761304</v>
      </c>
      <c r="DZ128">
        <v>-1.24099868874318E-2</v>
      </c>
      <c r="EA128">
        <v>2.66239780647858E-3</v>
      </c>
      <c r="EB128">
        <v>1</v>
      </c>
      <c r="EC128">
        <v>1</v>
      </c>
      <c r="ED128">
        <v>2</v>
      </c>
      <c r="EE128" t="s">
        <v>284</v>
      </c>
      <c r="EF128">
        <v>1.8670500000000001</v>
      </c>
      <c r="EG128">
        <v>1.8635600000000001</v>
      </c>
      <c r="EH128">
        <v>1.86917</v>
      </c>
      <c r="EI128">
        <v>1.86711</v>
      </c>
      <c r="EJ128">
        <v>1.8717900000000001</v>
      </c>
      <c r="EK128">
        <v>1.8642099999999999</v>
      </c>
      <c r="EL128">
        <v>1.8657900000000001</v>
      </c>
      <c r="EM128">
        <v>1.8656900000000001</v>
      </c>
      <c r="EN128" t="s">
        <v>280</v>
      </c>
      <c r="EO128" t="s">
        <v>19</v>
      </c>
      <c r="EP128" t="s">
        <v>19</v>
      </c>
      <c r="EQ128" t="s">
        <v>19</v>
      </c>
      <c r="ER128" t="s">
        <v>281</v>
      </c>
      <c r="ES128" t="s">
        <v>282</v>
      </c>
      <c r="ET128" t="s">
        <v>283</v>
      </c>
      <c r="EU128" t="s">
        <v>283</v>
      </c>
      <c r="EV128" t="s">
        <v>283</v>
      </c>
      <c r="EW128" t="s">
        <v>283</v>
      </c>
      <c r="EX128">
        <v>0</v>
      </c>
      <c r="EY128">
        <v>100</v>
      </c>
      <c r="EZ128">
        <v>100</v>
      </c>
      <c r="FA128">
        <v>0.374</v>
      </c>
      <c r="FB128">
        <v>0.10299999999999999</v>
      </c>
      <c r="FC128">
        <v>2</v>
      </c>
      <c r="FD128">
        <v>324.55200000000002</v>
      </c>
      <c r="FE128">
        <v>493.95499999999998</v>
      </c>
      <c r="FF128">
        <v>24.9998</v>
      </c>
      <c r="FG128">
        <v>33.249000000000002</v>
      </c>
      <c r="FH128">
        <v>30.0001</v>
      </c>
      <c r="FI128">
        <v>33.241799999999998</v>
      </c>
      <c r="FJ128">
        <v>33.230699999999999</v>
      </c>
      <c r="FK128">
        <v>17.697600000000001</v>
      </c>
      <c r="FL128">
        <v>47.894100000000002</v>
      </c>
      <c r="FM128">
        <v>4.3815400000000002</v>
      </c>
      <c r="FN128">
        <v>25</v>
      </c>
      <c r="FO128">
        <v>300</v>
      </c>
      <c r="FP128">
        <v>15.930300000000001</v>
      </c>
      <c r="FQ128">
        <v>100.661</v>
      </c>
      <c r="FR128">
        <v>101.294</v>
      </c>
    </row>
    <row r="129" spans="1:174" x14ac:dyDescent="0.2">
      <c r="A129">
        <v>124</v>
      </c>
      <c r="B129">
        <v>1564513599.9000001</v>
      </c>
      <c r="C129">
        <v>20783.100000143098</v>
      </c>
      <c r="D129" t="s">
        <v>855</v>
      </c>
      <c r="E129" t="s">
        <v>856</v>
      </c>
      <c r="F129" t="s">
        <v>846</v>
      </c>
      <c r="G129">
        <v>1</v>
      </c>
      <c r="H129" s="1">
        <v>6</v>
      </c>
      <c r="I129" t="s">
        <v>960</v>
      </c>
      <c r="J129">
        <v>1564513599.9000001</v>
      </c>
      <c r="K129">
        <f t="shared" si="129"/>
        <v>8.7696736143257729E-3</v>
      </c>
      <c r="L129">
        <f t="shared" si="130"/>
        <v>20.685730042714521</v>
      </c>
      <c r="M129">
        <f t="shared" si="131"/>
        <v>222.96797614933374</v>
      </c>
      <c r="N129">
        <f t="shared" si="132"/>
        <v>167.282736750391</v>
      </c>
      <c r="O129">
        <f t="shared" si="133"/>
        <v>16.632456967235001</v>
      </c>
      <c r="P129">
        <f t="shared" si="134"/>
        <v>22.169085348650633</v>
      </c>
      <c r="Q129">
        <f t="shared" si="135"/>
        <v>0.74371693059149868</v>
      </c>
      <c r="R129">
        <f t="shared" si="136"/>
        <v>2.246997865206541</v>
      </c>
      <c r="S129">
        <f t="shared" si="137"/>
        <v>0.62945716710524313</v>
      </c>
      <c r="T129">
        <f t="shared" si="138"/>
        <v>0.40220561093760926</v>
      </c>
      <c r="U129">
        <f t="shared" si="139"/>
        <v>273.58353520371759</v>
      </c>
      <c r="V129">
        <f t="shared" si="140"/>
        <v>28.001427676366674</v>
      </c>
      <c r="W129">
        <f t="shared" si="141"/>
        <v>28.604900000000001</v>
      </c>
      <c r="X129">
        <f t="shared" si="142"/>
        <v>3.930735778315138</v>
      </c>
      <c r="Y129">
        <f t="shared" si="143"/>
        <v>64.975953957003782</v>
      </c>
      <c r="Z129">
        <f t="shared" si="144"/>
        <v>2.5909340769161999</v>
      </c>
      <c r="AA129">
        <f t="shared" si="145"/>
        <v>3.9875275684766183</v>
      </c>
      <c r="AB129">
        <f t="shared" si="146"/>
        <v>1.3398017013989381</v>
      </c>
      <c r="AC129">
        <f t="shared" si="147"/>
        <v>-386.74260639176657</v>
      </c>
      <c r="AD129">
        <f t="shared" si="148"/>
        <v>29.970072840090193</v>
      </c>
      <c r="AE129">
        <f t="shared" si="149"/>
        <v>2.928504208451689</v>
      </c>
      <c r="AF129">
        <f t="shared" si="150"/>
        <v>-80.260494139507117</v>
      </c>
      <c r="AG129">
        <v>-4.1102974220971498E-2</v>
      </c>
      <c r="AH129">
        <v>4.6141689381349202E-2</v>
      </c>
      <c r="AI129">
        <v>3.4498548008734198</v>
      </c>
      <c r="AJ129">
        <v>154</v>
      </c>
      <c r="AK129">
        <v>31</v>
      </c>
      <c r="AL129">
        <f t="shared" si="151"/>
        <v>1.0059476174822566</v>
      </c>
      <c r="AM129">
        <f t="shared" si="152"/>
        <v>0.59476174822565842</v>
      </c>
      <c r="AN129">
        <f t="shared" si="153"/>
        <v>52093.441972159315</v>
      </c>
      <c r="AO129">
        <v>0</v>
      </c>
      <c r="AP129">
        <v>0</v>
      </c>
      <c r="AQ129">
        <v>0</v>
      </c>
      <c r="AR129">
        <f t="shared" si="154"/>
        <v>0</v>
      </c>
      <c r="AS129" t="e">
        <f t="shared" si="155"/>
        <v>#DIV/0!</v>
      </c>
      <c r="AT129">
        <v>-1</v>
      </c>
      <c r="AU129" t="s">
        <v>857</v>
      </c>
      <c r="AV129">
        <v>912.75103846153797</v>
      </c>
      <c r="AW129">
        <v>1305.5899999999999</v>
      </c>
      <c r="AX129">
        <f t="shared" si="156"/>
        <v>0.30088998961271296</v>
      </c>
      <c r="AY129">
        <v>0.5</v>
      </c>
      <c r="AZ129">
        <f t="shared" si="157"/>
        <v>1429.1265001003865</v>
      </c>
      <c r="BA129">
        <f t="shared" si="158"/>
        <v>20.685730042714521</v>
      </c>
      <c r="BB129">
        <f t="shared" si="159"/>
        <v>215.00492888522905</v>
      </c>
      <c r="BC129">
        <f t="shared" si="160"/>
        <v>0.49356229750534236</v>
      </c>
      <c r="BD129">
        <f t="shared" si="161"/>
        <v>1.5174115126401509E-2</v>
      </c>
      <c r="BE129">
        <f t="shared" si="162"/>
        <v>-1</v>
      </c>
      <c r="BF129" t="s">
        <v>858</v>
      </c>
      <c r="BG129">
        <v>661.2</v>
      </c>
      <c r="BH129">
        <f t="shared" si="163"/>
        <v>644.38999999999987</v>
      </c>
      <c r="BI129">
        <f t="shared" si="164"/>
        <v>0.60962920209572158</v>
      </c>
      <c r="BJ129">
        <f t="shared" si="165"/>
        <v>1.9745765275257106</v>
      </c>
      <c r="BK129">
        <f t="shared" si="166"/>
        <v>0.30088998961271302</v>
      </c>
      <c r="BL129" t="e">
        <f t="shared" si="167"/>
        <v>#DIV/0!</v>
      </c>
      <c r="BM129">
        <v>653</v>
      </c>
      <c r="BN129">
        <v>300</v>
      </c>
      <c r="BO129">
        <v>300</v>
      </c>
      <c r="BP129">
        <v>300</v>
      </c>
      <c r="BQ129">
        <v>10154.9</v>
      </c>
      <c r="BR129">
        <v>1221.1099999999999</v>
      </c>
      <c r="BS129">
        <v>-7.0147899999999999E-3</v>
      </c>
      <c r="BT129">
        <v>3.7338900000000002</v>
      </c>
      <c r="BU129">
        <f t="shared" si="168"/>
        <v>1699.89</v>
      </c>
      <c r="BV129">
        <f t="shared" si="169"/>
        <v>1429.1265001003865</v>
      </c>
      <c r="BW129">
        <f t="shared" si="170"/>
        <v>0.8407170464561744</v>
      </c>
      <c r="BX129">
        <f t="shared" si="171"/>
        <v>0.19143409291234903</v>
      </c>
      <c r="BY129">
        <v>6</v>
      </c>
      <c r="BZ129">
        <v>0.5</v>
      </c>
      <c r="CA129" t="s">
        <v>278</v>
      </c>
      <c r="CB129">
        <v>1564513599.9000001</v>
      </c>
      <c r="CC129">
        <v>222.96799999999999</v>
      </c>
      <c r="CD129">
        <v>249.988</v>
      </c>
      <c r="CE129">
        <v>26.058599999999998</v>
      </c>
      <c r="CF129">
        <v>15.872400000000001</v>
      </c>
      <c r="CG129">
        <v>500.04700000000003</v>
      </c>
      <c r="CH129">
        <v>99.227199999999996</v>
      </c>
      <c r="CI129">
        <v>0.200017</v>
      </c>
      <c r="CJ129">
        <v>28.8523</v>
      </c>
      <c r="CK129">
        <v>28.604900000000001</v>
      </c>
      <c r="CL129">
        <v>999.9</v>
      </c>
      <c r="CM129">
        <v>9989.3799999999992</v>
      </c>
      <c r="CN129">
        <v>0</v>
      </c>
      <c r="CO129">
        <v>-0.420458</v>
      </c>
      <c r="CP129">
        <v>1699.89</v>
      </c>
      <c r="CQ129">
        <v>0.97602500000000003</v>
      </c>
      <c r="CR129">
        <v>2.3974599999999999E-2</v>
      </c>
      <c r="CS129">
        <v>0</v>
      </c>
      <c r="CT129">
        <v>911.70600000000002</v>
      </c>
      <c r="CU129">
        <v>4.99986</v>
      </c>
      <c r="CV129">
        <v>15978.1</v>
      </c>
      <c r="CW129">
        <v>13808.5</v>
      </c>
      <c r="CX129">
        <v>47.311999999999998</v>
      </c>
      <c r="CY129">
        <v>49.061999999999998</v>
      </c>
      <c r="CZ129">
        <v>48.125</v>
      </c>
      <c r="DA129">
        <v>48.125</v>
      </c>
      <c r="DB129">
        <v>49</v>
      </c>
      <c r="DC129">
        <v>1654.26</v>
      </c>
      <c r="DD129">
        <v>40.630000000000003</v>
      </c>
      <c r="DE129">
        <v>0</v>
      </c>
      <c r="DF129">
        <v>121.200000047684</v>
      </c>
      <c r="DG129">
        <v>912.75103846153797</v>
      </c>
      <c r="DH129">
        <v>-12.0961025516975</v>
      </c>
      <c r="DI129">
        <v>-224.69743590445799</v>
      </c>
      <c r="DJ129">
        <v>16006.5461538462</v>
      </c>
      <c r="DK129">
        <v>15</v>
      </c>
      <c r="DL129">
        <v>1564513634.4000001</v>
      </c>
      <c r="DM129" t="s">
        <v>859</v>
      </c>
      <c r="DN129">
        <v>125</v>
      </c>
      <c r="DO129">
        <v>0.32300000000000001</v>
      </c>
      <c r="DP129">
        <v>0.1</v>
      </c>
      <c r="DQ129">
        <v>250</v>
      </c>
      <c r="DR129">
        <v>16</v>
      </c>
      <c r="DS129">
        <v>0.03</v>
      </c>
      <c r="DT129">
        <v>0.01</v>
      </c>
      <c r="DU129">
        <v>20.5867320182026</v>
      </c>
      <c r="DV129">
        <v>0.25933724725545398</v>
      </c>
      <c r="DW129">
        <v>6.5887399342152306E-2</v>
      </c>
      <c r="DX129">
        <v>1</v>
      </c>
      <c r="DY129">
        <v>0.75013359283758696</v>
      </c>
      <c r="DZ129">
        <v>-1.12615407362566E-2</v>
      </c>
      <c r="EA129">
        <v>2.3856943613054602E-3</v>
      </c>
      <c r="EB129">
        <v>1</v>
      </c>
      <c r="EC129">
        <v>2</v>
      </c>
      <c r="ED129">
        <v>2</v>
      </c>
      <c r="EE129" t="s">
        <v>279</v>
      </c>
      <c r="EF129">
        <v>1.8670500000000001</v>
      </c>
      <c r="EG129">
        <v>1.8635299999999999</v>
      </c>
      <c r="EH129">
        <v>1.8691899999999999</v>
      </c>
      <c r="EI129">
        <v>1.86713</v>
      </c>
      <c r="EJ129">
        <v>1.8717900000000001</v>
      </c>
      <c r="EK129">
        <v>1.8642099999999999</v>
      </c>
      <c r="EL129">
        <v>1.86582</v>
      </c>
      <c r="EM129">
        <v>1.86572</v>
      </c>
      <c r="EN129" t="s">
        <v>280</v>
      </c>
      <c r="EO129" t="s">
        <v>19</v>
      </c>
      <c r="EP129" t="s">
        <v>19</v>
      </c>
      <c r="EQ129" t="s">
        <v>19</v>
      </c>
      <c r="ER129" t="s">
        <v>281</v>
      </c>
      <c r="ES129" t="s">
        <v>282</v>
      </c>
      <c r="ET129" t="s">
        <v>283</v>
      </c>
      <c r="EU129" t="s">
        <v>283</v>
      </c>
      <c r="EV129" t="s">
        <v>283</v>
      </c>
      <c r="EW129" t="s">
        <v>283</v>
      </c>
      <c r="EX129">
        <v>0</v>
      </c>
      <c r="EY129">
        <v>100</v>
      </c>
      <c r="EZ129">
        <v>100</v>
      </c>
      <c r="FA129">
        <v>0.32300000000000001</v>
      </c>
      <c r="FB129">
        <v>0.1</v>
      </c>
      <c r="FC129">
        <v>2</v>
      </c>
      <c r="FD129">
        <v>325.56900000000002</v>
      </c>
      <c r="FE129">
        <v>494.06400000000002</v>
      </c>
      <c r="FF129">
        <v>24.9998</v>
      </c>
      <c r="FG129">
        <v>33.266800000000003</v>
      </c>
      <c r="FH129">
        <v>30.0002</v>
      </c>
      <c r="FI129">
        <v>33.262599999999999</v>
      </c>
      <c r="FJ129">
        <v>33.251300000000001</v>
      </c>
      <c r="FK129">
        <v>15.393700000000001</v>
      </c>
      <c r="FL129">
        <v>47.423900000000003</v>
      </c>
      <c r="FM129">
        <v>0</v>
      </c>
      <c r="FN129">
        <v>25</v>
      </c>
      <c r="FO129">
        <v>250</v>
      </c>
      <c r="FP129">
        <v>15.913600000000001</v>
      </c>
      <c r="FQ129">
        <v>100.65900000000001</v>
      </c>
      <c r="FR129">
        <v>101.292</v>
      </c>
    </row>
    <row r="130" spans="1:174" x14ac:dyDescent="0.2">
      <c r="A130">
        <v>125</v>
      </c>
      <c r="B130">
        <v>1564513715.4000001</v>
      </c>
      <c r="C130">
        <v>20898.600000143098</v>
      </c>
      <c r="D130" t="s">
        <v>860</v>
      </c>
      <c r="E130" t="s">
        <v>861</v>
      </c>
      <c r="F130" t="s">
        <v>846</v>
      </c>
      <c r="G130">
        <v>1</v>
      </c>
      <c r="H130" s="1">
        <v>6</v>
      </c>
      <c r="I130" t="s">
        <v>960</v>
      </c>
      <c r="J130">
        <v>1564513715.4000001</v>
      </c>
      <c r="K130">
        <f t="shared" si="129"/>
        <v>8.6765369495190262E-3</v>
      </c>
      <c r="L130">
        <f t="shared" si="130"/>
        <v>13.481903821081344</v>
      </c>
      <c r="M130">
        <f t="shared" si="131"/>
        <v>157.25298450203417</v>
      </c>
      <c r="N130">
        <f t="shared" si="132"/>
        <v>119.77987321568004</v>
      </c>
      <c r="O130">
        <f t="shared" si="133"/>
        <v>11.909512162547431</v>
      </c>
      <c r="P130">
        <f t="shared" si="134"/>
        <v>15.635400850288217</v>
      </c>
      <c r="Q130">
        <f t="shared" si="135"/>
        <v>0.721587623175868</v>
      </c>
      <c r="R130">
        <f t="shared" si="136"/>
        <v>2.2494039117327351</v>
      </c>
      <c r="S130">
        <f t="shared" si="137"/>
        <v>0.61359848886979562</v>
      </c>
      <c r="T130">
        <f t="shared" si="138"/>
        <v>0.39184754695129198</v>
      </c>
      <c r="U130">
        <f t="shared" si="139"/>
        <v>273.61385900833926</v>
      </c>
      <c r="V130">
        <f t="shared" si="140"/>
        <v>28.052852654879743</v>
      </c>
      <c r="W130">
        <f t="shared" si="141"/>
        <v>28.702400000000001</v>
      </c>
      <c r="X130">
        <f t="shared" si="142"/>
        <v>3.9530325517055771</v>
      </c>
      <c r="Y130">
        <f t="shared" si="143"/>
        <v>64.963351395526345</v>
      </c>
      <c r="Z130">
        <f t="shared" si="144"/>
        <v>2.5933591724775003</v>
      </c>
      <c r="AA130">
        <f t="shared" si="145"/>
        <v>3.992034149666869</v>
      </c>
      <c r="AB130">
        <f t="shared" si="146"/>
        <v>1.3596733792280769</v>
      </c>
      <c r="AC130">
        <f t="shared" si="147"/>
        <v>-382.63527947378907</v>
      </c>
      <c r="AD130">
        <f t="shared" si="148"/>
        <v>20.543114908973333</v>
      </c>
      <c r="AE130">
        <f t="shared" si="149"/>
        <v>2.0063749949425618</v>
      </c>
      <c r="AF130">
        <f t="shared" si="150"/>
        <v>-86.471930561533895</v>
      </c>
      <c r="AG130">
        <v>-4.1167701689113399E-2</v>
      </c>
      <c r="AH130">
        <v>4.6214351634776198E-2</v>
      </c>
      <c r="AI130">
        <v>3.45415506273216</v>
      </c>
      <c r="AJ130">
        <v>154</v>
      </c>
      <c r="AK130">
        <v>31</v>
      </c>
      <c r="AL130">
        <f t="shared" si="151"/>
        <v>1.0059389773574188</v>
      </c>
      <c r="AM130">
        <f t="shared" si="152"/>
        <v>0.59389773574187732</v>
      </c>
      <c r="AN130">
        <f t="shared" si="153"/>
        <v>52168.780310141578</v>
      </c>
      <c r="AO130">
        <v>0</v>
      </c>
      <c r="AP130">
        <v>0</v>
      </c>
      <c r="AQ130">
        <v>0</v>
      </c>
      <c r="AR130">
        <f t="shared" si="154"/>
        <v>0</v>
      </c>
      <c r="AS130" t="e">
        <f t="shared" si="155"/>
        <v>#DIV/0!</v>
      </c>
      <c r="AT130">
        <v>-1</v>
      </c>
      <c r="AU130" t="s">
        <v>862</v>
      </c>
      <c r="AV130">
        <v>889.72696153846198</v>
      </c>
      <c r="AW130">
        <v>1215.3399999999999</v>
      </c>
      <c r="AX130">
        <f t="shared" si="156"/>
        <v>0.26791929703748574</v>
      </c>
      <c r="AY130">
        <v>0.5</v>
      </c>
      <c r="AZ130">
        <f t="shared" si="157"/>
        <v>1429.2861001003751</v>
      </c>
      <c r="BA130">
        <f t="shared" si="158"/>
        <v>13.481903821081344</v>
      </c>
      <c r="BB130">
        <f t="shared" si="159"/>
        <v>191.46666360217097</v>
      </c>
      <c r="BC130">
        <f t="shared" si="160"/>
        <v>0.45319005381210198</v>
      </c>
      <c r="BD130">
        <f t="shared" si="161"/>
        <v>1.0132263806430579E-2</v>
      </c>
      <c r="BE130">
        <f t="shared" si="162"/>
        <v>-1</v>
      </c>
      <c r="BF130" t="s">
        <v>863</v>
      </c>
      <c r="BG130">
        <v>664.56</v>
      </c>
      <c r="BH130">
        <f t="shared" si="163"/>
        <v>550.78</v>
      </c>
      <c r="BI130">
        <f t="shared" si="164"/>
        <v>0.59118529805283049</v>
      </c>
      <c r="BJ130">
        <f t="shared" si="165"/>
        <v>1.8287889731551703</v>
      </c>
      <c r="BK130">
        <f t="shared" si="166"/>
        <v>0.26791929703748579</v>
      </c>
      <c r="BL130" t="e">
        <f t="shared" si="167"/>
        <v>#DIV/0!</v>
      </c>
      <c r="BM130">
        <v>655</v>
      </c>
      <c r="BN130">
        <v>300</v>
      </c>
      <c r="BO130">
        <v>300</v>
      </c>
      <c r="BP130">
        <v>300</v>
      </c>
      <c r="BQ130">
        <v>10153.799999999999</v>
      </c>
      <c r="BR130">
        <v>1150.1400000000001</v>
      </c>
      <c r="BS130">
        <v>-7.0138500000000003E-3</v>
      </c>
      <c r="BT130">
        <v>5.0240499999999999</v>
      </c>
      <c r="BU130">
        <f t="shared" si="168"/>
        <v>1700.08</v>
      </c>
      <c r="BV130">
        <f t="shared" si="169"/>
        <v>1429.2861001003751</v>
      </c>
      <c r="BW130">
        <f t="shared" si="170"/>
        <v>0.8407169663194527</v>
      </c>
      <c r="BX130">
        <f t="shared" si="171"/>
        <v>0.19143393263890557</v>
      </c>
      <c r="BY130">
        <v>6</v>
      </c>
      <c r="BZ130">
        <v>0.5</v>
      </c>
      <c r="CA130" t="s">
        <v>278</v>
      </c>
      <c r="CB130">
        <v>1564513715.4000001</v>
      </c>
      <c r="CC130">
        <v>157.25299999999999</v>
      </c>
      <c r="CD130">
        <v>174.97200000000001</v>
      </c>
      <c r="CE130">
        <v>26.082699999999999</v>
      </c>
      <c r="CF130">
        <v>16.0045</v>
      </c>
      <c r="CG130">
        <v>500.03</v>
      </c>
      <c r="CH130">
        <v>99.228300000000004</v>
      </c>
      <c r="CI130">
        <v>0.20002500000000001</v>
      </c>
      <c r="CJ130">
        <v>28.8718</v>
      </c>
      <c r="CK130">
        <v>28.702400000000001</v>
      </c>
      <c r="CL130">
        <v>999.9</v>
      </c>
      <c r="CM130">
        <v>10005</v>
      </c>
      <c r="CN130">
        <v>0</v>
      </c>
      <c r="CO130">
        <v>-0.420458</v>
      </c>
      <c r="CP130">
        <v>1700.08</v>
      </c>
      <c r="CQ130">
        <v>0.97602999999999995</v>
      </c>
      <c r="CR130">
        <v>2.39703E-2</v>
      </c>
      <c r="CS130">
        <v>0</v>
      </c>
      <c r="CT130">
        <v>888.66800000000001</v>
      </c>
      <c r="CU130">
        <v>4.99986</v>
      </c>
      <c r="CV130">
        <v>15591</v>
      </c>
      <c r="CW130">
        <v>13810</v>
      </c>
      <c r="CX130">
        <v>47.5</v>
      </c>
      <c r="CY130">
        <v>49.125</v>
      </c>
      <c r="CZ130">
        <v>48.186999999999998</v>
      </c>
      <c r="DA130">
        <v>48.25</v>
      </c>
      <c r="DB130">
        <v>49.125</v>
      </c>
      <c r="DC130">
        <v>1654.45</v>
      </c>
      <c r="DD130">
        <v>40.630000000000003</v>
      </c>
      <c r="DE130">
        <v>0</v>
      </c>
      <c r="DF130">
        <v>114.89999985694899</v>
      </c>
      <c r="DG130">
        <v>889.72696153846198</v>
      </c>
      <c r="DH130">
        <v>-13.318666669428501</v>
      </c>
      <c r="DI130">
        <v>-214.72136756467299</v>
      </c>
      <c r="DJ130">
        <v>15615.5307692308</v>
      </c>
      <c r="DK130">
        <v>15</v>
      </c>
      <c r="DL130">
        <v>1564513753.4000001</v>
      </c>
      <c r="DM130" t="s">
        <v>864</v>
      </c>
      <c r="DN130">
        <v>126</v>
      </c>
      <c r="DO130">
        <v>0.29399999999999998</v>
      </c>
      <c r="DP130">
        <v>0.106</v>
      </c>
      <c r="DQ130">
        <v>175</v>
      </c>
      <c r="DR130">
        <v>16</v>
      </c>
      <c r="DS130">
        <v>0.06</v>
      </c>
      <c r="DT130">
        <v>0.01</v>
      </c>
      <c r="DU130">
        <v>13.443965366923701</v>
      </c>
      <c r="DV130">
        <v>0.26027658632821599</v>
      </c>
      <c r="DW130">
        <v>7.9540448627650903E-2</v>
      </c>
      <c r="DX130">
        <v>1</v>
      </c>
      <c r="DY130">
        <v>0.72480854653990201</v>
      </c>
      <c r="DZ130">
        <v>-9.1736758640155406E-3</v>
      </c>
      <c r="EA130">
        <v>1.9542905039594501E-3</v>
      </c>
      <c r="EB130">
        <v>1</v>
      </c>
      <c r="EC130">
        <v>2</v>
      </c>
      <c r="ED130">
        <v>2</v>
      </c>
      <c r="EE130" t="s">
        <v>279</v>
      </c>
      <c r="EF130">
        <v>1.8670599999999999</v>
      </c>
      <c r="EG130">
        <v>1.86355</v>
      </c>
      <c r="EH130">
        <v>1.8691800000000001</v>
      </c>
      <c r="EI130">
        <v>1.86713</v>
      </c>
      <c r="EJ130">
        <v>1.87178</v>
      </c>
      <c r="EK130">
        <v>1.8642300000000001</v>
      </c>
      <c r="EL130">
        <v>1.8658399999999999</v>
      </c>
      <c r="EM130">
        <v>1.8656999999999999</v>
      </c>
      <c r="EN130" t="s">
        <v>280</v>
      </c>
      <c r="EO130" t="s">
        <v>19</v>
      </c>
      <c r="EP130" t="s">
        <v>19</v>
      </c>
      <c r="EQ130" t="s">
        <v>19</v>
      </c>
      <c r="ER130" t="s">
        <v>281</v>
      </c>
      <c r="ES130" t="s">
        <v>282</v>
      </c>
      <c r="ET130" t="s">
        <v>283</v>
      </c>
      <c r="EU130" t="s">
        <v>283</v>
      </c>
      <c r="EV130" t="s">
        <v>283</v>
      </c>
      <c r="EW130" t="s">
        <v>283</v>
      </c>
      <c r="EX130">
        <v>0</v>
      </c>
      <c r="EY130">
        <v>100</v>
      </c>
      <c r="EZ130">
        <v>100</v>
      </c>
      <c r="FA130">
        <v>0.29399999999999998</v>
      </c>
      <c r="FB130">
        <v>0.106</v>
      </c>
      <c r="FC130">
        <v>2</v>
      </c>
      <c r="FD130">
        <v>325.59500000000003</v>
      </c>
      <c r="FE130">
        <v>494.173</v>
      </c>
      <c r="FF130">
        <v>24.999700000000001</v>
      </c>
      <c r="FG130">
        <v>33.284599999999998</v>
      </c>
      <c r="FH130">
        <v>30</v>
      </c>
      <c r="FI130">
        <v>33.282699999999998</v>
      </c>
      <c r="FJ130">
        <v>33.271999999999998</v>
      </c>
      <c r="FK130">
        <v>11.8345</v>
      </c>
      <c r="FL130">
        <v>46.446399999999997</v>
      </c>
      <c r="FM130">
        <v>0</v>
      </c>
      <c r="FN130">
        <v>25</v>
      </c>
      <c r="FO130">
        <v>175</v>
      </c>
      <c r="FP130">
        <v>16.000499999999999</v>
      </c>
      <c r="FQ130">
        <v>100.65300000000001</v>
      </c>
      <c r="FR130">
        <v>101.288</v>
      </c>
    </row>
    <row r="131" spans="1:174" x14ac:dyDescent="0.2">
      <c r="A131">
        <v>126</v>
      </c>
      <c r="B131">
        <v>1564513833.4000001</v>
      </c>
      <c r="C131">
        <v>21016.600000143098</v>
      </c>
      <c r="D131" t="s">
        <v>865</v>
      </c>
      <c r="E131" t="s">
        <v>866</v>
      </c>
      <c r="F131" t="s">
        <v>846</v>
      </c>
      <c r="G131">
        <v>1</v>
      </c>
      <c r="H131" s="1">
        <v>6</v>
      </c>
      <c r="I131" t="s">
        <v>960</v>
      </c>
      <c r="J131">
        <v>1564513833.4000001</v>
      </c>
      <c r="K131">
        <f t="shared" si="129"/>
        <v>8.6333222252143391E-3</v>
      </c>
      <c r="L131">
        <f t="shared" si="130"/>
        <v>5.7848915351900256</v>
      </c>
      <c r="M131">
        <f t="shared" si="131"/>
        <v>92.127193364150045</v>
      </c>
      <c r="N131">
        <f t="shared" si="132"/>
        <v>75.275255637111442</v>
      </c>
      <c r="O131">
        <f t="shared" si="133"/>
        <v>7.4842692402613222</v>
      </c>
      <c r="P131">
        <f t="shared" si="134"/>
        <v>9.1597791817658418</v>
      </c>
      <c r="Q131">
        <f t="shared" si="135"/>
        <v>0.70949543176790908</v>
      </c>
      <c r="R131">
        <f t="shared" si="136"/>
        <v>2.2510708359955056</v>
      </c>
      <c r="S131">
        <f t="shared" si="137"/>
        <v>0.6048815970552458</v>
      </c>
      <c r="T131">
        <f t="shared" si="138"/>
        <v>0.38615803608790944</v>
      </c>
      <c r="U131">
        <f t="shared" si="139"/>
        <v>273.61066702890332</v>
      </c>
      <c r="V131">
        <f t="shared" si="140"/>
        <v>28.07949565909567</v>
      </c>
      <c r="W131">
        <f t="shared" si="141"/>
        <v>28.755299999999998</v>
      </c>
      <c r="X131">
        <f t="shared" si="142"/>
        <v>3.9651760760635675</v>
      </c>
      <c r="Y131">
        <f t="shared" si="143"/>
        <v>64.907573528104294</v>
      </c>
      <c r="Z131">
        <f t="shared" si="144"/>
        <v>2.5929039687461999</v>
      </c>
      <c r="AA131">
        <f t="shared" si="145"/>
        <v>3.9947633655161985</v>
      </c>
      <c r="AB131">
        <f t="shared" si="146"/>
        <v>1.3722721073173676</v>
      </c>
      <c r="AC131">
        <f t="shared" si="147"/>
        <v>-380.72951013195234</v>
      </c>
      <c r="AD131">
        <f t="shared" si="148"/>
        <v>15.5704534757777</v>
      </c>
      <c r="AE131">
        <f t="shared" si="149"/>
        <v>1.5200749329340046</v>
      </c>
      <c r="AF131">
        <f t="shared" si="150"/>
        <v>-90.028314694337325</v>
      </c>
      <c r="AG131">
        <v>-4.1212581977718703E-2</v>
      </c>
      <c r="AH131">
        <v>4.6264733690464799E-2</v>
      </c>
      <c r="AI131">
        <v>3.4571353850505901</v>
      </c>
      <c r="AJ131">
        <v>154</v>
      </c>
      <c r="AK131">
        <v>31</v>
      </c>
      <c r="AL131">
        <f t="shared" si="151"/>
        <v>1.0059329793614149</v>
      </c>
      <c r="AM131">
        <f t="shared" si="152"/>
        <v>0.59329793614149029</v>
      </c>
      <c r="AN131">
        <f t="shared" si="153"/>
        <v>52221.209407583672</v>
      </c>
      <c r="AO131">
        <v>0</v>
      </c>
      <c r="AP131">
        <v>0</v>
      </c>
      <c r="AQ131">
        <v>0</v>
      </c>
      <c r="AR131">
        <f t="shared" si="154"/>
        <v>0</v>
      </c>
      <c r="AS131" t="e">
        <f t="shared" si="155"/>
        <v>#DIV/0!</v>
      </c>
      <c r="AT131">
        <v>-1</v>
      </c>
      <c r="AU131" t="s">
        <v>867</v>
      </c>
      <c r="AV131">
        <v>886.21249999999998</v>
      </c>
      <c r="AW131">
        <v>1160.0999999999999</v>
      </c>
      <c r="AX131">
        <f t="shared" si="156"/>
        <v>0.23608956124472025</v>
      </c>
      <c r="AY131">
        <v>0.5</v>
      </c>
      <c r="AZ131">
        <f t="shared" si="157"/>
        <v>1429.2693001003763</v>
      </c>
      <c r="BA131">
        <f t="shared" si="158"/>
        <v>5.7848915351900256</v>
      </c>
      <c r="BB131">
        <f t="shared" si="159"/>
        <v>168.71778098062313</v>
      </c>
      <c r="BC131">
        <f t="shared" si="160"/>
        <v>0.4045685716748556</v>
      </c>
      <c r="BD131">
        <f t="shared" si="161"/>
        <v>4.7471050660036771E-3</v>
      </c>
      <c r="BE131">
        <f t="shared" si="162"/>
        <v>-1</v>
      </c>
      <c r="BF131" t="s">
        <v>868</v>
      </c>
      <c r="BG131">
        <v>690.76</v>
      </c>
      <c r="BH131">
        <f t="shared" si="163"/>
        <v>469.33999999999992</v>
      </c>
      <c r="BI131">
        <f t="shared" si="164"/>
        <v>0.58355882728938502</v>
      </c>
      <c r="BJ131">
        <f t="shared" si="165"/>
        <v>1.6794545138687822</v>
      </c>
      <c r="BK131">
        <f t="shared" si="166"/>
        <v>0.23608956124472025</v>
      </c>
      <c r="BL131" t="e">
        <f t="shared" si="167"/>
        <v>#DIV/0!</v>
      </c>
      <c r="BM131">
        <v>657</v>
      </c>
      <c r="BN131">
        <v>300</v>
      </c>
      <c r="BO131">
        <v>300</v>
      </c>
      <c r="BP131">
        <v>300</v>
      </c>
      <c r="BQ131">
        <v>10153.4</v>
      </c>
      <c r="BR131">
        <v>1103.8800000000001</v>
      </c>
      <c r="BS131">
        <v>-7.0131200000000003E-3</v>
      </c>
      <c r="BT131">
        <v>5.0510299999999999</v>
      </c>
      <c r="BU131">
        <f t="shared" si="168"/>
        <v>1700.06</v>
      </c>
      <c r="BV131">
        <f t="shared" si="169"/>
        <v>1429.2693001003763</v>
      </c>
      <c r="BW131">
        <f t="shared" si="170"/>
        <v>0.8407169747540536</v>
      </c>
      <c r="BX131">
        <f t="shared" si="171"/>
        <v>0.19143394950810733</v>
      </c>
      <c r="BY131">
        <v>6</v>
      </c>
      <c r="BZ131">
        <v>0.5</v>
      </c>
      <c r="CA131" t="s">
        <v>278</v>
      </c>
      <c r="CB131">
        <v>1564513833.4000001</v>
      </c>
      <c r="CC131">
        <v>92.127200000000002</v>
      </c>
      <c r="CD131">
        <v>99.980599999999995</v>
      </c>
      <c r="CE131">
        <v>26.078900000000001</v>
      </c>
      <c r="CF131">
        <v>16.052700000000002</v>
      </c>
      <c r="CG131">
        <v>500.125</v>
      </c>
      <c r="CH131">
        <v>99.225399999999993</v>
      </c>
      <c r="CI131">
        <v>0.199958</v>
      </c>
      <c r="CJ131">
        <v>28.883600000000001</v>
      </c>
      <c r="CK131">
        <v>28.755299999999998</v>
      </c>
      <c r="CL131">
        <v>999.9</v>
      </c>
      <c r="CM131">
        <v>10016.200000000001</v>
      </c>
      <c r="CN131">
        <v>0</v>
      </c>
      <c r="CO131">
        <v>-0.420458</v>
      </c>
      <c r="CP131">
        <v>1700.06</v>
      </c>
      <c r="CQ131">
        <v>0.97602999999999995</v>
      </c>
      <c r="CR131">
        <v>2.39703E-2</v>
      </c>
      <c r="CS131">
        <v>0</v>
      </c>
      <c r="CT131">
        <v>885.29700000000003</v>
      </c>
      <c r="CU131">
        <v>4.99986</v>
      </c>
      <c r="CV131">
        <v>15538.1</v>
      </c>
      <c r="CW131">
        <v>13809.9</v>
      </c>
      <c r="CX131">
        <v>47.436999999999998</v>
      </c>
      <c r="CY131">
        <v>49.125</v>
      </c>
      <c r="CZ131">
        <v>48.25</v>
      </c>
      <c r="DA131">
        <v>48.25</v>
      </c>
      <c r="DB131">
        <v>49.186999999999998</v>
      </c>
      <c r="DC131">
        <v>1654.43</v>
      </c>
      <c r="DD131">
        <v>40.630000000000003</v>
      </c>
      <c r="DE131">
        <v>0</v>
      </c>
      <c r="DF131">
        <v>117.59999990463299</v>
      </c>
      <c r="DG131">
        <v>886.21249999999998</v>
      </c>
      <c r="DH131">
        <v>-7.8758632521682301</v>
      </c>
      <c r="DI131">
        <v>-136.082051395109</v>
      </c>
      <c r="DJ131">
        <v>15553.907692307699</v>
      </c>
      <c r="DK131">
        <v>15</v>
      </c>
      <c r="DL131">
        <v>1564513864.9000001</v>
      </c>
      <c r="DM131" t="s">
        <v>869</v>
      </c>
      <c r="DN131">
        <v>127</v>
      </c>
      <c r="DO131">
        <v>0.27700000000000002</v>
      </c>
      <c r="DP131">
        <v>0.105</v>
      </c>
      <c r="DQ131">
        <v>100</v>
      </c>
      <c r="DR131">
        <v>16</v>
      </c>
      <c r="DS131">
        <v>0.17</v>
      </c>
      <c r="DT131">
        <v>0.01</v>
      </c>
      <c r="DU131">
        <v>5.7517458807702599</v>
      </c>
      <c r="DV131">
        <v>0.28805041701882</v>
      </c>
      <c r="DW131">
        <v>9.1766118731625906E-2</v>
      </c>
      <c r="DX131">
        <v>1</v>
      </c>
      <c r="DY131">
        <v>0.710274074421539</v>
      </c>
      <c r="DZ131">
        <v>-2.8087873187570001E-3</v>
      </c>
      <c r="EA131">
        <v>8.1891160421477204E-4</v>
      </c>
      <c r="EB131">
        <v>1</v>
      </c>
      <c r="EC131">
        <v>2</v>
      </c>
      <c r="ED131">
        <v>2</v>
      </c>
      <c r="EE131" t="s">
        <v>279</v>
      </c>
      <c r="EF131">
        <v>1.86704</v>
      </c>
      <c r="EG131">
        <v>1.86355</v>
      </c>
      <c r="EH131">
        <v>1.86917</v>
      </c>
      <c r="EI131">
        <v>1.8670800000000001</v>
      </c>
      <c r="EJ131">
        <v>1.8717900000000001</v>
      </c>
      <c r="EK131">
        <v>1.86422</v>
      </c>
      <c r="EL131">
        <v>1.86582</v>
      </c>
      <c r="EM131">
        <v>1.8656900000000001</v>
      </c>
      <c r="EN131" t="s">
        <v>280</v>
      </c>
      <c r="EO131" t="s">
        <v>19</v>
      </c>
      <c r="EP131" t="s">
        <v>19</v>
      </c>
      <c r="EQ131" t="s">
        <v>19</v>
      </c>
      <c r="ER131" t="s">
        <v>281</v>
      </c>
      <c r="ES131" t="s">
        <v>282</v>
      </c>
      <c r="ET131" t="s">
        <v>283</v>
      </c>
      <c r="EU131" t="s">
        <v>283</v>
      </c>
      <c r="EV131" t="s">
        <v>283</v>
      </c>
      <c r="EW131" t="s">
        <v>283</v>
      </c>
      <c r="EX131">
        <v>0</v>
      </c>
      <c r="EY131">
        <v>100</v>
      </c>
      <c r="EZ131">
        <v>100</v>
      </c>
      <c r="FA131">
        <v>0.27700000000000002</v>
      </c>
      <c r="FB131">
        <v>0.105</v>
      </c>
      <c r="FC131">
        <v>2</v>
      </c>
      <c r="FD131">
        <v>326.096</v>
      </c>
      <c r="FE131">
        <v>494.43799999999999</v>
      </c>
      <c r="FF131">
        <v>24.999199999999998</v>
      </c>
      <c r="FG131">
        <v>33.278700000000001</v>
      </c>
      <c r="FH131">
        <v>30</v>
      </c>
      <c r="FI131">
        <v>33.2834</v>
      </c>
      <c r="FJ131">
        <v>33.271999999999998</v>
      </c>
      <c r="FK131">
        <v>8.1823399999999999</v>
      </c>
      <c r="FL131">
        <v>45.747599999999998</v>
      </c>
      <c r="FM131">
        <v>0</v>
      </c>
      <c r="FN131">
        <v>25</v>
      </c>
      <c r="FO131">
        <v>100</v>
      </c>
      <c r="FP131">
        <v>16.1233</v>
      </c>
      <c r="FQ131">
        <v>100.65600000000001</v>
      </c>
      <c r="FR131">
        <v>101.292</v>
      </c>
    </row>
    <row r="132" spans="1:174" x14ac:dyDescent="0.2">
      <c r="A132">
        <v>127</v>
      </c>
      <c r="B132">
        <v>1564513942.9000001</v>
      </c>
      <c r="C132">
        <v>21126.100000143098</v>
      </c>
      <c r="D132" t="s">
        <v>870</v>
      </c>
      <c r="E132" t="s">
        <v>871</v>
      </c>
      <c r="F132" t="s">
        <v>846</v>
      </c>
      <c r="G132">
        <v>1</v>
      </c>
      <c r="H132" s="1">
        <v>6</v>
      </c>
      <c r="I132" t="s">
        <v>960</v>
      </c>
      <c r="J132">
        <v>1564513942.9000001</v>
      </c>
      <c r="K132">
        <f t="shared" si="129"/>
        <v>8.6174527136865693E-3</v>
      </c>
      <c r="L132">
        <f t="shared" si="130"/>
        <v>0.40928797685360374</v>
      </c>
      <c r="M132">
        <f t="shared" si="131"/>
        <v>49.002999528199084</v>
      </c>
      <c r="N132">
        <f t="shared" si="132"/>
        <v>46.858657127694862</v>
      </c>
      <c r="O132">
        <f t="shared" si="133"/>
        <v>4.658923343822118</v>
      </c>
      <c r="P132">
        <f t="shared" si="134"/>
        <v>4.87212464917818</v>
      </c>
      <c r="Q132">
        <f t="shared" si="135"/>
        <v>0.70405005231243256</v>
      </c>
      <c r="R132">
        <f t="shared" si="136"/>
        <v>2.247250109646961</v>
      </c>
      <c r="S132">
        <f t="shared" si="137"/>
        <v>0.60076378706283518</v>
      </c>
      <c r="T132">
        <f t="shared" si="138"/>
        <v>0.38348802099149448</v>
      </c>
      <c r="U132">
        <f t="shared" si="139"/>
        <v>273.61066702890332</v>
      </c>
      <c r="V132">
        <f t="shared" si="140"/>
        <v>28.086814366218562</v>
      </c>
      <c r="W132">
        <f t="shared" si="141"/>
        <v>28.798200000000001</v>
      </c>
      <c r="X132">
        <f t="shared" si="142"/>
        <v>3.9750479146315532</v>
      </c>
      <c r="Y132">
        <f t="shared" si="143"/>
        <v>64.972842116929002</v>
      </c>
      <c r="Z132">
        <f t="shared" si="144"/>
        <v>2.5960073921957996</v>
      </c>
      <c r="AA132">
        <f t="shared" si="145"/>
        <v>3.9955269118809205</v>
      </c>
      <c r="AB132">
        <f t="shared" si="146"/>
        <v>1.3790405224357536</v>
      </c>
      <c r="AC132">
        <f t="shared" si="147"/>
        <v>-380.02966467357771</v>
      </c>
      <c r="AD132">
        <f t="shared" si="148"/>
        <v>10.746337439731073</v>
      </c>
      <c r="AE132">
        <f t="shared" si="149"/>
        <v>1.0511426645622171</v>
      </c>
      <c r="AF132">
        <f t="shared" si="150"/>
        <v>-94.621517540381078</v>
      </c>
      <c r="AG132">
        <v>-4.1109757170015901E-2</v>
      </c>
      <c r="AH132">
        <v>4.6149303835870598E-2</v>
      </c>
      <c r="AI132">
        <v>3.4503055447523101</v>
      </c>
      <c r="AJ132">
        <v>154</v>
      </c>
      <c r="AK132">
        <v>31</v>
      </c>
      <c r="AL132">
        <f t="shared" si="151"/>
        <v>1.0059473615130412</v>
      </c>
      <c r="AM132">
        <f t="shared" si="152"/>
        <v>0.5947361513041205</v>
      </c>
      <c r="AN132">
        <f t="shared" si="153"/>
        <v>52095.670772093159</v>
      </c>
      <c r="AO132">
        <v>0</v>
      </c>
      <c r="AP132">
        <v>0</v>
      </c>
      <c r="AQ132">
        <v>0</v>
      </c>
      <c r="AR132">
        <f t="shared" si="154"/>
        <v>0</v>
      </c>
      <c r="AS132" t="e">
        <f t="shared" si="155"/>
        <v>#DIV/0!</v>
      </c>
      <c r="AT132">
        <v>-1</v>
      </c>
      <c r="AU132" t="s">
        <v>872</v>
      </c>
      <c r="AV132">
        <v>889.82557692307705</v>
      </c>
      <c r="AW132">
        <v>1123.6300000000001</v>
      </c>
      <c r="AX132">
        <f t="shared" si="156"/>
        <v>0.20807954849632271</v>
      </c>
      <c r="AY132">
        <v>0.5</v>
      </c>
      <c r="AZ132">
        <f t="shared" si="157"/>
        <v>1429.2693001003763</v>
      </c>
      <c r="BA132">
        <f t="shared" si="158"/>
        <v>0.40928797685360374</v>
      </c>
      <c r="BB132">
        <f t="shared" si="159"/>
        <v>148.70085532227074</v>
      </c>
      <c r="BC132">
        <f t="shared" si="160"/>
        <v>0.37741071349109595</v>
      </c>
      <c r="BD132">
        <f t="shared" si="161"/>
        <v>9.860199031453559E-4</v>
      </c>
      <c r="BE132">
        <f t="shared" si="162"/>
        <v>-1</v>
      </c>
      <c r="BF132" t="s">
        <v>873</v>
      </c>
      <c r="BG132">
        <v>699.56</v>
      </c>
      <c r="BH132">
        <f t="shared" si="163"/>
        <v>424.07000000000016</v>
      </c>
      <c r="BI132">
        <f t="shared" si="164"/>
        <v>0.55133450391898264</v>
      </c>
      <c r="BJ132">
        <f t="shared" si="165"/>
        <v>1.6061953227743155</v>
      </c>
      <c r="BK132">
        <f t="shared" si="166"/>
        <v>0.20807954849632265</v>
      </c>
      <c r="BL132" t="e">
        <f t="shared" si="167"/>
        <v>#DIV/0!</v>
      </c>
      <c r="BM132">
        <v>659</v>
      </c>
      <c r="BN132">
        <v>300</v>
      </c>
      <c r="BO132">
        <v>300</v>
      </c>
      <c r="BP132">
        <v>300</v>
      </c>
      <c r="BQ132">
        <v>10153.1</v>
      </c>
      <c r="BR132">
        <v>1077.51</v>
      </c>
      <c r="BS132">
        <v>-7.0128100000000004E-3</v>
      </c>
      <c r="BT132">
        <v>2.7778299999999998</v>
      </c>
      <c r="BU132">
        <f t="shared" si="168"/>
        <v>1700.06</v>
      </c>
      <c r="BV132">
        <f t="shared" si="169"/>
        <v>1429.2693001003763</v>
      </c>
      <c r="BW132">
        <f t="shared" si="170"/>
        <v>0.8407169747540536</v>
      </c>
      <c r="BX132">
        <f t="shared" si="171"/>
        <v>0.19143394950810733</v>
      </c>
      <c r="BY132">
        <v>6</v>
      </c>
      <c r="BZ132">
        <v>0.5</v>
      </c>
      <c r="CA132" t="s">
        <v>278</v>
      </c>
      <c r="CB132">
        <v>1564513942.9000001</v>
      </c>
      <c r="CC132">
        <v>49.003</v>
      </c>
      <c r="CD132">
        <v>49.997799999999998</v>
      </c>
      <c r="CE132">
        <v>26.110199999999999</v>
      </c>
      <c r="CF132">
        <v>16.1022</v>
      </c>
      <c r="CG132">
        <v>500.09</v>
      </c>
      <c r="CH132">
        <v>99.224999999999994</v>
      </c>
      <c r="CI132">
        <v>0.20002900000000001</v>
      </c>
      <c r="CJ132">
        <v>28.886900000000001</v>
      </c>
      <c r="CK132">
        <v>28.798200000000001</v>
      </c>
      <c r="CL132">
        <v>999.9</v>
      </c>
      <c r="CM132">
        <v>9991.25</v>
      </c>
      <c r="CN132">
        <v>0</v>
      </c>
      <c r="CO132">
        <v>-0.49690400000000001</v>
      </c>
      <c r="CP132">
        <v>1700.06</v>
      </c>
      <c r="CQ132">
        <v>0.97602999999999995</v>
      </c>
      <c r="CR132">
        <v>2.39703E-2</v>
      </c>
      <c r="CS132">
        <v>0</v>
      </c>
      <c r="CT132">
        <v>889.18</v>
      </c>
      <c r="CU132">
        <v>4.99986</v>
      </c>
      <c r="CV132">
        <v>15609</v>
      </c>
      <c r="CW132">
        <v>13809.9</v>
      </c>
      <c r="CX132">
        <v>47.5</v>
      </c>
      <c r="CY132">
        <v>49.125</v>
      </c>
      <c r="CZ132">
        <v>48.25</v>
      </c>
      <c r="DA132">
        <v>48.25</v>
      </c>
      <c r="DB132">
        <v>49.186999999999998</v>
      </c>
      <c r="DC132">
        <v>1654.43</v>
      </c>
      <c r="DD132">
        <v>40.630000000000003</v>
      </c>
      <c r="DE132">
        <v>0</v>
      </c>
      <c r="DF132">
        <v>109.200000047684</v>
      </c>
      <c r="DG132">
        <v>889.82557692307705</v>
      </c>
      <c r="DH132">
        <v>-2.1597606961672899</v>
      </c>
      <c r="DI132">
        <v>-41.6649572310547</v>
      </c>
      <c r="DJ132">
        <v>15613.180769230799</v>
      </c>
      <c r="DK132">
        <v>15</v>
      </c>
      <c r="DL132">
        <v>1564513982.4000001</v>
      </c>
      <c r="DM132" t="s">
        <v>874</v>
      </c>
      <c r="DN132">
        <v>128</v>
      </c>
      <c r="DO132">
        <v>0.19500000000000001</v>
      </c>
      <c r="DP132">
        <v>0.11</v>
      </c>
      <c r="DQ132">
        <v>50</v>
      </c>
      <c r="DR132">
        <v>16</v>
      </c>
      <c r="DS132">
        <v>0.13</v>
      </c>
      <c r="DT132">
        <v>0.01</v>
      </c>
      <c r="DU132">
        <v>0.313150354806086</v>
      </c>
      <c r="DV132">
        <v>0.23660932684165201</v>
      </c>
      <c r="DW132">
        <v>8.1557622143050498E-2</v>
      </c>
      <c r="DX132">
        <v>1</v>
      </c>
      <c r="DY132">
        <v>0.70740672424592699</v>
      </c>
      <c r="DZ132">
        <v>-1.3853529466693101E-2</v>
      </c>
      <c r="EA132">
        <v>3.0708755153338501E-3</v>
      </c>
      <c r="EB132">
        <v>1</v>
      </c>
      <c r="EC132">
        <v>2</v>
      </c>
      <c r="ED132">
        <v>2</v>
      </c>
      <c r="EE132" t="s">
        <v>279</v>
      </c>
      <c r="EF132">
        <v>1.86704</v>
      </c>
      <c r="EG132">
        <v>1.8635299999999999</v>
      </c>
      <c r="EH132">
        <v>1.86917</v>
      </c>
      <c r="EI132">
        <v>1.8670899999999999</v>
      </c>
      <c r="EJ132">
        <v>1.8717999999999999</v>
      </c>
      <c r="EK132">
        <v>1.86426</v>
      </c>
      <c r="EL132">
        <v>1.8658399999999999</v>
      </c>
      <c r="EM132">
        <v>1.8656999999999999</v>
      </c>
      <c r="EN132" t="s">
        <v>280</v>
      </c>
      <c r="EO132" t="s">
        <v>19</v>
      </c>
      <c r="EP132" t="s">
        <v>19</v>
      </c>
      <c r="EQ132" t="s">
        <v>19</v>
      </c>
      <c r="ER132" t="s">
        <v>281</v>
      </c>
      <c r="ES132" t="s">
        <v>282</v>
      </c>
      <c r="ET132" t="s">
        <v>283</v>
      </c>
      <c r="EU132" t="s">
        <v>283</v>
      </c>
      <c r="EV132" t="s">
        <v>283</v>
      </c>
      <c r="EW132" t="s">
        <v>283</v>
      </c>
      <c r="EX132">
        <v>0</v>
      </c>
      <c r="EY132">
        <v>100</v>
      </c>
      <c r="EZ132">
        <v>100</v>
      </c>
      <c r="FA132">
        <v>0.19500000000000001</v>
      </c>
      <c r="FB132">
        <v>0.11</v>
      </c>
      <c r="FC132">
        <v>2</v>
      </c>
      <c r="FD132">
        <v>326.28399999999999</v>
      </c>
      <c r="FE132">
        <v>494.952</v>
      </c>
      <c r="FF132">
        <v>24.999400000000001</v>
      </c>
      <c r="FG132">
        <v>33.260800000000003</v>
      </c>
      <c r="FH132">
        <v>29.9999</v>
      </c>
      <c r="FI132">
        <v>33.274500000000003</v>
      </c>
      <c r="FJ132">
        <v>33.263100000000001</v>
      </c>
      <c r="FK132">
        <v>5.7316399999999996</v>
      </c>
      <c r="FL132">
        <v>45.079300000000003</v>
      </c>
      <c r="FM132">
        <v>0</v>
      </c>
      <c r="FN132">
        <v>25</v>
      </c>
      <c r="FO132">
        <v>50</v>
      </c>
      <c r="FP132">
        <v>16.173100000000002</v>
      </c>
      <c r="FQ132">
        <v>100.65900000000001</v>
      </c>
      <c r="FR132">
        <v>101.3</v>
      </c>
    </row>
    <row r="133" spans="1:174" x14ac:dyDescent="0.2">
      <c r="A133">
        <v>128</v>
      </c>
      <c r="B133">
        <v>1564514073.9000001</v>
      </c>
      <c r="C133">
        <v>21257.100000143098</v>
      </c>
      <c r="D133" t="s">
        <v>875</v>
      </c>
      <c r="E133" t="s">
        <v>876</v>
      </c>
      <c r="F133" t="s">
        <v>846</v>
      </c>
      <c r="G133">
        <v>1</v>
      </c>
      <c r="H133" s="1">
        <v>6</v>
      </c>
      <c r="I133" t="s">
        <v>960</v>
      </c>
      <c r="J133">
        <v>1564514073.9000001</v>
      </c>
      <c r="K133">
        <f t="shared" si="129"/>
        <v>8.527796523810539E-3</v>
      </c>
      <c r="L133">
        <f t="shared" si="130"/>
        <v>30.527498352845402</v>
      </c>
      <c r="M133">
        <f t="shared" si="131"/>
        <v>359.94996496618097</v>
      </c>
      <c r="N133">
        <f t="shared" si="132"/>
        <v>273.85138230226238</v>
      </c>
      <c r="O133">
        <f t="shared" si="133"/>
        <v>27.22719471933479</v>
      </c>
      <c r="P133">
        <f t="shared" si="134"/>
        <v>35.787395714273821</v>
      </c>
      <c r="Q133">
        <f t="shared" si="135"/>
        <v>0.70908092979389048</v>
      </c>
      <c r="R133">
        <f t="shared" si="136"/>
        <v>2.2506702340125688</v>
      </c>
      <c r="S133">
        <f t="shared" si="137"/>
        <v>0.60456403882051157</v>
      </c>
      <c r="T133">
        <f t="shared" si="138"/>
        <v>0.3859524952410423</v>
      </c>
      <c r="U133">
        <f t="shared" si="139"/>
        <v>273.61066702890332</v>
      </c>
      <c r="V133">
        <f t="shared" si="140"/>
        <v>28.101395762892327</v>
      </c>
      <c r="W133">
        <f t="shared" si="141"/>
        <v>28.685300000000002</v>
      </c>
      <c r="X133">
        <f t="shared" si="142"/>
        <v>3.9491140832069607</v>
      </c>
      <c r="Y133">
        <f t="shared" si="143"/>
        <v>64.953963251222305</v>
      </c>
      <c r="Z133">
        <f t="shared" si="144"/>
        <v>2.5928191935286002</v>
      </c>
      <c r="AA133">
        <f t="shared" si="145"/>
        <v>3.9917798141128955</v>
      </c>
      <c r="AB133">
        <f t="shared" si="146"/>
        <v>1.3562948896783604</v>
      </c>
      <c r="AC133">
        <f t="shared" si="147"/>
        <v>-376.07582670004479</v>
      </c>
      <c r="AD133">
        <f t="shared" si="148"/>
        <v>22.496089979838004</v>
      </c>
      <c r="AE133">
        <f t="shared" si="149"/>
        <v>2.1956805252214497</v>
      </c>
      <c r="AF133">
        <f t="shared" si="150"/>
        <v>-77.773389166081998</v>
      </c>
      <c r="AG133">
        <v>-4.1201793419778497E-2</v>
      </c>
      <c r="AH133">
        <v>4.6252622589047401E-2</v>
      </c>
      <c r="AI133">
        <v>3.4564190615903101</v>
      </c>
      <c r="AJ133">
        <v>153</v>
      </c>
      <c r="AK133">
        <v>31</v>
      </c>
      <c r="AL133">
        <f t="shared" si="151"/>
        <v>1.0058954669050211</v>
      </c>
      <c r="AM133">
        <f t="shared" si="152"/>
        <v>0.5895466905021074</v>
      </c>
      <c r="AN133">
        <f t="shared" si="153"/>
        <v>52210.2859420327</v>
      </c>
      <c r="AO133">
        <v>0</v>
      </c>
      <c r="AP133">
        <v>0</v>
      </c>
      <c r="AQ133">
        <v>0</v>
      </c>
      <c r="AR133">
        <f t="shared" si="154"/>
        <v>0</v>
      </c>
      <c r="AS133" t="e">
        <f t="shared" si="155"/>
        <v>#DIV/0!</v>
      </c>
      <c r="AT133">
        <v>-1</v>
      </c>
      <c r="AU133" t="s">
        <v>877</v>
      </c>
      <c r="AV133">
        <v>863.57899999999995</v>
      </c>
      <c r="AW133">
        <v>1246.22</v>
      </c>
      <c r="AX133">
        <f t="shared" si="156"/>
        <v>0.30704129286963788</v>
      </c>
      <c r="AY133">
        <v>0.5</v>
      </c>
      <c r="AZ133">
        <f t="shared" si="157"/>
        <v>1429.2693001003763</v>
      </c>
      <c r="BA133">
        <f t="shared" si="158"/>
        <v>30.527498352845402</v>
      </c>
      <c r="BB133">
        <f t="shared" si="159"/>
        <v>219.42234688085099</v>
      </c>
      <c r="BC133">
        <f t="shared" si="160"/>
        <v>0.51817496108231287</v>
      </c>
      <c r="BD133">
        <f t="shared" si="161"/>
        <v>2.2058473060766963E-2</v>
      </c>
      <c r="BE133">
        <f t="shared" si="162"/>
        <v>-1</v>
      </c>
      <c r="BF133" t="s">
        <v>878</v>
      </c>
      <c r="BG133">
        <v>600.46</v>
      </c>
      <c r="BH133">
        <f t="shared" si="163"/>
        <v>645.76</v>
      </c>
      <c r="BI133">
        <f t="shared" si="164"/>
        <v>0.59254366947472759</v>
      </c>
      <c r="BJ133">
        <f t="shared" si="165"/>
        <v>2.0754421610098923</v>
      </c>
      <c r="BK133">
        <f t="shared" si="166"/>
        <v>0.30704129286963783</v>
      </c>
      <c r="BL133" t="e">
        <f t="shared" si="167"/>
        <v>#DIV/0!</v>
      </c>
      <c r="BM133">
        <v>661</v>
      </c>
      <c r="BN133">
        <v>300</v>
      </c>
      <c r="BO133">
        <v>300</v>
      </c>
      <c r="BP133">
        <v>300</v>
      </c>
      <c r="BQ133">
        <v>10153.799999999999</v>
      </c>
      <c r="BR133">
        <v>1159.58</v>
      </c>
      <c r="BS133">
        <v>-7.0138099999999997E-3</v>
      </c>
      <c r="BT133">
        <v>2.1863999999999999</v>
      </c>
      <c r="BU133">
        <f t="shared" si="168"/>
        <v>1700.06</v>
      </c>
      <c r="BV133">
        <f t="shared" si="169"/>
        <v>1429.2693001003763</v>
      </c>
      <c r="BW133">
        <f t="shared" si="170"/>
        <v>0.8407169747540536</v>
      </c>
      <c r="BX133">
        <f t="shared" si="171"/>
        <v>0.19143394950810733</v>
      </c>
      <c r="BY133">
        <v>6</v>
      </c>
      <c r="BZ133">
        <v>0.5</v>
      </c>
      <c r="CA133" t="s">
        <v>278</v>
      </c>
      <c r="CB133">
        <v>1564514073.9000001</v>
      </c>
      <c r="CC133">
        <v>359.95</v>
      </c>
      <c r="CD133">
        <v>400.05500000000001</v>
      </c>
      <c r="CE133">
        <v>26.078600000000002</v>
      </c>
      <c r="CF133">
        <v>16.171299999999999</v>
      </c>
      <c r="CG133">
        <v>499.96</v>
      </c>
      <c r="CH133">
        <v>99.223200000000006</v>
      </c>
      <c r="CI133">
        <v>0.20005100000000001</v>
      </c>
      <c r="CJ133">
        <v>28.870699999999999</v>
      </c>
      <c r="CK133">
        <v>28.685300000000002</v>
      </c>
      <c r="CL133">
        <v>999.9</v>
      </c>
      <c r="CM133">
        <v>10013.799999999999</v>
      </c>
      <c r="CN133">
        <v>0</v>
      </c>
      <c r="CO133">
        <v>-0.420458</v>
      </c>
      <c r="CP133">
        <v>1700.06</v>
      </c>
      <c r="CQ133">
        <v>0.97602999999999995</v>
      </c>
      <c r="CR133">
        <v>2.39703E-2</v>
      </c>
      <c r="CS133">
        <v>0</v>
      </c>
      <c r="CT133">
        <v>863.35500000000002</v>
      </c>
      <c r="CU133">
        <v>4.99986</v>
      </c>
      <c r="CV133">
        <v>15201.9</v>
      </c>
      <c r="CW133">
        <v>13809.9</v>
      </c>
      <c r="CX133">
        <v>47.436999999999998</v>
      </c>
      <c r="CY133">
        <v>49.125</v>
      </c>
      <c r="CZ133">
        <v>48.25</v>
      </c>
      <c r="DA133">
        <v>48.186999999999998</v>
      </c>
      <c r="DB133">
        <v>49.125</v>
      </c>
      <c r="DC133">
        <v>1654.43</v>
      </c>
      <c r="DD133">
        <v>40.630000000000003</v>
      </c>
      <c r="DE133">
        <v>0</v>
      </c>
      <c r="DF133">
        <v>130.60000014305101</v>
      </c>
      <c r="DG133">
        <v>863.57899999999995</v>
      </c>
      <c r="DH133">
        <v>0.24683761369423701</v>
      </c>
      <c r="DI133">
        <v>16.3863247933024</v>
      </c>
      <c r="DJ133">
        <v>15198.419230769199</v>
      </c>
      <c r="DK133">
        <v>15</v>
      </c>
      <c r="DL133">
        <v>1564514114.4000001</v>
      </c>
      <c r="DM133" t="s">
        <v>879</v>
      </c>
      <c r="DN133">
        <v>129</v>
      </c>
      <c r="DO133">
        <v>0.50800000000000001</v>
      </c>
      <c r="DP133">
        <v>0.11</v>
      </c>
      <c r="DQ133">
        <v>400</v>
      </c>
      <c r="DR133">
        <v>16</v>
      </c>
      <c r="DS133">
        <v>0.02</v>
      </c>
      <c r="DT133">
        <v>0.01</v>
      </c>
      <c r="DU133">
        <v>31.3852799363891</v>
      </c>
      <c r="DV133">
        <v>-2.0025065439788001</v>
      </c>
      <c r="DW133">
        <v>0.40105108133756601</v>
      </c>
      <c r="DX133">
        <v>0</v>
      </c>
      <c r="DY133">
        <v>0.70976660362623401</v>
      </c>
      <c r="DZ133">
        <v>-1.89084852660105E-3</v>
      </c>
      <c r="EA133">
        <v>8.4223533241012795E-4</v>
      </c>
      <c r="EB133">
        <v>1</v>
      </c>
      <c r="EC133">
        <v>1</v>
      </c>
      <c r="ED133">
        <v>2</v>
      </c>
      <c r="EE133" t="s">
        <v>284</v>
      </c>
      <c r="EF133">
        <v>1.8670500000000001</v>
      </c>
      <c r="EG133">
        <v>1.8635299999999999</v>
      </c>
      <c r="EH133">
        <v>1.8691800000000001</v>
      </c>
      <c r="EI133">
        <v>1.8671</v>
      </c>
      <c r="EJ133">
        <v>1.87178</v>
      </c>
      <c r="EK133">
        <v>1.8642099999999999</v>
      </c>
      <c r="EL133">
        <v>1.8658399999999999</v>
      </c>
      <c r="EM133">
        <v>1.8656900000000001</v>
      </c>
      <c r="EN133" t="s">
        <v>280</v>
      </c>
      <c r="EO133" t="s">
        <v>19</v>
      </c>
      <c r="EP133" t="s">
        <v>19</v>
      </c>
      <c r="EQ133" t="s">
        <v>19</v>
      </c>
      <c r="ER133" t="s">
        <v>281</v>
      </c>
      <c r="ES133" t="s">
        <v>282</v>
      </c>
      <c r="ET133" t="s">
        <v>283</v>
      </c>
      <c r="EU133" t="s">
        <v>283</v>
      </c>
      <c r="EV133" t="s">
        <v>283</v>
      </c>
      <c r="EW133" t="s">
        <v>283</v>
      </c>
      <c r="EX133">
        <v>0</v>
      </c>
      <c r="EY133">
        <v>100</v>
      </c>
      <c r="EZ133">
        <v>100</v>
      </c>
      <c r="FA133">
        <v>0.50800000000000001</v>
      </c>
      <c r="FB133">
        <v>0.11</v>
      </c>
      <c r="FC133">
        <v>2</v>
      </c>
      <c r="FD133">
        <v>326.78500000000003</v>
      </c>
      <c r="FE133">
        <v>496.24700000000001</v>
      </c>
      <c r="FF133">
        <v>24.999700000000001</v>
      </c>
      <c r="FG133">
        <v>33.231099999999998</v>
      </c>
      <c r="FH133">
        <v>29.9999</v>
      </c>
      <c r="FI133">
        <v>33.252699999999997</v>
      </c>
      <c r="FJ133">
        <v>33.2453</v>
      </c>
      <c r="FK133">
        <v>22.224399999999999</v>
      </c>
      <c r="FL133">
        <v>44.838500000000003</v>
      </c>
      <c r="FM133">
        <v>0</v>
      </c>
      <c r="FN133">
        <v>25</v>
      </c>
      <c r="FO133">
        <v>400</v>
      </c>
      <c r="FP133">
        <v>16.202999999999999</v>
      </c>
      <c r="FQ133">
        <v>100.664</v>
      </c>
      <c r="FR133">
        <v>101.304</v>
      </c>
    </row>
    <row r="134" spans="1:174" x14ac:dyDescent="0.2">
      <c r="A134">
        <v>129</v>
      </c>
      <c r="B134">
        <v>1564514205.9000001</v>
      </c>
      <c r="C134">
        <v>21389.100000143098</v>
      </c>
      <c r="D134" t="s">
        <v>880</v>
      </c>
      <c r="E134" t="s">
        <v>881</v>
      </c>
      <c r="F134" t="s">
        <v>846</v>
      </c>
      <c r="G134">
        <v>1</v>
      </c>
      <c r="H134" s="1">
        <v>6</v>
      </c>
      <c r="I134" t="s">
        <v>960</v>
      </c>
      <c r="J134">
        <v>1564514205.9000001</v>
      </c>
      <c r="K134">
        <f t="shared" ref="K134:K148" si="172">CG134*AL134*(CE134-CF134)/(100*BY134*(1000-AL134*CE134))</f>
        <v>8.4797773399967052E-3</v>
      </c>
      <c r="L134">
        <f t="shared" ref="L134:L148" si="173">CG134*AL134*(CD134-CC134*(1000-AL134*CF134)/(1000-AL134*CE134))/(100*BY134)</f>
        <v>32.453338117230921</v>
      </c>
      <c r="M134">
        <f t="shared" ref="M134:M148" si="174">CC134 - IF(AL134&gt;1, L134*BY134*100/(AN134*CM134), 0)</f>
        <v>456.65496251878869</v>
      </c>
      <c r="N134">
        <f t="shared" ref="N134:N148" si="175">((T134-K134/2)*M134-L134)/(T134+K134/2)</f>
        <v>363.27522092023736</v>
      </c>
      <c r="O134">
        <f t="shared" ref="O134:O148" si="176">N134*(CH134+CI134)/1000</f>
        <v>36.116544921621212</v>
      </c>
      <c r="P134">
        <f t="shared" ref="P134:P148" si="177">(CC134 - IF(AL134&gt;1, L134*BY134*100/(AN134*CM134), 0))*(CH134+CI134)/1000</f>
        <v>45.400287489226606</v>
      </c>
      <c r="Q134">
        <f t="shared" ref="Q134:Q148" si="178">2/((1/S134-1/R134)+SIGN(S134)*SQRT((1/S134-1/R134)*(1/S134-1/R134) + 4*BZ134/((BZ134+1)*(BZ134+1))*(2*1/S134*1/R134-1/R134*1/R134)))</f>
        <v>0.70682340341308258</v>
      </c>
      <c r="R134">
        <f t="shared" ref="R134:R148" si="179">AI134+AH134*BY134+AG134*BY134*BY134</f>
        <v>2.2456302635394993</v>
      </c>
      <c r="S134">
        <f t="shared" ref="S134:S148" si="180">K134*(1000-(1000*0.61365*EXP(17.502*W134/(240.97+W134))/(CH134+CI134)+CE134)/2)/(1000*0.61365*EXP(17.502*W134/(240.97+W134))/(CH134+CI134)-CE134)</f>
        <v>0.60272244025446231</v>
      </c>
      <c r="T134">
        <f t="shared" ref="T134:T148" si="181">1/((BZ134+1)/(Q134/1.6)+1/(R134/1.37)) + BZ134/((BZ134+1)/(Q134/1.6) + BZ134/(R134/1.37))</f>
        <v>0.38477029596686213</v>
      </c>
      <c r="U134">
        <f t="shared" ref="U134:U148" si="182">(BV134*BX134)</f>
        <v>273.61864697749405</v>
      </c>
      <c r="V134">
        <f t="shared" ref="V134:V148" si="183">(CJ134+(U134+2*0.95*0.0000000567*(((CJ134+$B$7)+273)^4-(CJ134+273)^4)-44100*K134)/(1.84*29.3*R134+8*0.95*0.0000000567*(CJ134+273)^3))</f>
        <v>28.095101043505284</v>
      </c>
      <c r="W134">
        <f t="shared" ref="W134:W148" si="184">($C$7*CK134+$D$7*CL134+$E$7*V134)</f>
        <v>28.6813</v>
      </c>
      <c r="X134">
        <f t="shared" ref="X134:X148" si="185">0.61365*EXP(17.502*W134/(240.97+W134))</f>
        <v>3.9481979714200173</v>
      </c>
      <c r="Y134">
        <f t="shared" ref="Y134:Y148" si="186">(Z134/AA134*100)</f>
        <v>65.098838302622923</v>
      </c>
      <c r="Z134">
        <f t="shared" ref="Z134:Z148" si="187">CE134*(CH134+CI134)/1000</f>
        <v>2.5954882846339999</v>
      </c>
      <c r="AA134">
        <f t="shared" ref="AA134:AA148" si="188">0.61365*EXP(17.502*CJ134/(240.97+CJ134))</f>
        <v>3.986996315615396</v>
      </c>
      <c r="AB134">
        <f t="shared" ref="AB134:AB148" si="189">(X134-CE134*(CH134+CI134)/1000)</f>
        <v>1.3527096867860173</v>
      </c>
      <c r="AC134">
        <f t="shared" ref="AC134:AC148" si="190">(-K134*44100)</f>
        <v>-373.95818069385473</v>
      </c>
      <c r="AD134">
        <f t="shared" ref="AD134:AD148" si="191">2*29.3*R134*0.92*(CJ134-W134)</f>
        <v>20.423904846151874</v>
      </c>
      <c r="AE134">
        <f t="shared" ref="AE134:AE148" si="192">2*0.95*0.0000000567*(((CJ134+$B$7)+273)^4-(W134+273)^4)</f>
        <v>1.9976581671120766</v>
      </c>
      <c r="AF134">
        <f t="shared" ref="AF134:AF148" si="193">U134+AE134+AC134+AD134</f>
        <v>-77.917970703096714</v>
      </c>
      <c r="AG134">
        <v>-4.1066210826318499E-2</v>
      </c>
      <c r="AH134">
        <v>4.6100419250200898E-2</v>
      </c>
      <c r="AI134">
        <v>3.44741133778576</v>
      </c>
      <c r="AJ134">
        <v>153</v>
      </c>
      <c r="AK134">
        <v>31</v>
      </c>
      <c r="AL134">
        <f t="shared" ref="AL134:AL148" si="194">IF(AJ134*$H$13&gt;=AN134,1,(AN134/(AN134-AJ134*$H$13)))</f>
        <v>1.0059138477474832</v>
      </c>
      <c r="AM134">
        <f t="shared" ref="AM134:AM148" si="195">(AL134-1)*100</f>
        <v>0.59138477474831586</v>
      </c>
      <c r="AN134">
        <f t="shared" ref="AN134:AN148" si="196">MAX(0,($B$13+$C$13*CM134)/(1+$D$13*CM134)*CH134/(CJ134+273)*$E$13)</f>
        <v>52048.962123134181</v>
      </c>
      <c r="AO134">
        <v>0</v>
      </c>
      <c r="AP134">
        <v>0</v>
      </c>
      <c r="AQ134">
        <v>0</v>
      </c>
      <c r="AR134">
        <f t="shared" ref="AR134:AR148" si="197">AQ134-AP134</f>
        <v>0</v>
      </c>
      <c r="AS134" t="e">
        <f t="shared" ref="AS134:AS148" si="198">AR134/AQ134</f>
        <v>#DIV/0!</v>
      </c>
      <c r="AT134">
        <v>-1</v>
      </c>
      <c r="AU134" t="s">
        <v>882</v>
      </c>
      <c r="AV134">
        <v>869.75534615384595</v>
      </c>
      <c r="AW134">
        <v>1234.42</v>
      </c>
      <c r="AX134">
        <f t="shared" ref="AX134:AX148" si="199">1-AV134/AW134</f>
        <v>0.2954137601838549</v>
      </c>
      <c r="AY134">
        <v>0.5</v>
      </c>
      <c r="AZ134">
        <f t="shared" ref="AZ134:AZ148" si="200">BV134</f>
        <v>1429.3113001003735</v>
      </c>
      <c r="BA134">
        <f t="shared" ref="BA134:BA148" si="201">L134</f>
        <v>32.453338117230921</v>
      </c>
      <c r="BB134">
        <f t="shared" ref="BB134:BB148" si="202">AX134*AY134*AZ134</f>
        <v>211.11911281796279</v>
      </c>
      <c r="BC134">
        <f t="shared" ref="BC134:BC148" si="203">BH134/AW134</f>
        <v>0.51488148280163959</v>
      </c>
      <c r="BD134">
        <f t="shared" ref="BD134:BD148" si="204">(BA134-AT134)/AZ134</f>
        <v>2.3405214885575773E-2</v>
      </c>
      <c r="BE134">
        <f t="shared" ref="BE134:BE148" si="205">(AQ134-AW134)/AW134</f>
        <v>-1</v>
      </c>
      <c r="BF134" t="s">
        <v>883</v>
      </c>
      <c r="BG134">
        <v>598.84</v>
      </c>
      <c r="BH134">
        <f t="shared" ref="BH134:BH148" si="206">AW134-BG134</f>
        <v>635.58000000000004</v>
      </c>
      <c r="BI134">
        <f t="shared" ref="BI134:BI148" si="207">(AW134-AV134)/(AW134-BG134)</f>
        <v>0.57375098940519542</v>
      </c>
      <c r="BJ134">
        <f t="shared" ref="BJ134:BJ148" si="208">(AQ134-AW134)/(AQ134-BG134)</f>
        <v>2.0613519470977222</v>
      </c>
      <c r="BK134">
        <f t="shared" ref="BK134:BK148" si="209">(AW134-AV134)/(AW134-AP134)</f>
        <v>0.29541376018385485</v>
      </c>
      <c r="BL134" t="e">
        <f t="shared" ref="BL134:BL148" si="210">(AQ134-AW134)/(AQ134-AP134)</f>
        <v>#DIV/0!</v>
      </c>
      <c r="BM134">
        <v>663</v>
      </c>
      <c r="BN134">
        <v>300</v>
      </c>
      <c r="BO134">
        <v>300</v>
      </c>
      <c r="BP134">
        <v>300</v>
      </c>
      <c r="BQ134">
        <v>10154.1</v>
      </c>
      <c r="BR134">
        <v>1155.4100000000001</v>
      </c>
      <c r="BS134">
        <v>-7.01404E-3</v>
      </c>
      <c r="BT134">
        <v>3.40198</v>
      </c>
      <c r="BU134">
        <f t="shared" ref="BU134:BU148" si="211">$B$11*CN134+$C$11*CO134+$F$11*CP134</f>
        <v>1700.11</v>
      </c>
      <c r="BV134">
        <f t="shared" ref="BV134:BV148" si="212">BU134*BW134</f>
        <v>1429.3113001003735</v>
      </c>
      <c r="BW134">
        <f t="shared" ref="BW134:BW148" si="213">($B$11*$D$9+$C$11*$D$9+$F$11*((DC134+CU134)/MAX(DC134+CU134+DD134, 0.1)*$I$9+DD134/MAX(DC134+CU134+DD134, 0.1)*$J$9))/($B$11+$C$11+$F$11)</f>
        <v>0.84071695366792354</v>
      </c>
      <c r="BX134">
        <f t="shared" ref="BX134:BX148" si="214">($B$11*$K$9+$C$11*$K$9+$F$11*((DC134+CU134)/MAX(DC134+CU134+DD134, 0.1)*$P$9+DD134/MAX(DC134+CU134+DD134, 0.1)*$Q$9))/($B$11+$C$11+$F$11)</f>
        <v>0.19143390733584711</v>
      </c>
      <c r="BY134">
        <v>6</v>
      </c>
      <c r="BZ134">
        <v>0.5</v>
      </c>
      <c r="CA134" t="s">
        <v>278</v>
      </c>
      <c r="CB134">
        <v>1564514205.9000001</v>
      </c>
      <c r="CC134">
        <v>456.65499999999997</v>
      </c>
      <c r="CD134">
        <v>500.01</v>
      </c>
      <c r="CE134">
        <v>26.1065</v>
      </c>
      <c r="CF134">
        <v>16.2578</v>
      </c>
      <c r="CG134">
        <v>500.07900000000001</v>
      </c>
      <c r="CH134">
        <v>99.219200000000001</v>
      </c>
      <c r="CI134">
        <v>0.20003599999999999</v>
      </c>
      <c r="CJ134">
        <v>28.85</v>
      </c>
      <c r="CK134">
        <v>28.6813</v>
      </c>
      <c r="CL134">
        <v>999.9</v>
      </c>
      <c r="CM134">
        <v>9981.25</v>
      </c>
      <c r="CN134">
        <v>0</v>
      </c>
      <c r="CO134">
        <v>-0.45868100000000001</v>
      </c>
      <c r="CP134">
        <v>1700.11</v>
      </c>
      <c r="CQ134">
        <v>0.97602999999999995</v>
      </c>
      <c r="CR134">
        <v>2.39703E-2</v>
      </c>
      <c r="CS134">
        <v>0</v>
      </c>
      <c r="CT134">
        <v>869.48699999999997</v>
      </c>
      <c r="CU134">
        <v>4.99986</v>
      </c>
      <c r="CV134">
        <v>15301.5</v>
      </c>
      <c r="CW134">
        <v>13810.3</v>
      </c>
      <c r="CX134">
        <v>47.375</v>
      </c>
      <c r="CY134">
        <v>49.125</v>
      </c>
      <c r="CZ134">
        <v>48.186999999999998</v>
      </c>
      <c r="DA134">
        <v>48.186999999999998</v>
      </c>
      <c r="DB134">
        <v>49.061999999999998</v>
      </c>
      <c r="DC134">
        <v>1654.48</v>
      </c>
      <c r="DD134">
        <v>40.630000000000003</v>
      </c>
      <c r="DE134">
        <v>0</v>
      </c>
      <c r="DF134">
        <v>131.299999952316</v>
      </c>
      <c r="DG134">
        <v>869.75534615384595</v>
      </c>
      <c r="DH134">
        <v>-1.3172991378287</v>
      </c>
      <c r="DI134">
        <v>-31.357264903579701</v>
      </c>
      <c r="DJ134">
        <v>15304.115384615399</v>
      </c>
      <c r="DK134">
        <v>15</v>
      </c>
      <c r="DL134">
        <v>1564514239.4000001</v>
      </c>
      <c r="DM134" t="s">
        <v>884</v>
      </c>
      <c r="DN134">
        <v>130</v>
      </c>
      <c r="DO134">
        <v>0.53200000000000003</v>
      </c>
      <c r="DP134">
        <v>0.108</v>
      </c>
      <c r="DQ134">
        <v>500</v>
      </c>
      <c r="DR134">
        <v>16</v>
      </c>
      <c r="DS134">
        <v>0.05</v>
      </c>
      <c r="DT134">
        <v>0.01</v>
      </c>
      <c r="DU134">
        <v>33.077565752931299</v>
      </c>
      <c r="DV134">
        <v>-1.9465623356720001</v>
      </c>
      <c r="DW134">
        <v>0.38689372429194802</v>
      </c>
      <c r="DX134">
        <v>0</v>
      </c>
      <c r="DY134">
        <v>0.70699363526527903</v>
      </c>
      <c r="DZ134">
        <v>-1.1773048781704501E-3</v>
      </c>
      <c r="EA134">
        <v>7.2724334537316304E-4</v>
      </c>
      <c r="EB134">
        <v>1</v>
      </c>
      <c r="EC134">
        <v>1</v>
      </c>
      <c r="ED134">
        <v>2</v>
      </c>
      <c r="EE134" t="s">
        <v>284</v>
      </c>
      <c r="EF134">
        <v>1.86704</v>
      </c>
      <c r="EG134">
        <v>1.8635600000000001</v>
      </c>
      <c r="EH134">
        <v>1.8692</v>
      </c>
      <c r="EI134">
        <v>1.86714</v>
      </c>
      <c r="EJ134">
        <v>1.8717900000000001</v>
      </c>
      <c r="EK134">
        <v>1.8642099999999999</v>
      </c>
      <c r="EL134">
        <v>1.8658399999999999</v>
      </c>
      <c r="EM134">
        <v>1.86572</v>
      </c>
      <c r="EN134" t="s">
        <v>280</v>
      </c>
      <c r="EO134" t="s">
        <v>19</v>
      </c>
      <c r="EP134" t="s">
        <v>19</v>
      </c>
      <c r="EQ134" t="s">
        <v>19</v>
      </c>
      <c r="ER134" t="s">
        <v>281</v>
      </c>
      <c r="ES134" t="s">
        <v>282</v>
      </c>
      <c r="ET134" t="s">
        <v>283</v>
      </c>
      <c r="EU134" t="s">
        <v>283</v>
      </c>
      <c r="EV134" t="s">
        <v>283</v>
      </c>
      <c r="EW134" t="s">
        <v>283</v>
      </c>
      <c r="EX134">
        <v>0</v>
      </c>
      <c r="EY134">
        <v>100</v>
      </c>
      <c r="EZ134">
        <v>100</v>
      </c>
      <c r="FA134">
        <v>0.53200000000000003</v>
      </c>
      <c r="FB134">
        <v>0.108</v>
      </c>
      <c r="FC134">
        <v>2</v>
      </c>
      <c r="FD134">
        <v>327.24200000000002</v>
      </c>
      <c r="FE134">
        <v>497.11900000000003</v>
      </c>
      <c r="FF134">
        <v>24.9998</v>
      </c>
      <c r="FG134">
        <v>33.197400000000002</v>
      </c>
      <c r="FH134">
        <v>30</v>
      </c>
      <c r="FI134">
        <v>33.226999999999997</v>
      </c>
      <c r="FJ134">
        <v>33.2196</v>
      </c>
      <c r="FK134">
        <v>26.537400000000002</v>
      </c>
      <c r="FL134">
        <v>44.180599999999998</v>
      </c>
      <c r="FM134">
        <v>0</v>
      </c>
      <c r="FN134">
        <v>25</v>
      </c>
      <c r="FO134">
        <v>500</v>
      </c>
      <c r="FP134">
        <v>16.215</v>
      </c>
      <c r="FQ134">
        <v>100.669</v>
      </c>
      <c r="FR134">
        <v>101.312</v>
      </c>
    </row>
    <row r="135" spans="1:174" x14ac:dyDescent="0.2">
      <c r="A135">
        <v>130</v>
      </c>
      <c r="B135">
        <v>1564514330.9000001</v>
      </c>
      <c r="C135">
        <v>21514.100000143098</v>
      </c>
      <c r="D135" t="s">
        <v>885</v>
      </c>
      <c r="E135" t="s">
        <v>886</v>
      </c>
      <c r="F135" t="s">
        <v>846</v>
      </c>
      <c r="G135">
        <v>1</v>
      </c>
      <c r="H135" s="1">
        <v>6</v>
      </c>
      <c r="I135" t="s">
        <v>960</v>
      </c>
      <c r="J135">
        <v>1564514330.9000001</v>
      </c>
      <c r="K135">
        <f t="shared" si="172"/>
        <v>8.4645441959496567E-3</v>
      </c>
      <c r="L135">
        <f t="shared" si="173"/>
        <v>33.525897751883683</v>
      </c>
      <c r="M135">
        <f t="shared" si="174"/>
        <v>554.43796139417248</v>
      </c>
      <c r="N135">
        <f t="shared" si="175"/>
        <v>454.79103023426291</v>
      </c>
      <c r="O135">
        <f t="shared" si="176"/>
        <v>45.215238270385704</v>
      </c>
      <c r="P135">
        <f t="shared" si="177"/>
        <v>55.122117333033927</v>
      </c>
      <c r="Q135">
        <f t="shared" si="178"/>
        <v>0.69524756809267418</v>
      </c>
      <c r="R135">
        <f t="shared" si="179"/>
        <v>2.2479348875160587</v>
      </c>
      <c r="S135">
        <f t="shared" si="180"/>
        <v>0.59435704922260502</v>
      </c>
      <c r="T135">
        <f t="shared" si="181"/>
        <v>0.37931152533904355</v>
      </c>
      <c r="U135">
        <f t="shared" si="182"/>
        <v>273.62183895693124</v>
      </c>
      <c r="V135">
        <f t="shared" si="183"/>
        <v>28.099978824963507</v>
      </c>
      <c r="W135">
        <f t="shared" si="184"/>
        <v>28.732099999999999</v>
      </c>
      <c r="X135">
        <f t="shared" si="185"/>
        <v>3.9598463723189039</v>
      </c>
      <c r="Y135">
        <f t="shared" si="186"/>
        <v>64.979667998898179</v>
      </c>
      <c r="Z135">
        <f t="shared" si="187"/>
        <v>2.5906018991892008</v>
      </c>
      <c r="AA135">
        <f t="shared" si="188"/>
        <v>3.9867884508630111</v>
      </c>
      <c r="AB135">
        <f t="shared" si="189"/>
        <v>1.3692444731297031</v>
      </c>
      <c r="AC135">
        <f t="shared" si="190"/>
        <v>-373.28639904137987</v>
      </c>
      <c r="AD135">
        <f t="shared" si="191"/>
        <v>14.179307881724702</v>
      </c>
      <c r="AE135">
        <f t="shared" si="192"/>
        <v>1.3857971209225239</v>
      </c>
      <c r="AF135">
        <f t="shared" si="193"/>
        <v>-84.099455081801409</v>
      </c>
      <c r="AG135">
        <v>-4.1128174567721602E-2</v>
      </c>
      <c r="AH135">
        <v>4.6169978978247803E-2</v>
      </c>
      <c r="AI135">
        <v>3.4515292980845498</v>
      </c>
      <c r="AJ135">
        <v>153</v>
      </c>
      <c r="AK135">
        <v>31</v>
      </c>
      <c r="AL135">
        <f t="shared" si="194"/>
        <v>1.0059052297808331</v>
      </c>
      <c r="AM135">
        <f t="shared" si="195"/>
        <v>0.59052297808330767</v>
      </c>
      <c r="AN135">
        <f t="shared" si="196"/>
        <v>52124.474700713989</v>
      </c>
      <c r="AO135">
        <v>0</v>
      </c>
      <c r="AP135">
        <v>0</v>
      </c>
      <c r="AQ135">
        <v>0</v>
      </c>
      <c r="AR135">
        <f t="shared" si="197"/>
        <v>0</v>
      </c>
      <c r="AS135" t="e">
        <f t="shared" si="198"/>
        <v>#DIV/0!</v>
      </c>
      <c r="AT135">
        <v>-1</v>
      </c>
      <c r="AU135" t="s">
        <v>887</v>
      </c>
      <c r="AV135">
        <v>868.98365384615397</v>
      </c>
      <c r="AW135">
        <v>1215.99</v>
      </c>
      <c r="AX135">
        <f t="shared" si="199"/>
        <v>0.28536940776967412</v>
      </c>
      <c r="AY135">
        <v>0.5</v>
      </c>
      <c r="AZ135">
        <f t="shared" si="200"/>
        <v>1429.3281001003725</v>
      </c>
      <c r="BA135">
        <f t="shared" si="201"/>
        <v>33.525897751883683</v>
      </c>
      <c r="BB135">
        <f t="shared" si="202"/>
        <v>203.94325671709839</v>
      </c>
      <c r="BC135">
        <f t="shared" si="203"/>
        <v>0.50882819760030917</v>
      </c>
      <c r="BD135">
        <f t="shared" si="204"/>
        <v>2.4155334068825172E-2</v>
      </c>
      <c r="BE135">
        <f t="shared" si="205"/>
        <v>-1</v>
      </c>
      <c r="BF135" t="s">
        <v>888</v>
      </c>
      <c r="BG135">
        <v>597.26</v>
      </c>
      <c r="BH135">
        <f t="shared" si="206"/>
        <v>618.73</v>
      </c>
      <c r="BI135">
        <f t="shared" si="207"/>
        <v>0.56083646526569919</v>
      </c>
      <c r="BJ135">
        <f t="shared" si="208"/>
        <v>2.0359474935538961</v>
      </c>
      <c r="BK135">
        <f t="shared" si="209"/>
        <v>0.28536940776967412</v>
      </c>
      <c r="BL135" t="e">
        <f t="shared" si="210"/>
        <v>#DIV/0!</v>
      </c>
      <c r="BM135">
        <v>665</v>
      </c>
      <c r="BN135">
        <v>300</v>
      </c>
      <c r="BO135">
        <v>300</v>
      </c>
      <c r="BP135">
        <v>300</v>
      </c>
      <c r="BQ135">
        <v>10154.1</v>
      </c>
      <c r="BR135">
        <v>1140.01</v>
      </c>
      <c r="BS135">
        <v>-7.0140200000000002E-3</v>
      </c>
      <c r="BT135">
        <v>2.8751199999999999</v>
      </c>
      <c r="BU135">
        <f t="shared" si="211"/>
        <v>1700.13</v>
      </c>
      <c r="BV135">
        <f t="shared" si="212"/>
        <v>1429.3281001003725</v>
      </c>
      <c r="BW135">
        <f t="shared" si="213"/>
        <v>0.84071694523381879</v>
      </c>
      <c r="BX135">
        <f t="shared" si="214"/>
        <v>0.19143389046763759</v>
      </c>
      <c r="BY135">
        <v>6</v>
      </c>
      <c r="BZ135">
        <v>0.5</v>
      </c>
      <c r="CA135" t="s">
        <v>278</v>
      </c>
      <c r="CB135">
        <v>1564514330.9000001</v>
      </c>
      <c r="CC135">
        <v>554.43799999999999</v>
      </c>
      <c r="CD135">
        <v>600.05600000000004</v>
      </c>
      <c r="CE135">
        <v>26.057200000000002</v>
      </c>
      <c r="CF135">
        <v>16.225899999999999</v>
      </c>
      <c r="CG135">
        <v>500.09399999999999</v>
      </c>
      <c r="CH135">
        <v>99.219800000000006</v>
      </c>
      <c r="CI135">
        <v>0.20001099999999999</v>
      </c>
      <c r="CJ135">
        <v>28.8491</v>
      </c>
      <c r="CK135">
        <v>28.732099999999999</v>
      </c>
      <c r="CL135">
        <v>999.9</v>
      </c>
      <c r="CM135">
        <v>9996.25</v>
      </c>
      <c r="CN135">
        <v>0</v>
      </c>
      <c r="CO135">
        <v>-0.40421299999999999</v>
      </c>
      <c r="CP135">
        <v>1700.13</v>
      </c>
      <c r="CQ135">
        <v>0.97602999999999995</v>
      </c>
      <c r="CR135">
        <v>2.39703E-2</v>
      </c>
      <c r="CS135">
        <v>0</v>
      </c>
      <c r="CT135">
        <v>868.68100000000004</v>
      </c>
      <c r="CU135">
        <v>4.99986</v>
      </c>
      <c r="CV135">
        <v>15282.4</v>
      </c>
      <c r="CW135">
        <v>13810.5</v>
      </c>
      <c r="CX135">
        <v>47.311999999999998</v>
      </c>
      <c r="CY135">
        <v>49.125</v>
      </c>
      <c r="CZ135">
        <v>48.186999999999998</v>
      </c>
      <c r="DA135">
        <v>48.125</v>
      </c>
      <c r="DB135">
        <v>49</v>
      </c>
      <c r="DC135">
        <v>1654.5</v>
      </c>
      <c r="DD135">
        <v>40.630000000000003</v>
      </c>
      <c r="DE135">
        <v>0</v>
      </c>
      <c r="DF135">
        <v>124.700000047684</v>
      </c>
      <c r="DG135">
        <v>868.98365384615397</v>
      </c>
      <c r="DH135">
        <v>-3.7058119616124898</v>
      </c>
      <c r="DI135">
        <v>-61.6923077399532</v>
      </c>
      <c r="DJ135">
        <v>15289.0346153846</v>
      </c>
      <c r="DK135">
        <v>15</v>
      </c>
      <c r="DL135">
        <v>1564514368.9000001</v>
      </c>
      <c r="DM135" t="s">
        <v>889</v>
      </c>
      <c r="DN135">
        <v>131</v>
      </c>
      <c r="DO135">
        <v>0.61299999999999999</v>
      </c>
      <c r="DP135">
        <v>0.111</v>
      </c>
      <c r="DQ135">
        <v>600</v>
      </c>
      <c r="DR135">
        <v>16</v>
      </c>
      <c r="DS135">
        <v>0.04</v>
      </c>
      <c r="DT135">
        <v>0.01</v>
      </c>
      <c r="DU135">
        <v>34.125712635711302</v>
      </c>
      <c r="DV135">
        <v>-1.82688539786579</v>
      </c>
      <c r="DW135">
        <v>0.36366835653631102</v>
      </c>
      <c r="DX135">
        <v>0</v>
      </c>
      <c r="DY135">
        <v>0.69900551946649203</v>
      </c>
      <c r="DZ135">
        <v>-1.02292113324921E-2</v>
      </c>
      <c r="EA135">
        <v>2.1147044966305802E-3</v>
      </c>
      <c r="EB135">
        <v>1</v>
      </c>
      <c r="EC135">
        <v>1</v>
      </c>
      <c r="ED135">
        <v>2</v>
      </c>
      <c r="EE135" t="s">
        <v>284</v>
      </c>
      <c r="EF135">
        <v>1.86704</v>
      </c>
      <c r="EG135">
        <v>1.8635600000000001</v>
      </c>
      <c r="EH135">
        <v>1.8691899999999999</v>
      </c>
      <c r="EI135">
        <v>1.8671</v>
      </c>
      <c r="EJ135">
        <v>1.8717999999999999</v>
      </c>
      <c r="EK135">
        <v>1.8642000000000001</v>
      </c>
      <c r="EL135">
        <v>1.86582</v>
      </c>
      <c r="EM135">
        <v>1.8656999999999999</v>
      </c>
      <c r="EN135" t="s">
        <v>280</v>
      </c>
      <c r="EO135" t="s">
        <v>19</v>
      </c>
      <c r="EP135" t="s">
        <v>19</v>
      </c>
      <c r="EQ135" t="s">
        <v>19</v>
      </c>
      <c r="ER135" t="s">
        <v>281</v>
      </c>
      <c r="ES135" t="s">
        <v>282</v>
      </c>
      <c r="ET135" t="s">
        <v>283</v>
      </c>
      <c r="EU135" t="s">
        <v>283</v>
      </c>
      <c r="EV135" t="s">
        <v>283</v>
      </c>
      <c r="EW135" t="s">
        <v>283</v>
      </c>
      <c r="EX135">
        <v>0</v>
      </c>
      <c r="EY135">
        <v>100</v>
      </c>
      <c r="EZ135">
        <v>100</v>
      </c>
      <c r="FA135">
        <v>0.61299999999999999</v>
      </c>
      <c r="FB135">
        <v>0.111</v>
      </c>
      <c r="FC135">
        <v>2</v>
      </c>
      <c r="FD135">
        <v>327.10000000000002</v>
      </c>
      <c r="FE135">
        <v>497.35399999999998</v>
      </c>
      <c r="FF135">
        <v>25.000399999999999</v>
      </c>
      <c r="FG135">
        <v>33.177799999999998</v>
      </c>
      <c r="FH135">
        <v>30.0002</v>
      </c>
      <c r="FI135">
        <v>33.209200000000003</v>
      </c>
      <c r="FJ135">
        <v>33.204300000000003</v>
      </c>
      <c r="FK135">
        <v>30.702100000000002</v>
      </c>
      <c r="FL135">
        <v>44.175400000000003</v>
      </c>
      <c r="FM135">
        <v>0</v>
      </c>
      <c r="FN135">
        <v>25</v>
      </c>
      <c r="FO135">
        <v>600</v>
      </c>
      <c r="FP135">
        <v>16.205200000000001</v>
      </c>
      <c r="FQ135">
        <v>100.67100000000001</v>
      </c>
      <c r="FR135">
        <v>101.31399999999999</v>
      </c>
    </row>
    <row r="136" spans="1:174" x14ac:dyDescent="0.2">
      <c r="A136">
        <v>131</v>
      </c>
      <c r="B136">
        <v>1564514460.5</v>
      </c>
      <c r="C136">
        <v>21643.700000047698</v>
      </c>
      <c r="D136" t="s">
        <v>890</v>
      </c>
      <c r="E136" t="s">
        <v>891</v>
      </c>
      <c r="F136" t="s">
        <v>846</v>
      </c>
      <c r="G136">
        <v>1</v>
      </c>
      <c r="H136" s="1">
        <v>6</v>
      </c>
      <c r="I136" t="s">
        <v>960</v>
      </c>
      <c r="J136">
        <v>1564514460.5</v>
      </c>
      <c r="K136">
        <f t="shared" si="172"/>
        <v>8.3016651501178311E-3</v>
      </c>
      <c r="L136">
        <f t="shared" si="173"/>
        <v>33.810339693269555</v>
      </c>
      <c r="M136">
        <f t="shared" si="174"/>
        <v>752.20496109058286</v>
      </c>
      <c r="N136">
        <f t="shared" si="175"/>
        <v>643.91012024786062</v>
      </c>
      <c r="O136">
        <f t="shared" si="176"/>
        <v>64.016549957816636</v>
      </c>
      <c r="P136">
        <f t="shared" si="177"/>
        <v>74.783055827165825</v>
      </c>
      <c r="Q136">
        <f t="shared" si="178"/>
        <v>0.66686651127945917</v>
      </c>
      <c r="R136">
        <f t="shared" si="179"/>
        <v>2.2484883673701974</v>
      </c>
      <c r="S136">
        <f t="shared" si="180"/>
        <v>0.57347588553235851</v>
      </c>
      <c r="T136">
        <f t="shared" si="181"/>
        <v>0.36571806508252391</v>
      </c>
      <c r="U136">
        <f t="shared" si="182"/>
        <v>273.57076728599515</v>
      </c>
      <c r="V136">
        <f t="shared" si="183"/>
        <v>28.18586088878115</v>
      </c>
      <c r="W136">
        <f t="shared" si="184"/>
        <v>28.82</v>
      </c>
      <c r="X136">
        <f t="shared" si="185"/>
        <v>3.9800725813110844</v>
      </c>
      <c r="Y136">
        <f t="shared" si="186"/>
        <v>64.804562126104912</v>
      </c>
      <c r="Z136">
        <f t="shared" si="187"/>
        <v>2.5884290948792001</v>
      </c>
      <c r="AA136">
        <f t="shared" si="188"/>
        <v>3.9942081389922941</v>
      </c>
      <c r="AB136">
        <f t="shared" si="189"/>
        <v>1.3916434864318843</v>
      </c>
      <c r="AC136">
        <f t="shared" si="190"/>
        <v>-366.10343312019637</v>
      </c>
      <c r="AD136">
        <f t="shared" si="191"/>
        <v>7.4186948975336566</v>
      </c>
      <c r="AE136">
        <f t="shared" si="192"/>
        <v>0.72531090674695364</v>
      </c>
      <c r="AF136">
        <f t="shared" si="193"/>
        <v>-84.388660029920644</v>
      </c>
      <c r="AG136">
        <v>-4.1143064346314102E-2</v>
      </c>
      <c r="AH136">
        <v>4.6186694059134198E-2</v>
      </c>
      <c r="AI136">
        <v>3.4525185194826999</v>
      </c>
      <c r="AJ136">
        <v>153</v>
      </c>
      <c r="AK136">
        <v>31</v>
      </c>
      <c r="AL136">
        <f t="shared" si="194"/>
        <v>1.005903802453292</v>
      </c>
      <c r="AM136">
        <f t="shared" si="195"/>
        <v>0.59038024532920286</v>
      </c>
      <c r="AN136">
        <f t="shared" si="196"/>
        <v>52137.002548089418</v>
      </c>
      <c r="AO136">
        <v>0</v>
      </c>
      <c r="AP136">
        <v>0</v>
      </c>
      <c r="AQ136">
        <v>0</v>
      </c>
      <c r="AR136">
        <f t="shared" si="197"/>
        <v>0</v>
      </c>
      <c r="AS136" t="e">
        <f t="shared" si="198"/>
        <v>#DIV/0!</v>
      </c>
      <c r="AT136">
        <v>-1</v>
      </c>
      <c r="AU136" t="s">
        <v>892</v>
      </c>
      <c r="AV136">
        <v>868.90473076923104</v>
      </c>
      <c r="AW136">
        <v>1183.4100000000001</v>
      </c>
      <c r="AX136">
        <f t="shared" si="199"/>
        <v>0.26576188238291798</v>
      </c>
      <c r="AY136">
        <v>0.5</v>
      </c>
      <c r="AZ136">
        <f t="shared" si="200"/>
        <v>1429.0593001003911</v>
      </c>
      <c r="BA136">
        <f t="shared" si="201"/>
        <v>33.810339693269555</v>
      </c>
      <c r="BB136">
        <f t="shared" si="202"/>
        <v>189.8947448157476</v>
      </c>
      <c r="BC136">
        <f t="shared" si="203"/>
        <v>0.49797618745827738</v>
      </c>
      <c r="BD136">
        <f t="shared" si="204"/>
        <v>2.4358918969159739E-2</v>
      </c>
      <c r="BE136">
        <f t="shared" si="205"/>
        <v>-1</v>
      </c>
      <c r="BF136" t="s">
        <v>893</v>
      </c>
      <c r="BG136">
        <v>594.1</v>
      </c>
      <c r="BH136">
        <f t="shared" si="206"/>
        <v>589.31000000000006</v>
      </c>
      <c r="BI136">
        <f t="shared" si="207"/>
        <v>0.53368391717562746</v>
      </c>
      <c r="BJ136">
        <f t="shared" si="208"/>
        <v>1.9919373842787411</v>
      </c>
      <c r="BK136">
        <f t="shared" si="209"/>
        <v>0.26576188238291804</v>
      </c>
      <c r="BL136" t="e">
        <f t="shared" si="210"/>
        <v>#DIV/0!</v>
      </c>
      <c r="BM136">
        <v>667</v>
      </c>
      <c r="BN136">
        <v>300</v>
      </c>
      <c r="BO136">
        <v>300</v>
      </c>
      <c r="BP136">
        <v>300</v>
      </c>
      <c r="BQ136">
        <v>10154</v>
      </c>
      <c r="BR136">
        <v>1117.68</v>
      </c>
      <c r="BS136">
        <v>-7.01376E-3</v>
      </c>
      <c r="BT136">
        <v>2.6210900000000001</v>
      </c>
      <c r="BU136">
        <f t="shared" si="211"/>
        <v>1699.81</v>
      </c>
      <c r="BV136">
        <f t="shared" si="212"/>
        <v>1429.0593001003911</v>
      </c>
      <c r="BW136">
        <f t="shared" si="213"/>
        <v>0.8407170802033116</v>
      </c>
      <c r="BX136">
        <f t="shared" si="214"/>
        <v>0.19143416040662334</v>
      </c>
      <c r="BY136">
        <v>6</v>
      </c>
      <c r="BZ136">
        <v>0.5</v>
      </c>
      <c r="CA136" t="s">
        <v>278</v>
      </c>
      <c r="CB136">
        <v>1564514460.5</v>
      </c>
      <c r="CC136">
        <v>752.20500000000004</v>
      </c>
      <c r="CD136">
        <v>800.02499999999998</v>
      </c>
      <c r="CE136">
        <v>26.035699999999999</v>
      </c>
      <c r="CF136">
        <v>16.3931</v>
      </c>
      <c r="CG136">
        <v>500.08100000000002</v>
      </c>
      <c r="CH136">
        <v>99.218500000000006</v>
      </c>
      <c r="CI136">
        <v>0.19995599999999999</v>
      </c>
      <c r="CJ136">
        <v>28.8812</v>
      </c>
      <c r="CK136">
        <v>28.82</v>
      </c>
      <c r="CL136">
        <v>999.9</v>
      </c>
      <c r="CM136">
        <v>10000</v>
      </c>
      <c r="CN136">
        <v>0</v>
      </c>
      <c r="CO136">
        <v>-0.34401100000000001</v>
      </c>
      <c r="CP136">
        <v>1699.81</v>
      </c>
      <c r="CQ136">
        <v>0.97602500000000003</v>
      </c>
      <c r="CR136">
        <v>2.3974599999999999E-2</v>
      </c>
      <c r="CS136">
        <v>0</v>
      </c>
      <c r="CT136">
        <v>868.53</v>
      </c>
      <c r="CU136">
        <v>4.99986</v>
      </c>
      <c r="CV136">
        <v>15275.2</v>
      </c>
      <c r="CW136">
        <v>13807.8</v>
      </c>
      <c r="CX136">
        <v>47.375</v>
      </c>
      <c r="CY136">
        <v>49.125</v>
      </c>
      <c r="CZ136">
        <v>48.186999999999998</v>
      </c>
      <c r="DA136">
        <v>48.125</v>
      </c>
      <c r="DB136">
        <v>49.061999999999998</v>
      </c>
      <c r="DC136">
        <v>1654.18</v>
      </c>
      <c r="DD136">
        <v>40.630000000000003</v>
      </c>
      <c r="DE136">
        <v>0</v>
      </c>
      <c r="DF136">
        <v>129.40000009536701</v>
      </c>
      <c r="DG136">
        <v>868.90473076923104</v>
      </c>
      <c r="DH136">
        <v>-4.2070085491933504</v>
      </c>
      <c r="DI136">
        <v>-92.287179337542497</v>
      </c>
      <c r="DJ136">
        <v>15287.7846153846</v>
      </c>
      <c r="DK136">
        <v>15</v>
      </c>
      <c r="DL136">
        <v>1564514500.9000001</v>
      </c>
      <c r="DM136" t="s">
        <v>894</v>
      </c>
      <c r="DN136">
        <v>132</v>
      </c>
      <c r="DO136">
        <v>0.71099999999999997</v>
      </c>
      <c r="DP136">
        <v>0.114</v>
      </c>
      <c r="DQ136">
        <v>800</v>
      </c>
      <c r="DR136">
        <v>16</v>
      </c>
      <c r="DS136">
        <v>0.04</v>
      </c>
      <c r="DT136">
        <v>0.01</v>
      </c>
      <c r="DU136">
        <v>34.418032502577198</v>
      </c>
      <c r="DV136">
        <v>-1.88746067824237</v>
      </c>
      <c r="DW136">
        <v>0.38433981983762699</v>
      </c>
      <c r="DX136">
        <v>0</v>
      </c>
      <c r="DY136">
        <v>0.67283173745909897</v>
      </c>
      <c r="DZ136">
        <v>-1.5951843683991E-2</v>
      </c>
      <c r="EA136">
        <v>3.1841678722386202E-3</v>
      </c>
      <c r="EB136">
        <v>1</v>
      </c>
      <c r="EC136">
        <v>1</v>
      </c>
      <c r="ED136">
        <v>2</v>
      </c>
      <c r="EE136" t="s">
        <v>284</v>
      </c>
      <c r="EF136">
        <v>1.86707</v>
      </c>
      <c r="EG136">
        <v>1.86355</v>
      </c>
      <c r="EH136">
        <v>1.8692</v>
      </c>
      <c r="EI136">
        <v>1.8670899999999999</v>
      </c>
      <c r="EJ136">
        <v>1.8717999999999999</v>
      </c>
      <c r="EK136">
        <v>1.8642399999999999</v>
      </c>
      <c r="EL136">
        <v>1.8658399999999999</v>
      </c>
      <c r="EM136">
        <v>1.86572</v>
      </c>
      <c r="EN136" t="s">
        <v>280</v>
      </c>
      <c r="EO136" t="s">
        <v>19</v>
      </c>
      <c r="EP136" t="s">
        <v>19</v>
      </c>
      <c r="EQ136" t="s">
        <v>19</v>
      </c>
      <c r="ER136" t="s">
        <v>281</v>
      </c>
      <c r="ES136" t="s">
        <v>282</v>
      </c>
      <c r="ET136" t="s">
        <v>283</v>
      </c>
      <c r="EU136" t="s">
        <v>283</v>
      </c>
      <c r="EV136" t="s">
        <v>283</v>
      </c>
      <c r="EW136" t="s">
        <v>283</v>
      </c>
      <c r="EX136">
        <v>0</v>
      </c>
      <c r="EY136">
        <v>100</v>
      </c>
      <c r="EZ136">
        <v>100</v>
      </c>
      <c r="FA136">
        <v>0.71099999999999997</v>
      </c>
      <c r="FB136">
        <v>0.114</v>
      </c>
      <c r="FC136">
        <v>2</v>
      </c>
      <c r="FD136">
        <v>327.25400000000002</v>
      </c>
      <c r="FE136">
        <v>497.71800000000002</v>
      </c>
      <c r="FF136">
        <v>25.000299999999999</v>
      </c>
      <c r="FG136">
        <v>33.219299999999997</v>
      </c>
      <c r="FH136">
        <v>30.000299999999999</v>
      </c>
      <c r="FI136">
        <v>33.234999999999999</v>
      </c>
      <c r="FJ136">
        <v>33.228200000000001</v>
      </c>
      <c r="FK136">
        <v>38.710299999999997</v>
      </c>
      <c r="FL136">
        <v>43.068600000000004</v>
      </c>
      <c r="FM136">
        <v>0</v>
      </c>
      <c r="FN136">
        <v>25</v>
      </c>
      <c r="FO136">
        <v>800</v>
      </c>
      <c r="FP136">
        <v>16.380500000000001</v>
      </c>
      <c r="FQ136">
        <v>100.66200000000001</v>
      </c>
      <c r="FR136">
        <v>101.301</v>
      </c>
    </row>
    <row r="137" spans="1:174" x14ac:dyDescent="0.2">
      <c r="A137">
        <v>132</v>
      </c>
      <c r="B137">
        <v>1564514592.5</v>
      </c>
      <c r="C137">
        <v>21775.700000047698</v>
      </c>
      <c r="D137" t="s">
        <v>895</v>
      </c>
      <c r="E137" t="s">
        <v>896</v>
      </c>
      <c r="F137" t="s">
        <v>846</v>
      </c>
      <c r="G137">
        <v>1</v>
      </c>
      <c r="H137" s="1">
        <v>6</v>
      </c>
      <c r="I137" t="s">
        <v>960</v>
      </c>
      <c r="J137">
        <v>1564514592.5</v>
      </c>
      <c r="K137">
        <f t="shared" si="172"/>
        <v>7.8566369362679037E-3</v>
      </c>
      <c r="L137">
        <f t="shared" si="173"/>
        <v>33.013622046031927</v>
      </c>
      <c r="M137">
        <f t="shared" si="174"/>
        <v>951.67496206761859</v>
      </c>
      <c r="N137">
        <f t="shared" si="175"/>
        <v>832.7297769951881</v>
      </c>
      <c r="O137">
        <f t="shared" si="176"/>
        <v>82.787022416287513</v>
      </c>
      <c r="P137">
        <f t="shared" si="177"/>
        <v>94.612128200823022</v>
      </c>
      <c r="Q137">
        <f t="shared" si="178"/>
        <v>0.60680899867118498</v>
      </c>
      <c r="R137">
        <f t="shared" si="179"/>
        <v>2.2498028574076514</v>
      </c>
      <c r="S137">
        <f t="shared" si="180"/>
        <v>0.52846944808878193</v>
      </c>
      <c r="T137">
        <f t="shared" si="181"/>
        <v>0.33648551736454307</v>
      </c>
      <c r="U137">
        <f t="shared" si="182"/>
        <v>273.60587905975029</v>
      </c>
      <c r="V137">
        <f t="shared" si="183"/>
        <v>28.36961164673901</v>
      </c>
      <c r="W137">
        <f t="shared" si="184"/>
        <v>28.982900000000001</v>
      </c>
      <c r="X137">
        <f t="shared" si="185"/>
        <v>4.0177949439896459</v>
      </c>
      <c r="Y137">
        <f t="shared" si="186"/>
        <v>64.682574494758327</v>
      </c>
      <c r="Z137">
        <f t="shared" si="187"/>
        <v>2.5889032796710003</v>
      </c>
      <c r="AA137">
        <f t="shared" si="188"/>
        <v>4.002474081919539</v>
      </c>
      <c r="AB137">
        <f t="shared" si="189"/>
        <v>1.4288916643186456</v>
      </c>
      <c r="AC137">
        <f t="shared" si="190"/>
        <v>-346.47768888941454</v>
      </c>
      <c r="AD137">
        <f t="shared" si="191"/>
        <v>-8.0052305288053507</v>
      </c>
      <c r="AE137">
        <f t="shared" si="192"/>
        <v>-0.78297025265566533</v>
      </c>
      <c r="AF137">
        <f t="shared" si="193"/>
        <v>-81.660010611125273</v>
      </c>
      <c r="AG137">
        <v>-4.1178440170518103E-2</v>
      </c>
      <c r="AH137">
        <v>4.6226406520895498E-2</v>
      </c>
      <c r="AI137">
        <v>3.4548682644209299</v>
      </c>
      <c r="AJ137">
        <v>153</v>
      </c>
      <c r="AK137">
        <v>31</v>
      </c>
      <c r="AL137">
        <f t="shared" si="194"/>
        <v>1.0058996162520035</v>
      </c>
      <c r="AM137">
        <f t="shared" si="195"/>
        <v>0.58996162520035256</v>
      </c>
      <c r="AN137">
        <f t="shared" si="196"/>
        <v>52173.780365559644</v>
      </c>
      <c r="AO137">
        <v>0</v>
      </c>
      <c r="AP137">
        <v>0</v>
      </c>
      <c r="AQ137">
        <v>0</v>
      </c>
      <c r="AR137">
        <f t="shared" si="197"/>
        <v>0</v>
      </c>
      <c r="AS137" t="e">
        <f t="shared" si="198"/>
        <v>#DIV/0!</v>
      </c>
      <c r="AT137">
        <v>-1</v>
      </c>
      <c r="AU137" t="s">
        <v>897</v>
      </c>
      <c r="AV137">
        <v>866.70538461538501</v>
      </c>
      <c r="AW137">
        <v>1158.2</v>
      </c>
      <c r="AX137">
        <f t="shared" si="199"/>
        <v>0.25167899791453552</v>
      </c>
      <c r="AY137">
        <v>0.5</v>
      </c>
      <c r="AZ137">
        <f t="shared" si="200"/>
        <v>1429.2441001003779</v>
      </c>
      <c r="BA137">
        <f t="shared" si="201"/>
        <v>33.013622046031927</v>
      </c>
      <c r="BB137">
        <f t="shared" si="202"/>
        <v>179.8553614442626</v>
      </c>
      <c r="BC137">
        <f t="shared" si="203"/>
        <v>0.4883094456915904</v>
      </c>
      <c r="BD137">
        <f t="shared" si="204"/>
        <v>2.3798329511133264E-2</v>
      </c>
      <c r="BE137">
        <f t="shared" si="205"/>
        <v>-1</v>
      </c>
      <c r="BF137" t="s">
        <v>898</v>
      </c>
      <c r="BG137">
        <v>592.64</v>
      </c>
      <c r="BH137">
        <f t="shared" si="206"/>
        <v>565.56000000000006</v>
      </c>
      <c r="BI137">
        <f t="shared" si="207"/>
        <v>0.51540882556159384</v>
      </c>
      <c r="BJ137">
        <f t="shared" si="208"/>
        <v>1.9543061555075596</v>
      </c>
      <c r="BK137">
        <f t="shared" si="209"/>
        <v>0.25167899791453552</v>
      </c>
      <c r="BL137" t="e">
        <f t="shared" si="210"/>
        <v>#DIV/0!</v>
      </c>
      <c r="BM137">
        <v>669</v>
      </c>
      <c r="BN137">
        <v>300</v>
      </c>
      <c r="BO137">
        <v>300</v>
      </c>
      <c r="BP137">
        <v>300</v>
      </c>
      <c r="BQ137">
        <v>10153.5</v>
      </c>
      <c r="BR137">
        <v>1095.72</v>
      </c>
      <c r="BS137">
        <v>-7.0132600000000003E-3</v>
      </c>
      <c r="BT137">
        <v>2.7852800000000002</v>
      </c>
      <c r="BU137">
        <f t="shared" si="211"/>
        <v>1700.03</v>
      </c>
      <c r="BV137">
        <f t="shared" si="212"/>
        <v>1429.2441001003779</v>
      </c>
      <c r="BW137">
        <f t="shared" si="213"/>
        <v>0.84071698740632694</v>
      </c>
      <c r="BX137">
        <f t="shared" si="214"/>
        <v>0.19143397481265415</v>
      </c>
      <c r="BY137">
        <v>6</v>
      </c>
      <c r="BZ137">
        <v>0.5</v>
      </c>
      <c r="CA137" t="s">
        <v>278</v>
      </c>
      <c r="CB137">
        <v>1564514592.5</v>
      </c>
      <c r="CC137">
        <v>951.67499999999995</v>
      </c>
      <c r="CD137">
        <v>1000.03</v>
      </c>
      <c r="CE137">
        <v>26.041</v>
      </c>
      <c r="CF137">
        <v>16.914100000000001</v>
      </c>
      <c r="CG137">
        <v>500.01400000000001</v>
      </c>
      <c r="CH137">
        <v>99.216499999999996</v>
      </c>
      <c r="CI137">
        <v>0.199931</v>
      </c>
      <c r="CJ137">
        <v>28.916899999999998</v>
      </c>
      <c r="CK137">
        <v>28.982900000000001</v>
      </c>
      <c r="CL137">
        <v>999.9</v>
      </c>
      <c r="CM137">
        <v>10008.799999999999</v>
      </c>
      <c r="CN137">
        <v>0</v>
      </c>
      <c r="CO137">
        <v>-0.420458</v>
      </c>
      <c r="CP137">
        <v>1700.03</v>
      </c>
      <c r="CQ137">
        <v>0.97602999999999995</v>
      </c>
      <c r="CR137">
        <v>2.39703E-2</v>
      </c>
      <c r="CS137">
        <v>0</v>
      </c>
      <c r="CT137">
        <v>866.37300000000005</v>
      </c>
      <c r="CU137">
        <v>4.99986</v>
      </c>
      <c r="CV137">
        <v>15240.6</v>
      </c>
      <c r="CW137">
        <v>13809.7</v>
      </c>
      <c r="CX137">
        <v>47.436999999999998</v>
      </c>
      <c r="CY137">
        <v>49.186999999999998</v>
      </c>
      <c r="CZ137">
        <v>48.186999999999998</v>
      </c>
      <c r="DA137">
        <v>48.25</v>
      </c>
      <c r="DB137">
        <v>49.125</v>
      </c>
      <c r="DC137">
        <v>1654.4</v>
      </c>
      <c r="DD137">
        <v>40.630000000000003</v>
      </c>
      <c r="DE137">
        <v>0</v>
      </c>
      <c r="DF137">
        <v>131.700000047684</v>
      </c>
      <c r="DG137">
        <v>866.70538461538501</v>
      </c>
      <c r="DH137">
        <v>-4.0992820414570499</v>
      </c>
      <c r="DI137">
        <v>-73.777777783004694</v>
      </c>
      <c r="DJ137">
        <v>15249.7307692308</v>
      </c>
      <c r="DK137">
        <v>15</v>
      </c>
      <c r="DL137">
        <v>1564514632.4000001</v>
      </c>
      <c r="DM137" t="s">
        <v>899</v>
      </c>
      <c r="DN137">
        <v>133</v>
      </c>
      <c r="DO137">
        <v>1.244</v>
      </c>
      <c r="DP137">
        <v>0.124</v>
      </c>
      <c r="DQ137">
        <v>1000</v>
      </c>
      <c r="DR137">
        <v>17</v>
      </c>
      <c r="DS137">
        <v>0.03</v>
      </c>
      <c r="DT137">
        <v>0.01</v>
      </c>
      <c r="DU137">
        <v>33.789368234671102</v>
      </c>
      <c r="DV137">
        <v>-1.4207444569979899</v>
      </c>
      <c r="DW137">
        <v>0.29176428110001101</v>
      </c>
      <c r="DX137">
        <v>0</v>
      </c>
      <c r="DY137">
        <v>0.61873928462466898</v>
      </c>
      <c r="DZ137">
        <v>-3.2112077099918403E-2</v>
      </c>
      <c r="EA137">
        <v>6.51299847949861E-3</v>
      </c>
      <c r="EB137">
        <v>1</v>
      </c>
      <c r="EC137">
        <v>1</v>
      </c>
      <c r="ED137">
        <v>2</v>
      </c>
      <c r="EE137" t="s">
        <v>284</v>
      </c>
      <c r="EF137">
        <v>1.86703</v>
      </c>
      <c r="EG137">
        <v>1.86354</v>
      </c>
      <c r="EH137">
        <v>1.8691899999999999</v>
      </c>
      <c r="EI137">
        <v>1.8670800000000001</v>
      </c>
      <c r="EJ137">
        <v>1.87178</v>
      </c>
      <c r="EK137">
        <v>1.86426</v>
      </c>
      <c r="EL137">
        <v>1.8658300000000001</v>
      </c>
      <c r="EM137">
        <v>1.8656900000000001</v>
      </c>
      <c r="EN137" t="s">
        <v>280</v>
      </c>
      <c r="EO137" t="s">
        <v>19</v>
      </c>
      <c r="EP137" t="s">
        <v>19</v>
      </c>
      <c r="EQ137" t="s">
        <v>19</v>
      </c>
      <c r="ER137" t="s">
        <v>281</v>
      </c>
      <c r="ES137" t="s">
        <v>282</v>
      </c>
      <c r="ET137" t="s">
        <v>283</v>
      </c>
      <c r="EU137" t="s">
        <v>283</v>
      </c>
      <c r="EV137" t="s">
        <v>283</v>
      </c>
      <c r="EW137" t="s">
        <v>283</v>
      </c>
      <c r="EX137">
        <v>0</v>
      </c>
      <c r="EY137">
        <v>100</v>
      </c>
      <c r="EZ137">
        <v>100</v>
      </c>
      <c r="FA137">
        <v>1.244</v>
      </c>
      <c r="FB137">
        <v>0.124</v>
      </c>
      <c r="FC137">
        <v>2</v>
      </c>
      <c r="FD137">
        <v>327.00799999999998</v>
      </c>
      <c r="FE137">
        <v>498.34300000000002</v>
      </c>
      <c r="FF137">
        <v>24.999400000000001</v>
      </c>
      <c r="FG137">
        <v>33.2727</v>
      </c>
      <c r="FH137">
        <v>30.0001</v>
      </c>
      <c r="FI137">
        <v>33.2742</v>
      </c>
      <c r="FJ137">
        <v>33.263100000000001</v>
      </c>
      <c r="FK137">
        <v>46.342700000000001</v>
      </c>
      <c r="FL137">
        <v>40.466299999999997</v>
      </c>
      <c r="FM137">
        <v>0</v>
      </c>
      <c r="FN137">
        <v>25</v>
      </c>
      <c r="FO137">
        <v>1000</v>
      </c>
      <c r="FP137">
        <v>16.963999999999999</v>
      </c>
      <c r="FQ137">
        <v>100.652</v>
      </c>
      <c r="FR137">
        <v>101.292</v>
      </c>
    </row>
    <row r="138" spans="1:174" x14ac:dyDescent="0.2">
      <c r="A138">
        <v>133</v>
      </c>
      <c r="B138">
        <v>1564515005.5999999</v>
      </c>
      <c r="C138">
        <v>22188.799999952302</v>
      </c>
      <c r="D138" t="s">
        <v>900</v>
      </c>
      <c r="E138" t="s">
        <v>901</v>
      </c>
      <c r="F138" t="s">
        <v>902</v>
      </c>
      <c r="G138">
        <v>1</v>
      </c>
      <c r="H138" s="1">
        <v>3</v>
      </c>
      <c r="I138" t="s">
        <v>959</v>
      </c>
      <c r="J138">
        <v>1564515005.5999999</v>
      </c>
      <c r="K138">
        <f t="shared" si="172"/>
        <v>1.5850061904523322E-3</v>
      </c>
      <c r="L138">
        <f t="shared" si="173"/>
        <v>12.142408100126632</v>
      </c>
      <c r="M138">
        <f t="shared" si="174"/>
        <v>384.82698602908977</v>
      </c>
      <c r="N138">
        <f t="shared" si="175"/>
        <v>118.46978857088158</v>
      </c>
      <c r="O138">
        <f t="shared" si="176"/>
        <v>11.778326325430063</v>
      </c>
      <c r="P138">
        <f t="shared" si="177"/>
        <v>38.259693673467041</v>
      </c>
      <c r="Q138">
        <f t="shared" si="178"/>
        <v>7.6553076080822582E-2</v>
      </c>
      <c r="R138">
        <f t="shared" si="179"/>
        <v>2.2494671178480221</v>
      </c>
      <c r="S138">
        <f t="shared" si="180"/>
        <v>7.5134661288655827E-2</v>
      </c>
      <c r="T138">
        <f t="shared" si="181"/>
        <v>4.7084413229652636E-2</v>
      </c>
      <c r="U138">
        <f t="shared" si="182"/>
        <v>273.62822291580687</v>
      </c>
      <c r="V138">
        <f t="shared" si="183"/>
        <v>30.724598542326568</v>
      </c>
      <c r="W138">
        <f t="shared" si="184"/>
        <v>31.671600000000002</v>
      </c>
      <c r="X138">
        <f t="shared" si="185"/>
        <v>4.6870406272420775</v>
      </c>
      <c r="Y138">
        <f t="shared" si="186"/>
        <v>65.578605863137071</v>
      </c>
      <c r="Z138">
        <f t="shared" si="187"/>
        <v>2.6672831611198</v>
      </c>
      <c r="AA138">
        <f t="shared" si="188"/>
        <v>4.0673068998850557</v>
      </c>
      <c r="AB138">
        <f t="shared" si="189"/>
        <v>2.0197574661222775</v>
      </c>
      <c r="AC138">
        <f t="shared" si="190"/>
        <v>-69.898772998947848</v>
      </c>
      <c r="AD138">
        <f t="shared" si="191"/>
        <v>-300.38176557751007</v>
      </c>
      <c r="AE138">
        <f t="shared" si="192"/>
        <v>-29.81957405796981</v>
      </c>
      <c r="AF138">
        <f t="shared" si="193"/>
        <v>-126.47188971862084</v>
      </c>
      <c r="AG138">
        <v>-4.1169402903000599E-2</v>
      </c>
      <c r="AH138">
        <v>4.6216261396398998E-2</v>
      </c>
      <c r="AI138">
        <v>3.4542680539776498</v>
      </c>
      <c r="AJ138">
        <v>152</v>
      </c>
      <c r="AK138">
        <v>30</v>
      </c>
      <c r="AL138">
        <f t="shared" si="194"/>
        <v>1.005867487316807</v>
      </c>
      <c r="AM138">
        <f t="shared" si="195"/>
        <v>0.58674873168069741</v>
      </c>
      <c r="AN138">
        <f t="shared" si="196"/>
        <v>52114.934320934299</v>
      </c>
      <c r="AO138">
        <v>0</v>
      </c>
      <c r="AP138">
        <v>0</v>
      </c>
      <c r="AQ138">
        <v>0</v>
      </c>
      <c r="AR138">
        <f t="shared" si="197"/>
        <v>0</v>
      </c>
      <c r="AS138" t="e">
        <f t="shared" si="198"/>
        <v>#DIV/0!</v>
      </c>
      <c r="AT138">
        <v>-1</v>
      </c>
      <c r="AU138" t="s">
        <v>903</v>
      </c>
      <c r="AV138">
        <v>858.03111538461496</v>
      </c>
      <c r="AW138">
        <v>1185.21</v>
      </c>
      <c r="AX138">
        <f t="shared" si="199"/>
        <v>0.27605140406795847</v>
      </c>
      <c r="AY138">
        <v>0.5</v>
      </c>
      <c r="AZ138">
        <f t="shared" si="200"/>
        <v>1429.3617001003699</v>
      </c>
      <c r="BA138">
        <f t="shared" si="201"/>
        <v>12.142408100126632</v>
      </c>
      <c r="BB138">
        <f t="shared" si="202"/>
        <v>197.28865211683566</v>
      </c>
      <c r="BC138">
        <f t="shared" si="203"/>
        <v>0.44450350570784924</v>
      </c>
      <c r="BD138">
        <f t="shared" si="204"/>
        <v>9.194599309050866E-3</v>
      </c>
      <c r="BE138">
        <f t="shared" si="205"/>
        <v>-1</v>
      </c>
      <c r="BF138" t="s">
        <v>904</v>
      </c>
      <c r="BG138">
        <v>658.38</v>
      </c>
      <c r="BH138">
        <f t="shared" si="206"/>
        <v>526.83000000000004</v>
      </c>
      <c r="BI138">
        <f t="shared" si="207"/>
        <v>0.62103313139985394</v>
      </c>
      <c r="BJ138">
        <f t="shared" si="208"/>
        <v>1.8001913788389685</v>
      </c>
      <c r="BK138">
        <f t="shared" si="209"/>
        <v>0.27605140406795847</v>
      </c>
      <c r="BL138" t="e">
        <f t="shared" si="210"/>
        <v>#DIV/0!</v>
      </c>
      <c r="BM138">
        <v>671</v>
      </c>
      <c r="BN138">
        <v>300</v>
      </c>
      <c r="BO138">
        <v>300</v>
      </c>
      <c r="BP138">
        <v>300</v>
      </c>
      <c r="BQ138">
        <v>10135.799999999999</v>
      </c>
      <c r="BR138">
        <v>1106.31</v>
      </c>
      <c r="BS138">
        <v>-7.0014099999999996E-3</v>
      </c>
      <c r="BT138">
        <v>4.4559300000000004</v>
      </c>
      <c r="BU138">
        <f t="shared" si="211"/>
        <v>1700.17</v>
      </c>
      <c r="BV138">
        <f t="shared" si="212"/>
        <v>1429.3617001003699</v>
      </c>
      <c r="BW138">
        <f t="shared" si="213"/>
        <v>0.84071692836620449</v>
      </c>
      <c r="BX138">
        <f t="shared" si="214"/>
        <v>0.19143385673240906</v>
      </c>
      <c r="BY138">
        <v>6</v>
      </c>
      <c r="BZ138">
        <v>0.5</v>
      </c>
      <c r="CA138" t="s">
        <v>278</v>
      </c>
      <c r="CB138">
        <v>1564515005.5999999</v>
      </c>
      <c r="CC138">
        <v>384.827</v>
      </c>
      <c r="CD138">
        <v>400.04</v>
      </c>
      <c r="CE138">
        <v>26.828299999999999</v>
      </c>
      <c r="CF138">
        <v>24.989000000000001</v>
      </c>
      <c r="CG138">
        <v>500.15899999999999</v>
      </c>
      <c r="CH138">
        <v>99.220500000000001</v>
      </c>
      <c r="CI138">
        <v>0.20000599999999999</v>
      </c>
      <c r="CJ138">
        <v>29.194700000000001</v>
      </c>
      <c r="CK138">
        <v>31.671600000000002</v>
      </c>
      <c r="CL138">
        <v>999.9</v>
      </c>
      <c r="CM138">
        <v>10006.200000000001</v>
      </c>
      <c r="CN138">
        <v>0</v>
      </c>
      <c r="CO138">
        <v>-0.34401100000000001</v>
      </c>
      <c r="CP138">
        <v>1700.17</v>
      </c>
      <c r="CQ138">
        <v>0.97602999999999995</v>
      </c>
      <c r="CR138">
        <v>2.3970000000000002E-2</v>
      </c>
      <c r="CS138">
        <v>0</v>
      </c>
      <c r="CT138">
        <v>857.64099999999996</v>
      </c>
      <c r="CU138">
        <v>4.99986</v>
      </c>
      <c r="CV138">
        <v>15094.1</v>
      </c>
      <c r="CW138">
        <v>13810.8</v>
      </c>
      <c r="CX138">
        <v>47.5</v>
      </c>
      <c r="CY138">
        <v>49.25</v>
      </c>
      <c r="CZ138">
        <v>48.25</v>
      </c>
      <c r="DA138">
        <v>48.311999999999998</v>
      </c>
      <c r="DB138">
        <v>49.125</v>
      </c>
      <c r="DC138">
        <v>1654.54</v>
      </c>
      <c r="DD138">
        <v>40.630000000000003</v>
      </c>
      <c r="DE138">
        <v>0</v>
      </c>
      <c r="DF138">
        <v>412.5</v>
      </c>
      <c r="DG138">
        <v>858.03111538461496</v>
      </c>
      <c r="DH138">
        <v>-5.2837264927608603</v>
      </c>
      <c r="DI138">
        <v>-84.396581142251904</v>
      </c>
      <c r="DJ138">
        <v>15102.8</v>
      </c>
      <c r="DK138">
        <v>15</v>
      </c>
      <c r="DL138">
        <v>1564515026.0999999</v>
      </c>
      <c r="DM138" t="s">
        <v>905</v>
      </c>
      <c r="DN138">
        <v>134</v>
      </c>
      <c r="DO138">
        <v>0.49199999999999999</v>
      </c>
      <c r="DP138">
        <v>0.26800000000000002</v>
      </c>
      <c r="DQ138">
        <v>400</v>
      </c>
      <c r="DR138">
        <v>25</v>
      </c>
      <c r="DS138">
        <v>0.08</v>
      </c>
      <c r="DT138">
        <v>7.0000000000000007E-2</v>
      </c>
      <c r="DU138">
        <v>11.084307404825999</v>
      </c>
      <c r="DV138">
        <v>1.20503724124798</v>
      </c>
      <c r="DW138">
        <v>0.239588845005233</v>
      </c>
      <c r="DX138">
        <v>0</v>
      </c>
      <c r="DY138">
        <v>6.7608901829856904E-2</v>
      </c>
      <c r="DZ138">
        <v>2.7172202154432099E-3</v>
      </c>
      <c r="EA138">
        <v>1.3968302794224599E-3</v>
      </c>
      <c r="EB138">
        <v>1</v>
      </c>
      <c r="EC138">
        <v>1</v>
      </c>
      <c r="ED138">
        <v>2</v>
      </c>
      <c r="EE138" t="s">
        <v>284</v>
      </c>
      <c r="EF138">
        <v>1.8670199999999999</v>
      </c>
      <c r="EG138">
        <v>1.86355</v>
      </c>
      <c r="EH138">
        <v>1.8691899999999999</v>
      </c>
      <c r="EI138">
        <v>1.8671199999999999</v>
      </c>
      <c r="EJ138">
        <v>1.8717999999999999</v>
      </c>
      <c r="EK138">
        <v>1.86425</v>
      </c>
      <c r="EL138">
        <v>1.8658399999999999</v>
      </c>
      <c r="EM138">
        <v>1.86574</v>
      </c>
      <c r="EN138" t="s">
        <v>280</v>
      </c>
      <c r="EO138" t="s">
        <v>19</v>
      </c>
      <c r="EP138" t="s">
        <v>19</v>
      </c>
      <c r="EQ138" t="s">
        <v>19</v>
      </c>
      <c r="ER138" t="s">
        <v>281</v>
      </c>
      <c r="ES138" t="s">
        <v>282</v>
      </c>
      <c r="ET138" t="s">
        <v>283</v>
      </c>
      <c r="EU138" t="s">
        <v>283</v>
      </c>
      <c r="EV138" t="s">
        <v>283</v>
      </c>
      <c r="EW138" t="s">
        <v>283</v>
      </c>
      <c r="EX138">
        <v>0</v>
      </c>
      <c r="EY138">
        <v>100</v>
      </c>
      <c r="EZ138">
        <v>100</v>
      </c>
      <c r="FA138">
        <v>0.49199999999999999</v>
      </c>
      <c r="FB138">
        <v>0.26800000000000002</v>
      </c>
      <c r="FC138">
        <v>2</v>
      </c>
      <c r="FD138">
        <v>328.66800000000001</v>
      </c>
      <c r="FE138">
        <v>503.37</v>
      </c>
      <c r="FF138">
        <v>25.0001</v>
      </c>
      <c r="FG138">
        <v>33.139400000000002</v>
      </c>
      <c r="FH138">
        <v>30</v>
      </c>
      <c r="FI138">
        <v>33.180599999999998</v>
      </c>
      <c r="FJ138">
        <v>33.180399999999999</v>
      </c>
      <c r="FK138">
        <v>22.314299999999999</v>
      </c>
      <c r="FL138">
        <v>24.115100000000002</v>
      </c>
      <c r="FM138">
        <v>32.299700000000001</v>
      </c>
      <c r="FN138">
        <v>25</v>
      </c>
      <c r="FO138">
        <v>400</v>
      </c>
      <c r="FP138">
        <v>24.849799999999998</v>
      </c>
      <c r="FQ138">
        <v>100.68</v>
      </c>
      <c r="FR138">
        <v>101.321</v>
      </c>
    </row>
    <row r="139" spans="1:174" x14ac:dyDescent="0.2">
      <c r="A139">
        <v>134</v>
      </c>
      <c r="B139">
        <v>1564515117.5999999</v>
      </c>
      <c r="C139">
        <v>22300.799999952302</v>
      </c>
      <c r="D139" t="s">
        <v>906</v>
      </c>
      <c r="E139" t="s">
        <v>907</v>
      </c>
      <c r="F139" t="s">
        <v>902</v>
      </c>
      <c r="G139">
        <v>1</v>
      </c>
      <c r="H139" s="1">
        <v>3</v>
      </c>
      <c r="I139" t="s">
        <v>959</v>
      </c>
      <c r="J139">
        <v>1564515117.5999999</v>
      </c>
      <c r="K139">
        <f t="shared" si="172"/>
        <v>1.858007814949064E-3</v>
      </c>
      <c r="L139">
        <f t="shared" si="173"/>
        <v>9.8887456030329659</v>
      </c>
      <c r="M139">
        <f t="shared" si="174"/>
        <v>287.5819885072961</v>
      </c>
      <c r="N139">
        <f t="shared" si="175"/>
        <v>103.42159139465457</v>
      </c>
      <c r="O139">
        <f t="shared" si="176"/>
        <v>10.281890310501813</v>
      </c>
      <c r="P139">
        <f t="shared" si="177"/>
        <v>28.590610734508971</v>
      </c>
      <c r="Q139">
        <f t="shared" si="178"/>
        <v>9.0783467124573289E-2</v>
      </c>
      <c r="R139">
        <f t="shared" si="179"/>
        <v>2.2415790381640863</v>
      </c>
      <c r="S139">
        <f t="shared" si="180"/>
        <v>8.8789251949210335E-2</v>
      </c>
      <c r="T139">
        <f t="shared" si="181"/>
        <v>5.566880620010712E-2</v>
      </c>
      <c r="U139">
        <f t="shared" si="182"/>
        <v>273.57555525514016</v>
      </c>
      <c r="V139">
        <f t="shared" si="183"/>
        <v>30.6254209805738</v>
      </c>
      <c r="W139">
        <f t="shared" si="184"/>
        <v>31.554500000000001</v>
      </c>
      <c r="X139">
        <f t="shared" si="185"/>
        <v>4.6559903078926324</v>
      </c>
      <c r="Y139">
        <f t="shared" si="186"/>
        <v>65.252947107849636</v>
      </c>
      <c r="Z139">
        <f t="shared" si="187"/>
        <v>2.6520446459508999</v>
      </c>
      <c r="AA139">
        <f t="shared" si="188"/>
        <v>4.0642526713278073</v>
      </c>
      <c r="AB139">
        <f t="shared" si="189"/>
        <v>2.0039456619417324</v>
      </c>
      <c r="AC139">
        <f t="shared" si="190"/>
        <v>-81.938144639253721</v>
      </c>
      <c r="AD139">
        <f t="shared" si="191"/>
        <v>-286.74815600553592</v>
      </c>
      <c r="AE139">
        <f t="shared" si="192"/>
        <v>-28.547899662011911</v>
      </c>
      <c r="AF139">
        <f t="shared" si="193"/>
        <v>-123.65864505166138</v>
      </c>
      <c r="AG139">
        <v>-4.0957425190421101E-2</v>
      </c>
      <c r="AH139">
        <v>4.5978297843761E-2</v>
      </c>
      <c r="AI139">
        <v>3.4401765579566801</v>
      </c>
      <c r="AJ139">
        <v>151</v>
      </c>
      <c r="AK139">
        <v>30</v>
      </c>
      <c r="AL139">
        <f t="shared" si="194"/>
        <v>1.0058575289066984</v>
      </c>
      <c r="AM139">
        <f t="shared" si="195"/>
        <v>0.58575289066984393</v>
      </c>
      <c r="AN139">
        <f t="shared" si="196"/>
        <v>51859.577403441297</v>
      </c>
      <c r="AO139">
        <v>0</v>
      </c>
      <c r="AP139">
        <v>0</v>
      </c>
      <c r="AQ139">
        <v>0</v>
      </c>
      <c r="AR139">
        <f t="shared" si="197"/>
        <v>0</v>
      </c>
      <c r="AS139" t="e">
        <f t="shared" si="198"/>
        <v>#DIV/0!</v>
      </c>
      <c r="AT139">
        <v>-1</v>
      </c>
      <c r="AU139" t="s">
        <v>908</v>
      </c>
      <c r="AV139">
        <v>851.16315384615405</v>
      </c>
      <c r="AW139">
        <v>1172.75</v>
      </c>
      <c r="AX139">
        <f t="shared" si="199"/>
        <v>0.27421602741747686</v>
      </c>
      <c r="AY139">
        <v>0.5</v>
      </c>
      <c r="AZ139">
        <f t="shared" si="200"/>
        <v>1429.0845001003893</v>
      </c>
      <c r="BA139">
        <f t="shared" si="201"/>
        <v>9.8887456030329659</v>
      </c>
      <c r="BB139">
        <f t="shared" si="202"/>
        <v>195.93893723070977</v>
      </c>
      <c r="BC139">
        <f t="shared" si="203"/>
        <v>0.43868684715412493</v>
      </c>
      <c r="BD139">
        <f t="shared" si="204"/>
        <v>7.6193854193142962E-3</v>
      </c>
      <c r="BE139">
        <f t="shared" si="205"/>
        <v>-1</v>
      </c>
      <c r="BF139" t="s">
        <v>909</v>
      </c>
      <c r="BG139">
        <v>658.28</v>
      </c>
      <c r="BH139">
        <f t="shared" si="206"/>
        <v>514.47</v>
      </c>
      <c r="BI139">
        <f t="shared" si="207"/>
        <v>0.62508376806003452</v>
      </c>
      <c r="BJ139">
        <f t="shared" si="208"/>
        <v>1.7815367320896884</v>
      </c>
      <c r="BK139">
        <f t="shared" si="209"/>
        <v>0.2742160274174768</v>
      </c>
      <c r="BL139" t="e">
        <f t="shared" si="210"/>
        <v>#DIV/0!</v>
      </c>
      <c r="BM139">
        <v>673</v>
      </c>
      <c r="BN139">
        <v>300</v>
      </c>
      <c r="BO139">
        <v>300</v>
      </c>
      <c r="BP139">
        <v>300</v>
      </c>
      <c r="BQ139">
        <v>10135.4</v>
      </c>
      <c r="BR139">
        <v>1100.77</v>
      </c>
      <c r="BS139">
        <v>-7.00105E-3</v>
      </c>
      <c r="BT139">
        <v>4.0065900000000001</v>
      </c>
      <c r="BU139">
        <f t="shared" si="211"/>
        <v>1699.84</v>
      </c>
      <c r="BV139">
        <f t="shared" si="212"/>
        <v>1429.0845001003893</v>
      </c>
      <c r="BW139">
        <f t="shared" si="213"/>
        <v>0.84071706754776288</v>
      </c>
      <c r="BX139">
        <f t="shared" si="214"/>
        <v>0.19143413509552601</v>
      </c>
      <c r="BY139">
        <v>6</v>
      </c>
      <c r="BZ139">
        <v>0.5</v>
      </c>
      <c r="CA139" t="s">
        <v>278</v>
      </c>
      <c r="CB139">
        <v>1564515117.5999999</v>
      </c>
      <c r="CC139">
        <v>287.58199999999999</v>
      </c>
      <c r="CD139">
        <v>300.01799999999997</v>
      </c>
      <c r="CE139">
        <v>26.675899999999999</v>
      </c>
      <c r="CF139">
        <v>24.519200000000001</v>
      </c>
      <c r="CG139">
        <v>500.10399999999998</v>
      </c>
      <c r="CH139">
        <v>99.217299999999994</v>
      </c>
      <c r="CI139">
        <v>0.19995099999999999</v>
      </c>
      <c r="CJ139">
        <v>29.181699999999999</v>
      </c>
      <c r="CK139">
        <v>31.554500000000001</v>
      </c>
      <c r="CL139">
        <v>999.9</v>
      </c>
      <c r="CM139">
        <v>9955</v>
      </c>
      <c r="CN139">
        <v>0</v>
      </c>
      <c r="CO139">
        <v>-0.34401100000000001</v>
      </c>
      <c r="CP139">
        <v>1699.84</v>
      </c>
      <c r="CQ139">
        <v>0.97602999999999995</v>
      </c>
      <c r="CR139">
        <v>2.3970000000000002E-2</v>
      </c>
      <c r="CS139">
        <v>0</v>
      </c>
      <c r="CT139">
        <v>851.10400000000004</v>
      </c>
      <c r="CU139">
        <v>4.99986</v>
      </c>
      <c r="CV139">
        <v>14977.7</v>
      </c>
      <c r="CW139">
        <v>13808.1</v>
      </c>
      <c r="CX139">
        <v>47.5</v>
      </c>
      <c r="CY139">
        <v>49.186999999999998</v>
      </c>
      <c r="CZ139">
        <v>48.25</v>
      </c>
      <c r="DA139">
        <v>48.25</v>
      </c>
      <c r="DB139">
        <v>49.186999999999998</v>
      </c>
      <c r="DC139">
        <v>1654.21</v>
      </c>
      <c r="DD139">
        <v>40.630000000000003</v>
      </c>
      <c r="DE139">
        <v>0</v>
      </c>
      <c r="DF139">
        <v>111.700000047684</v>
      </c>
      <c r="DG139">
        <v>851.16315384615405</v>
      </c>
      <c r="DH139">
        <v>-2.7315555467861201</v>
      </c>
      <c r="DI139">
        <v>-51.603418799608498</v>
      </c>
      <c r="DJ139">
        <v>14985.2846153846</v>
      </c>
      <c r="DK139">
        <v>15</v>
      </c>
      <c r="DL139">
        <v>1564515142.0999999</v>
      </c>
      <c r="DM139" t="s">
        <v>910</v>
      </c>
      <c r="DN139">
        <v>135</v>
      </c>
      <c r="DO139">
        <v>0.38600000000000001</v>
      </c>
      <c r="DP139">
        <v>0.25800000000000001</v>
      </c>
      <c r="DQ139">
        <v>300</v>
      </c>
      <c r="DR139">
        <v>24</v>
      </c>
      <c r="DS139">
        <v>0.09</v>
      </c>
      <c r="DT139">
        <v>0.04</v>
      </c>
      <c r="DU139">
        <v>9.3312903492383192</v>
      </c>
      <c r="DV139">
        <v>1.3291569707662501</v>
      </c>
      <c r="DW139">
        <v>0.26329258495587798</v>
      </c>
      <c r="DX139">
        <v>0</v>
      </c>
      <c r="DY139">
        <v>8.7190412897868094E-2</v>
      </c>
      <c r="DZ139">
        <v>9.8004893958950692E-3</v>
      </c>
      <c r="EA139">
        <v>1.9685982889328102E-3</v>
      </c>
      <c r="EB139">
        <v>1</v>
      </c>
      <c r="EC139">
        <v>1</v>
      </c>
      <c r="ED139">
        <v>2</v>
      </c>
      <c r="EE139" t="s">
        <v>284</v>
      </c>
      <c r="EF139">
        <v>1.86703</v>
      </c>
      <c r="EG139">
        <v>1.8635200000000001</v>
      </c>
      <c r="EH139">
        <v>1.8691899999999999</v>
      </c>
      <c r="EI139">
        <v>1.8671</v>
      </c>
      <c r="EJ139">
        <v>1.8717900000000001</v>
      </c>
      <c r="EK139">
        <v>1.86426</v>
      </c>
      <c r="EL139">
        <v>1.8658300000000001</v>
      </c>
      <c r="EM139">
        <v>1.86572</v>
      </c>
      <c r="EN139" t="s">
        <v>280</v>
      </c>
      <c r="EO139" t="s">
        <v>19</v>
      </c>
      <c r="EP139" t="s">
        <v>19</v>
      </c>
      <c r="EQ139" t="s">
        <v>19</v>
      </c>
      <c r="ER139" t="s">
        <v>281</v>
      </c>
      <c r="ES139" t="s">
        <v>282</v>
      </c>
      <c r="ET139" t="s">
        <v>283</v>
      </c>
      <c r="EU139" t="s">
        <v>283</v>
      </c>
      <c r="EV139" t="s">
        <v>283</v>
      </c>
      <c r="EW139" t="s">
        <v>283</v>
      </c>
      <c r="EX139">
        <v>0</v>
      </c>
      <c r="EY139">
        <v>100</v>
      </c>
      <c r="EZ139">
        <v>100</v>
      </c>
      <c r="FA139">
        <v>0.38600000000000001</v>
      </c>
      <c r="FB139">
        <v>0.25800000000000001</v>
      </c>
      <c r="FC139">
        <v>2</v>
      </c>
      <c r="FD139">
        <v>329.05700000000002</v>
      </c>
      <c r="FE139">
        <v>503.23200000000003</v>
      </c>
      <c r="FF139">
        <v>24.999099999999999</v>
      </c>
      <c r="FG139">
        <v>33.083300000000001</v>
      </c>
      <c r="FH139">
        <v>29.999700000000001</v>
      </c>
      <c r="FI139">
        <v>33.127400000000002</v>
      </c>
      <c r="FJ139">
        <v>33.126199999999997</v>
      </c>
      <c r="FK139">
        <v>17.7912</v>
      </c>
      <c r="FL139">
        <v>26.082100000000001</v>
      </c>
      <c r="FM139">
        <v>32.726700000000001</v>
      </c>
      <c r="FN139">
        <v>25</v>
      </c>
      <c r="FO139">
        <v>300</v>
      </c>
      <c r="FP139">
        <v>24.396899999999999</v>
      </c>
      <c r="FQ139">
        <v>100.69199999999999</v>
      </c>
      <c r="FR139">
        <v>101.336</v>
      </c>
    </row>
    <row r="140" spans="1:174" x14ac:dyDescent="0.2">
      <c r="A140">
        <v>135</v>
      </c>
      <c r="B140">
        <v>1564515233.5999999</v>
      </c>
      <c r="C140">
        <v>22416.799999952302</v>
      </c>
      <c r="D140" t="s">
        <v>911</v>
      </c>
      <c r="E140" t="s">
        <v>912</v>
      </c>
      <c r="F140" t="s">
        <v>902</v>
      </c>
      <c r="G140">
        <v>1</v>
      </c>
      <c r="H140" s="1">
        <v>3</v>
      </c>
      <c r="I140" t="s">
        <v>959</v>
      </c>
      <c r="J140">
        <v>1564515233.5999999</v>
      </c>
      <c r="K140">
        <f t="shared" si="172"/>
        <v>2.4985989175362305E-3</v>
      </c>
      <c r="L140">
        <f t="shared" si="173"/>
        <v>10.084985677717004</v>
      </c>
      <c r="M140">
        <f t="shared" si="174"/>
        <v>237.24698830664994</v>
      </c>
      <c r="N140">
        <f t="shared" si="175"/>
        <v>101.54944905375957</v>
      </c>
      <c r="O140">
        <f t="shared" si="176"/>
        <v>10.095976155804928</v>
      </c>
      <c r="P140">
        <f t="shared" si="177"/>
        <v>23.586931877025204</v>
      </c>
      <c r="Q140">
        <f t="shared" si="178"/>
        <v>0.12723782745229306</v>
      </c>
      <c r="R140">
        <f t="shared" si="179"/>
        <v>2.243335852140055</v>
      </c>
      <c r="S140">
        <f t="shared" si="180"/>
        <v>0.12336029298986674</v>
      </c>
      <c r="T140">
        <f t="shared" si="181"/>
        <v>7.7438721007021538E-2</v>
      </c>
      <c r="U140">
        <f t="shared" si="182"/>
        <v>273.61969453121856</v>
      </c>
      <c r="V140">
        <f t="shared" si="183"/>
        <v>30.379586231465847</v>
      </c>
      <c r="W140">
        <f t="shared" si="184"/>
        <v>31.299299999999999</v>
      </c>
      <c r="X140">
        <f t="shared" si="185"/>
        <v>4.5889411716855992</v>
      </c>
      <c r="Y140">
        <f t="shared" si="186"/>
        <v>65.289489398866962</v>
      </c>
      <c r="Z140">
        <f t="shared" si="187"/>
        <v>2.6485503022620001</v>
      </c>
      <c r="AA140">
        <f t="shared" si="188"/>
        <v>4.0566258468977443</v>
      </c>
      <c r="AB140">
        <f t="shared" si="189"/>
        <v>1.9403908694235992</v>
      </c>
      <c r="AC140">
        <f t="shared" si="190"/>
        <v>-110.18821226334776</v>
      </c>
      <c r="AD140">
        <f t="shared" si="191"/>
        <v>-260.03894756248138</v>
      </c>
      <c r="AE140">
        <f t="shared" si="192"/>
        <v>-25.831674580986114</v>
      </c>
      <c r="AF140">
        <f t="shared" si="193"/>
        <v>-122.43913987559671</v>
      </c>
      <c r="AG140">
        <v>-4.1004578448751001E-2</v>
      </c>
      <c r="AH140">
        <v>4.6031231507088502E-2</v>
      </c>
      <c r="AI140">
        <v>3.4433132872525598</v>
      </c>
      <c r="AJ140">
        <v>150</v>
      </c>
      <c r="AK140">
        <v>30</v>
      </c>
      <c r="AL140">
        <f t="shared" si="194"/>
        <v>1.0058114165832275</v>
      </c>
      <c r="AM140">
        <f t="shared" si="195"/>
        <v>0.581141658322748</v>
      </c>
      <c r="AN140">
        <f t="shared" si="196"/>
        <v>51922.525369432784</v>
      </c>
      <c r="AO140">
        <v>0</v>
      </c>
      <c r="AP140">
        <v>0</v>
      </c>
      <c r="AQ140">
        <v>0</v>
      </c>
      <c r="AR140">
        <f t="shared" si="197"/>
        <v>0</v>
      </c>
      <c r="AS140" t="e">
        <f t="shared" si="198"/>
        <v>#DIV/0!</v>
      </c>
      <c r="AT140">
        <v>-1</v>
      </c>
      <c r="AU140" t="s">
        <v>913</v>
      </c>
      <c r="AV140">
        <v>847.31557692307695</v>
      </c>
      <c r="AW140">
        <v>1180.56</v>
      </c>
      <c r="AX140">
        <f t="shared" si="199"/>
        <v>0.28227656627102649</v>
      </c>
      <c r="AY140">
        <v>0.5</v>
      </c>
      <c r="AZ140">
        <f t="shared" si="200"/>
        <v>1429.319407268121</v>
      </c>
      <c r="BA140">
        <f t="shared" si="201"/>
        <v>10.084985677717004</v>
      </c>
      <c r="BB140">
        <f t="shared" si="202"/>
        <v>201.73168719409202</v>
      </c>
      <c r="BC140">
        <f t="shared" si="203"/>
        <v>0.44983736531815405</v>
      </c>
      <c r="BD140">
        <f t="shared" si="204"/>
        <v>7.7554293472470916E-3</v>
      </c>
      <c r="BE140">
        <f t="shared" si="205"/>
        <v>-1</v>
      </c>
      <c r="BF140" t="s">
        <v>914</v>
      </c>
      <c r="BG140">
        <v>649.5</v>
      </c>
      <c r="BH140">
        <f t="shared" si="206"/>
        <v>531.05999999999995</v>
      </c>
      <c r="BI140">
        <f t="shared" si="207"/>
        <v>0.62750804631665547</v>
      </c>
      <c r="BJ140">
        <f t="shared" si="208"/>
        <v>1.8176443418013857</v>
      </c>
      <c r="BK140">
        <f t="shared" si="209"/>
        <v>0.28227656627102649</v>
      </c>
      <c r="BL140" t="e">
        <f t="shared" si="210"/>
        <v>#DIV/0!</v>
      </c>
      <c r="BM140">
        <v>675</v>
      </c>
      <c r="BN140">
        <v>300</v>
      </c>
      <c r="BO140">
        <v>300</v>
      </c>
      <c r="BP140">
        <v>300</v>
      </c>
      <c r="BQ140">
        <v>10135.200000000001</v>
      </c>
      <c r="BR140">
        <v>1101.17</v>
      </c>
      <c r="BS140">
        <v>-7.0010000000000003E-3</v>
      </c>
      <c r="BT140">
        <v>3.02637</v>
      </c>
      <c r="BU140">
        <f t="shared" si="211"/>
        <v>1700.12</v>
      </c>
      <c r="BV140">
        <f t="shared" si="212"/>
        <v>1429.319407268121</v>
      </c>
      <c r="BW140">
        <f t="shared" si="213"/>
        <v>0.84071677720873883</v>
      </c>
      <c r="BX140">
        <f t="shared" si="214"/>
        <v>0.1914335544174775</v>
      </c>
      <c r="BY140">
        <v>6</v>
      </c>
      <c r="BZ140">
        <v>0.5</v>
      </c>
      <c r="CA140" t="s">
        <v>278</v>
      </c>
      <c r="CB140">
        <v>1564515233.5999999</v>
      </c>
      <c r="CC140">
        <v>237.24700000000001</v>
      </c>
      <c r="CD140">
        <v>249.989</v>
      </c>
      <c r="CE140">
        <v>26.6402</v>
      </c>
      <c r="CF140">
        <v>23.7394</v>
      </c>
      <c r="CG140">
        <v>500.05500000000001</v>
      </c>
      <c r="CH140">
        <v>99.219399999999993</v>
      </c>
      <c r="CI140">
        <v>0.19991</v>
      </c>
      <c r="CJ140">
        <v>29.1492</v>
      </c>
      <c r="CK140">
        <v>31.299299999999999</v>
      </c>
      <c r="CL140">
        <v>999.9</v>
      </c>
      <c r="CM140">
        <v>9966.25</v>
      </c>
      <c r="CN140">
        <v>0</v>
      </c>
      <c r="CO140">
        <v>-0.31534299999999998</v>
      </c>
      <c r="CP140">
        <v>1700.12</v>
      </c>
      <c r="CQ140">
        <v>0.97603399999999996</v>
      </c>
      <c r="CR140">
        <v>2.39657E-2</v>
      </c>
      <c r="CS140">
        <v>0</v>
      </c>
      <c r="CT140">
        <v>847.18700000000001</v>
      </c>
      <c r="CU140">
        <v>4.99986</v>
      </c>
      <c r="CV140">
        <v>14915.3</v>
      </c>
      <c r="CW140">
        <v>13810.4</v>
      </c>
      <c r="CX140">
        <v>47.5</v>
      </c>
      <c r="CY140">
        <v>49.186999999999998</v>
      </c>
      <c r="CZ140">
        <v>48.25</v>
      </c>
      <c r="DA140">
        <v>48.186999999999998</v>
      </c>
      <c r="DB140">
        <v>49.186999999999998</v>
      </c>
      <c r="DC140">
        <v>1654.49</v>
      </c>
      <c r="DD140">
        <v>40.619999999999997</v>
      </c>
      <c r="DE140">
        <v>0</v>
      </c>
      <c r="DF140">
        <v>115.60000014305101</v>
      </c>
      <c r="DG140">
        <v>847.31557692307695</v>
      </c>
      <c r="DH140">
        <v>-1.9614700774443099</v>
      </c>
      <c r="DI140">
        <v>-16.6735042977257</v>
      </c>
      <c r="DJ140">
        <v>14916.626923076899</v>
      </c>
      <c r="DK140">
        <v>15</v>
      </c>
      <c r="DL140">
        <v>1564515255.5999999</v>
      </c>
      <c r="DM140" t="s">
        <v>915</v>
      </c>
      <c r="DN140">
        <v>136</v>
      </c>
      <c r="DO140">
        <v>0.36599999999999999</v>
      </c>
      <c r="DP140">
        <v>0.24099999999999999</v>
      </c>
      <c r="DQ140">
        <v>250</v>
      </c>
      <c r="DR140">
        <v>24</v>
      </c>
      <c r="DS140">
        <v>0.09</v>
      </c>
      <c r="DT140">
        <v>0.02</v>
      </c>
      <c r="DU140">
        <v>9.6098229631265095</v>
      </c>
      <c r="DV140">
        <v>1.3492405118037101</v>
      </c>
      <c r="DW140">
        <v>0.26708146347600398</v>
      </c>
      <c r="DX140">
        <v>0</v>
      </c>
      <c r="DY140">
        <v>0.12201680579560201</v>
      </c>
      <c r="DZ140">
        <v>1.7416795321327401E-2</v>
      </c>
      <c r="EA140">
        <v>3.55280191039407E-3</v>
      </c>
      <c r="EB140">
        <v>1</v>
      </c>
      <c r="EC140">
        <v>1</v>
      </c>
      <c r="ED140">
        <v>2</v>
      </c>
      <c r="EE140" t="s">
        <v>284</v>
      </c>
      <c r="EF140">
        <v>1.8669899999999999</v>
      </c>
      <c r="EG140">
        <v>1.86355</v>
      </c>
      <c r="EH140">
        <v>1.8691899999999999</v>
      </c>
      <c r="EI140">
        <v>1.8671</v>
      </c>
      <c r="EJ140">
        <v>1.8717900000000001</v>
      </c>
      <c r="EK140">
        <v>1.8642799999999999</v>
      </c>
      <c r="EL140">
        <v>1.8658399999999999</v>
      </c>
      <c r="EM140">
        <v>1.86572</v>
      </c>
      <c r="EN140" t="s">
        <v>280</v>
      </c>
      <c r="EO140" t="s">
        <v>19</v>
      </c>
      <c r="EP140" t="s">
        <v>19</v>
      </c>
      <c r="EQ140" t="s">
        <v>19</v>
      </c>
      <c r="ER140" t="s">
        <v>281</v>
      </c>
      <c r="ES140" t="s">
        <v>282</v>
      </c>
      <c r="ET140" t="s">
        <v>283</v>
      </c>
      <c r="EU140" t="s">
        <v>283</v>
      </c>
      <c r="EV140" t="s">
        <v>283</v>
      </c>
      <c r="EW140" t="s">
        <v>283</v>
      </c>
      <c r="EX140">
        <v>0</v>
      </c>
      <c r="EY140">
        <v>100</v>
      </c>
      <c r="EZ140">
        <v>100</v>
      </c>
      <c r="FA140">
        <v>0.36599999999999999</v>
      </c>
      <c r="FB140">
        <v>0.24099999999999999</v>
      </c>
      <c r="FC140">
        <v>2</v>
      </c>
      <c r="FD140">
        <v>329.73700000000002</v>
      </c>
      <c r="FE140">
        <v>503.04199999999997</v>
      </c>
      <c r="FF140">
        <v>24.999400000000001</v>
      </c>
      <c r="FG140">
        <v>33.0124</v>
      </c>
      <c r="FH140">
        <v>29.9998</v>
      </c>
      <c r="FI140">
        <v>33.063400000000001</v>
      </c>
      <c r="FJ140">
        <v>33.061199999999999</v>
      </c>
      <c r="FK140">
        <v>15.461</v>
      </c>
      <c r="FL140">
        <v>28.427099999999999</v>
      </c>
      <c r="FM140">
        <v>32.958599999999997</v>
      </c>
      <c r="FN140">
        <v>25</v>
      </c>
      <c r="FO140">
        <v>250</v>
      </c>
      <c r="FP140">
        <v>23.7226</v>
      </c>
      <c r="FQ140">
        <v>100.703</v>
      </c>
      <c r="FR140">
        <v>101.351</v>
      </c>
    </row>
    <row r="141" spans="1:174" x14ac:dyDescent="0.2">
      <c r="A141">
        <v>136</v>
      </c>
      <c r="B141">
        <v>1564515347.0999999</v>
      </c>
      <c r="C141">
        <v>22530.299999952302</v>
      </c>
      <c r="D141" t="s">
        <v>916</v>
      </c>
      <c r="E141" t="s">
        <v>917</v>
      </c>
      <c r="F141" t="s">
        <v>902</v>
      </c>
      <c r="G141">
        <v>1</v>
      </c>
      <c r="H141" s="1">
        <v>3</v>
      </c>
      <c r="I141" t="s">
        <v>959</v>
      </c>
      <c r="J141">
        <v>1564515347.0999999</v>
      </c>
      <c r="K141">
        <f t="shared" si="172"/>
        <v>3.128510992223367E-3</v>
      </c>
      <c r="L141">
        <f t="shared" si="173"/>
        <v>7.4599557449703813</v>
      </c>
      <c r="M141">
        <f t="shared" si="174"/>
        <v>165.47199135142188</v>
      </c>
      <c r="N141">
        <f t="shared" si="175"/>
        <v>87.093362459893797</v>
      </c>
      <c r="O141">
        <f t="shared" si="176"/>
        <v>8.6587759362805379</v>
      </c>
      <c r="P141">
        <f t="shared" si="177"/>
        <v>16.451137680002947</v>
      </c>
      <c r="Q141">
        <f t="shared" si="178"/>
        <v>0.16597863727635717</v>
      </c>
      <c r="R141">
        <f t="shared" si="179"/>
        <v>2.2433373913479522</v>
      </c>
      <c r="S141">
        <f t="shared" si="180"/>
        <v>0.15944563388978411</v>
      </c>
      <c r="T141">
        <f t="shared" si="181"/>
        <v>0.10021905969633732</v>
      </c>
      <c r="U141">
        <f t="shared" si="182"/>
        <v>273.61705098777566</v>
      </c>
      <c r="V141">
        <f t="shared" si="183"/>
        <v>30.132366441969147</v>
      </c>
      <c r="W141">
        <f t="shared" si="184"/>
        <v>31.05</v>
      </c>
      <c r="X141">
        <f t="shared" si="185"/>
        <v>4.524255679542347</v>
      </c>
      <c r="Y141">
        <f t="shared" si="186"/>
        <v>65.317378543422166</v>
      </c>
      <c r="Z141">
        <f t="shared" si="187"/>
        <v>2.6438520237629994</v>
      </c>
      <c r="AA141">
        <f t="shared" si="188"/>
        <v>4.0477007539508039</v>
      </c>
      <c r="AB141">
        <f t="shared" si="189"/>
        <v>1.8804036557793475</v>
      </c>
      <c r="AC141">
        <f t="shared" si="190"/>
        <v>-137.96733475705048</v>
      </c>
      <c r="AD141">
        <f t="shared" si="191"/>
        <v>-234.49600547217401</v>
      </c>
      <c r="AE141">
        <f t="shared" si="192"/>
        <v>-23.261124475465625</v>
      </c>
      <c r="AF141">
        <f t="shared" si="193"/>
        <v>-122.10741371691446</v>
      </c>
      <c r="AG141">
        <v>-4.1004619775929403E-2</v>
      </c>
      <c r="AH141">
        <v>4.6031277900466801E-2</v>
      </c>
      <c r="AI141">
        <v>3.4433160358786101</v>
      </c>
      <c r="AJ141">
        <v>150</v>
      </c>
      <c r="AK141">
        <v>30</v>
      </c>
      <c r="AL141">
        <f t="shared" si="194"/>
        <v>1.0058106736346166</v>
      </c>
      <c r="AM141">
        <f t="shared" si="195"/>
        <v>0.58106736346166254</v>
      </c>
      <c r="AN141">
        <f t="shared" si="196"/>
        <v>51929.125788923498</v>
      </c>
      <c r="AO141">
        <v>0</v>
      </c>
      <c r="AP141">
        <v>0</v>
      </c>
      <c r="AQ141">
        <v>0</v>
      </c>
      <c r="AR141">
        <f t="shared" si="197"/>
        <v>0</v>
      </c>
      <c r="AS141" t="e">
        <f t="shared" si="198"/>
        <v>#DIV/0!</v>
      </c>
      <c r="AT141">
        <v>-1</v>
      </c>
      <c r="AU141" t="s">
        <v>918</v>
      </c>
      <c r="AV141">
        <v>847.77430769230796</v>
      </c>
      <c r="AW141">
        <v>1162.83</v>
      </c>
      <c r="AX141">
        <f t="shared" si="199"/>
        <v>0.27093873765528231</v>
      </c>
      <c r="AY141">
        <v>0.5</v>
      </c>
      <c r="AZ141">
        <f t="shared" si="200"/>
        <v>1429.302900100374</v>
      </c>
      <c r="BA141">
        <f t="shared" si="201"/>
        <v>7.4599557449703813</v>
      </c>
      <c r="BB141">
        <f t="shared" si="202"/>
        <v>193.62676174011472</v>
      </c>
      <c r="BC141">
        <f t="shared" si="203"/>
        <v>0.43926455285811339</v>
      </c>
      <c r="BD141">
        <f t="shared" si="204"/>
        <v>5.9189383470615456E-3</v>
      </c>
      <c r="BE141">
        <f t="shared" si="205"/>
        <v>-1</v>
      </c>
      <c r="BF141" t="s">
        <v>919</v>
      </c>
      <c r="BG141">
        <v>652.04</v>
      </c>
      <c r="BH141">
        <f t="shared" si="206"/>
        <v>510.78999999999996</v>
      </c>
      <c r="BI141">
        <f t="shared" si="207"/>
        <v>0.616800822858106</v>
      </c>
      <c r="BJ141">
        <f t="shared" si="208"/>
        <v>1.7833721857554752</v>
      </c>
      <c r="BK141">
        <f t="shared" si="209"/>
        <v>0.27093873765528237</v>
      </c>
      <c r="BL141" t="e">
        <f t="shared" si="210"/>
        <v>#DIV/0!</v>
      </c>
      <c r="BM141">
        <v>677</v>
      </c>
      <c r="BN141">
        <v>300</v>
      </c>
      <c r="BO141">
        <v>300</v>
      </c>
      <c r="BP141">
        <v>300</v>
      </c>
      <c r="BQ141">
        <v>10135.200000000001</v>
      </c>
      <c r="BR141">
        <v>1090.74</v>
      </c>
      <c r="BS141">
        <v>-7.0009399999999998E-3</v>
      </c>
      <c r="BT141">
        <v>4.7633099999999997</v>
      </c>
      <c r="BU141">
        <f t="shared" si="211"/>
        <v>1700.1</v>
      </c>
      <c r="BV141">
        <f t="shared" si="212"/>
        <v>1429.302900100374</v>
      </c>
      <c r="BW141">
        <f t="shared" si="213"/>
        <v>0.8407169578850503</v>
      </c>
      <c r="BX141">
        <f t="shared" si="214"/>
        <v>0.19143391577010072</v>
      </c>
      <c r="BY141">
        <v>6</v>
      </c>
      <c r="BZ141">
        <v>0.5</v>
      </c>
      <c r="CA141" t="s">
        <v>278</v>
      </c>
      <c r="CB141">
        <v>1564515347.0999999</v>
      </c>
      <c r="CC141">
        <v>165.47200000000001</v>
      </c>
      <c r="CD141">
        <v>174.994</v>
      </c>
      <c r="CE141">
        <v>26.5929</v>
      </c>
      <c r="CF141">
        <v>22.96</v>
      </c>
      <c r="CG141">
        <v>499.971</v>
      </c>
      <c r="CH141">
        <v>99.219499999999996</v>
      </c>
      <c r="CI141">
        <v>0.19997000000000001</v>
      </c>
      <c r="CJ141">
        <v>29.1111</v>
      </c>
      <c r="CK141">
        <v>31.05</v>
      </c>
      <c r="CL141">
        <v>999.9</v>
      </c>
      <c r="CM141">
        <v>9966.25</v>
      </c>
      <c r="CN141">
        <v>0</v>
      </c>
      <c r="CO141">
        <v>-0.33254400000000001</v>
      </c>
      <c r="CP141">
        <v>1700.1</v>
      </c>
      <c r="CQ141">
        <v>0.97602999999999995</v>
      </c>
      <c r="CR141">
        <v>2.3970000000000002E-2</v>
      </c>
      <c r="CS141">
        <v>0</v>
      </c>
      <c r="CT141">
        <v>847.21600000000001</v>
      </c>
      <c r="CU141">
        <v>4.99986</v>
      </c>
      <c r="CV141">
        <v>14921.5</v>
      </c>
      <c r="CW141">
        <v>13810.2</v>
      </c>
      <c r="CX141">
        <v>47.561999999999998</v>
      </c>
      <c r="CY141">
        <v>49.125</v>
      </c>
      <c r="CZ141">
        <v>48.25</v>
      </c>
      <c r="DA141">
        <v>48.186999999999998</v>
      </c>
      <c r="DB141">
        <v>49.186999999999998</v>
      </c>
      <c r="DC141">
        <v>1654.47</v>
      </c>
      <c r="DD141">
        <v>40.630000000000003</v>
      </c>
      <c r="DE141">
        <v>0</v>
      </c>
      <c r="DF141">
        <v>112.90000009536701</v>
      </c>
      <c r="DG141">
        <v>847.77430769230796</v>
      </c>
      <c r="DH141">
        <v>-1.01976067419253</v>
      </c>
      <c r="DI141">
        <v>-21.193162386642101</v>
      </c>
      <c r="DJ141">
        <v>14922.8038461538</v>
      </c>
      <c r="DK141">
        <v>15</v>
      </c>
      <c r="DL141">
        <v>1564515372.0999999</v>
      </c>
      <c r="DM141" t="s">
        <v>920</v>
      </c>
      <c r="DN141">
        <v>137</v>
      </c>
      <c r="DO141">
        <v>0.34</v>
      </c>
      <c r="DP141">
        <v>0.22700000000000001</v>
      </c>
      <c r="DQ141">
        <v>175</v>
      </c>
      <c r="DR141">
        <v>23</v>
      </c>
      <c r="DS141">
        <v>0.12</v>
      </c>
      <c r="DT141">
        <v>0.02</v>
      </c>
      <c r="DU141">
        <v>7.1537901724071196</v>
      </c>
      <c r="DV141">
        <v>0.81958215008169299</v>
      </c>
      <c r="DW141">
        <v>0.162239674400429</v>
      </c>
      <c r="DX141">
        <v>0</v>
      </c>
      <c r="DY141">
        <v>0.160670245354917</v>
      </c>
      <c r="DZ141">
        <v>1.72155022573376E-2</v>
      </c>
      <c r="EA141">
        <v>3.5115562075333298E-3</v>
      </c>
      <c r="EB141">
        <v>1</v>
      </c>
      <c r="EC141">
        <v>1</v>
      </c>
      <c r="ED141">
        <v>2</v>
      </c>
      <c r="EE141" t="s">
        <v>284</v>
      </c>
      <c r="EF141">
        <v>1.8669899999999999</v>
      </c>
      <c r="EG141">
        <v>1.8635600000000001</v>
      </c>
      <c r="EH141">
        <v>1.8691800000000001</v>
      </c>
      <c r="EI141">
        <v>1.8670899999999999</v>
      </c>
      <c r="EJ141">
        <v>1.87178</v>
      </c>
      <c r="EK141">
        <v>1.8642399999999999</v>
      </c>
      <c r="EL141">
        <v>1.86581</v>
      </c>
      <c r="EM141">
        <v>1.8656900000000001</v>
      </c>
      <c r="EN141" t="s">
        <v>280</v>
      </c>
      <c r="EO141" t="s">
        <v>19</v>
      </c>
      <c r="EP141" t="s">
        <v>19</v>
      </c>
      <c r="EQ141" t="s">
        <v>19</v>
      </c>
      <c r="ER141" t="s">
        <v>281</v>
      </c>
      <c r="ES141" t="s">
        <v>282</v>
      </c>
      <c r="ET141" t="s">
        <v>283</v>
      </c>
      <c r="EU141" t="s">
        <v>283</v>
      </c>
      <c r="EV141" t="s">
        <v>283</v>
      </c>
      <c r="EW141" t="s">
        <v>283</v>
      </c>
      <c r="EX141">
        <v>0</v>
      </c>
      <c r="EY141">
        <v>100</v>
      </c>
      <c r="EZ141">
        <v>100</v>
      </c>
      <c r="FA141">
        <v>0.34</v>
      </c>
      <c r="FB141">
        <v>0.22700000000000001</v>
      </c>
      <c r="FC141">
        <v>2</v>
      </c>
      <c r="FD141">
        <v>330.18799999999999</v>
      </c>
      <c r="FE141">
        <v>502.92399999999998</v>
      </c>
      <c r="FF141">
        <v>24.9998</v>
      </c>
      <c r="FG141">
        <v>32.939</v>
      </c>
      <c r="FH141">
        <v>29.9999</v>
      </c>
      <c r="FI141">
        <v>32.993899999999996</v>
      </c>
      <c r="FJ141">
        <v>32.993400000000001</v>
      </c>
      <c r="FK141">
        <v>11.8744</v>
      </c>
      <c r="FL141">
        <v>29.7913</v>
      </c>
      <c r="FM141">
        <v>32.2181</v>
      </c>
      <c r="FN141">
        <v>25</v>
      </c>
      <c r="FO141">
        <v>175</v>
      </c>
      <c r="FP141">
        <v>22.9514</v>
      </c>
      <c r="FQ141">
        <v>100.714</v>
      </c>
      <c r="FR141">
        <v>101.366</v>
      </c>
    </row>
    <row r="142" spans="1:174" x14ac:dyDescent="0.2">
      <c r="A142">
        <v>137</v>
      </c>
      <c r="B142">
        <v>1564515463.5999999</v>
      </c>
      <c r="C142">
        <v>22646.799999952302</v>
      </c>
      <c r="D142" t="s">
        <v>921</v>
      </c>
      <c r="E142" t="s">
        <v>922</v>
      </c>
      <c r="F142" t="s">
        <v>902</v>
      </c>
      <c r="G142">
        <v>1</v>
      </c>
      <c r="H142" s="1">
        <v>3</v>
      </c>
      <c r="I142" t="s">
        <v>959</v>
      </c>
      <c r="J142">
        <v>1564515463.5999999</v>
      </c>
      <c r="K142">
        <f t="shared" si="172"/>
        <v>3.9249917563786161E-3</v>
      </c>
      <c r="L142">
        <f t="shared" si="173"/>
        <v>3.486871574635952</v>
      </c>
      <c r="M142">
        <f t="shared" si="174"/>
        <v>95.423095979956742</v>
      </c>
      <c r="N142">
        <f t="shared" si="175"/>
        <v>66.476516205956855</v>
      </c>
      <c r="O142">
        <f t="shared" si="176"/>
        <v>6.6091050132441129</v>
      </c>
      <c r="P142">
        <f t="shared" si="177"/>
        <v>9.4869782295224088</v>
      </c>
      <c r="Q142">
        <f t="shared" si="178"/>
        <v>0.22005558250578844</v>
      </c>
      <c r="R142">
        <f t="shared" si="179"/>
        <v>2.2475570928379582</v>
      </c>
      <c r="S142">
        <f t="shared" si="180"/>
        <v>0.2087483235998184</v>
      </c>
      <c r="T142">
        <f t="shared" si="181"/>
        <v>0.13143517907592611</v>
      </c>
      <c r="U142">
        <f t="shared" si="182"/>
        <v>273.63939484384395</v>
      </c>
      <c r="V142">
        <f t="shared" si="183"/>
        <v>29.820926915920133</v>
      </c>
      <c r="W142">
        <f t="shared" si="184"/>
        <v>30.741499999999998</v>
      </c>
      <c r="X142">
        <f t="shared" si="185"/>
        <v>4.4453102151882975</v>
      </c>
      <c r="Y142">
        <f t="shared" si="186"/>
        <v>65.459903137684378</v>
      </c>
      <c r="Z142">
        <f t="shared" si="187"/>
        <v>2.6425974492747</v>
      </c>
      <c r="AA142">
        <f t="shared" si="188"/>
        <v>4.0369712184211775</v>
      </c>
      <c r="AB142">
        <f t="shared" si="189"/>
        <v>1.8027127659135975</v>
      </c>
      <c r="AC142">
        <f t="shared" si="190"/>
        <v>-173.09213645629697</v>
      </c>
      <c r="AD142">
        <f t="shared" si="191"/>
        <v>-203.11777051909453</v>
      </c>
      <c r="AE142">
        <f t="shared" si="192"/>
        <v>-20.075388146748463</v>
      </c>
      <c r="AF142">
        <f t="shared" si="193"/>
        <v>-122.64590027829601</v>
      </c>
      <c r="AG142">
        <v>-4.1118012990505902E-2</v>
      </c>
      <c r="AH142">
        <v>4.6158571717620098E-2</v>
      </c>
      <c r="AI142">
        <v>3.4508541301904501</v>
      </c>
      <c r="AJ142">
        <v>149</v>
      </c>
      <c r="AK142">
        <v>30</v>
      </c>
      <c r="AL142">
        <f t="shared" si="194"/>
        <v>1.0057554683822332</v>
      </c>
      <c r="AM142">
        <f t="shared" si="195"/>
        <v>0.57554683822331754</v>
      </c>
      <c r="AN142">
        <f t="shared" si="196"/>
        <v>52074.845985273976</v>
      </c>
      <c r="AO142">
        <v>0</v>
      </c>
      <c r="AP142">
        <v>0</v>
      </c>
      <c r="AQ142">
        <v>0</v>
      </c>
      <c r="AR142">
        <f t="shared" si="197"/>
        <v>0</v>
      </c>
      <c r="AS142" t="e">
        <f t="shared" si="198"/>
        <v>#DIV/0!</v>
      </c>
      <c r="AT142">
        <v>-1</v>
      </c>
      <c r="AU142" t="s">
        <v>923</v>
      </c>
      <c r="AV142">
        <v>853.114423076923</v>
      </c>
      <c r="AW142">
        <v>1137.1600000000001</v>
      </c>
      <c r="AX142">
        <f t="shared" si="199"/>
        <v>0.24978505832343478</v>
      </c>
      <c r="AY142">
        <v>0.5</v>
      </c>
      <c r="AZ142">
        <f t="shared" si="200"/>
        <v>1429.4205001003656</v>
      </c>
      <c r="BA142">
        <f t="shared" si="201"/>
        <v>3.486871574635952</v>
      </c>
      <c r="BB142">
        <f t="shared" si="202"/>
        <v>178.52394149314156</v>
      </c>
      <c r="BC142">
        <f t="shared" si="203"/>
        <v>0.41906152168560279</v>
      </c>
      <c r="BD142">
        <f t="shared" si="204"/>
        <v>3.1389444703786673E-3</v>
      </c>
      <c r="BE142">
        <f t="shared" si="205"/>
        <v>-1</v>
      </c>
      <c r="BF142" t="s">
        <v>924</v>
      </c>
      <c r="BG142">
        <v>660.62</v>
      </c>
      <c r="BH142">
        <f t="shared" si="206"/>
        <v>476.54000000000008</v>
      </c>
      <c r="BI142">
        <f t="shared" si="207"/>
        <v>0.5960582048161267</v>
      </c>
      <c r="BJ142">
        <f t="shared" si="208"/>
        <v>1.7213526687051559</v>
      </c>
      <c r="BK142">
        <f t="shared" si="209"/>
        <v>0.24978505832343476</v>
      </c>
      <c r="BL142" t="e">
        <f t="shared" si="210"/>
        <v>#DIV/0!</v>
      </c>
      <c r="BM142">
        <v>679</v>
      </c>
      <c r="BN142">
        <v>300</v>
      </c>
      <c r="BO142">
        <v>300</v>
      </c>
      <c r="BP142">
        <v>300</v>
      </c>
      <c r="BQ142">
        <v>10135.6</v>
      </c>
      <c r="BR142">
        <v>1076.1199999999999</v>
      </c>
      <c r="BS142">
        <v>-7.0010799999999998E-3</v>
      </c>
      <c r="BT142">
        <v>4.5428499999999996</v>
      </c>
      <c r="BU142">
        <f t="shared" si="211"/>
        <v>1700.24</v>
      </c>
      <c r="BV142">
        <f t="shared" si="212"/>
        <v>1429.4205001003656</v>
      </c>
      <c r="BW142">
        <f t="shared" si="213"/>
        <v>0.84071689884978917</v>
      </c>
      <c r="BX142">
        <f t="shared" si="214"/>
        <v>0.19143379769957866</v>
      </c>
      <c r="BY142">
        <v>6</v>
      </c>
      <c r="BZ142">
        <v>0.5</v>
      </c>
      <c r="CA142" t="s">
        <v>278</v>
      </c>
      <c r="CB142">
        <v>1564515463.5999999</v>
      </c>
      <c r="CC142">
        <v>95.423100000000005</v>
      </c>
      <c r="CD142">
        <v>100.033</v>
      </c>
      <c r="CE142">
        <v>26.580100000000002</v>
      </c>
      <c r="CF142">
        <v>22.022099999999998</v>
      </c>
      <c r="CG142">
        <v>499.983</v>
      </c>
      <c r="CH142">
        <v>99.220100000000002</v>
      </c>
      <c r="CI142">
        <v>0.200047</v>
      </c>
      <c r="CJ142">
        <v>29.065200000000001</v>
      </c>
      <c r="CK142">
        <v>30.741499999999998</v>
      </c>
      <c r="CL142">
        <v>999.9</v>
      </c>
      <c r="CM142">
        <v>9993.75</v>
      </c>
      <c r="CN142">
        <v>0</v>
      </c>
      <c r="CO142">
        <v>-0.334455</v>
      </c>
      <c r="CP142">
        <v>1700.24</v>
      </c>
      <c r="CQ142">
        <v>0.97603399999999996</v>
      </c>
      <c r="CR142">
        <v>2.39657E-2</v>
      </c>
      <c r="CS142">
        <v>0</v>
      </c>
      <c r="CT142">
        <v>852.98699999999997</v>
      </c>
      <c r="CU142">
        <v>4.99986</v>
      </c>
      <c r="CV142">
        <v>15009.4</v>
      </c>
      <c r="CW142">
        <v>13811.4</v>
      </c>
      <c r="CX142">
        <v>47.375</v>
      </c>
      <c r="CY142">
        <v>49.061999999999998</v>
      </c>
      <c r="CZ142">
        <v>48.186999999999998</v>
      </c>
      <c r="DA142">
        <v>48.061999999999998</v>
      </c>
      <c r="DB142">
        <v>49.125</v>
      </c>
      <c r="DC142">
        <v>1654.61</v>
      </c>
      <c r="DD142">
        <v>40.630000000000003</v>
      </c>
      <c r="DE142">
        <v>0</v>
      </c>
      <c r="DF142">
        <v>115.90000009536701</v>
      </c>
      <c r="DG142">
        <v>853.114423076923</v>
      </c>
      <c r="DH142">
        <v>-0.18136752476149301</v>
      </c>
      <c r="DI142">
        <v>5.4153846283065601</v>
      </c>
      <c r="DJ142">
        <v>15006.6769230769</v>
      </c>
      <c r="DK142">
        <v>15</v>
      </c>
      <c r="DL142">
        <v>1564515492.0999999</v>
      </c>
      <c r="DM142" t="s">
        <v>925</v>
      </c>
      <c r="DN142">
        <v>138</v>
      </c>
      <c r="DO142">
        <v>0.314</v>
      </c>
      <c r="DP142">
        <v>0.20899999999999999</v>
      </c>
      <c r="DQ142">
        <v>100</v>
      </c>
      <c r="DR142">
        <v>22</v>
      </c>
      <c r="DS142">
        <v>0.3</v>
      </c>
      <c r="DT142">
        <v>0.02</v>
      </c>
      <c r="DU142">
        <v>3.3469078127191501</v>
      </c>
      <c r="DV142">
        <v>0.34462642178598202</v>
      </c>
      <c r="DW142">
        <v>6.9758872571077601E-2</v>
      </c>
      <c r="DX142">
        <v>0</v>
      </c>
      <c r="DY142">
        <v>0.209185272792168</v>
      </c>
      <c r="DZ142">
        <v>2.1215225310979899E-2</v>
      </c>
      <c r="EA142">
        <v>4.3245375399347001E-3</v>
      </c>
      <c r="EB142">
        <v>1</v>
      </c>
      <c r="EC142">
        <v>1</v>
      </c>
      <c r="ED142">
        <v>2</v>
      </c>
      <c r="EE142" t="s">
        <v>284</v>
      </c>
      <c r="EF142">
        <v>1.86703</v>
      </c>
      <c r="EG142">
        <v>1.8635600000000001</v>
      </c>
      <c r="EH142">
        <v>1.8691800000000001</v>
      </c>
      <c r="EI142">
        <v>1.8670899999999999</v>
      </c>
      <c r="EJ142">
        <v>1.87178</v>
      </c>
      <c r="EK142">
        <v>1.86422</v>
      </c>
      <c r="EL142">
        <v>1.8658300000000001</v>
      </c>
      <c r="EM142">
        <v>1.8656999999999999</v>
      </c>
      <c r="EN142" t="s">
        <v>280</v>
      </c>
      <c r="EO142" t="s">
        <v>19</v>
      </c>
      <c r="EP142" t="s">
        <v>19</v>
      </c>
      <c r="EQ142" t="s">
        <v>19</v>
      </c>
      <c r="ER142" t="s">
        <v>281</v>
      </c>
      <c r="ES142" t="s">
        <v>282</v>
      </c>
      <c r="ET142" t="s">
        <v>283</v>
      </c>
      <c r="EU142" t="s">
        <v>283</v>
      </c>
      <c r="EV142" t="s">
        <v>283</v>
      </c>
      <c r="EW142" t="s">
        <v>283</v>
      </c>
      <c r="EX142">
        <v>0</v>
      </c>
      <c r="EY142">
        <v>100</v>
      </c>
      <c r="EZ142">
        <v>100</v>
      </c>
      <c r="FA142">
        <v>0.314</v>
      </c>
      <c r="FB142">
        <v>0.20899999999999999</v>
      </c>
      <c r="FC142">
        <v>2</v>
      </c>
      <c r="FD142">
        <v>330.91800000000001</v>
      </c>
      <c r="FE142">
        <v>502.23</v>
      </c>
      <c r="FF142">
        <v>24.999400000000001</v>
      </c>
      <c r="FG142">
        <v>32.866900000000001</v>
      </c>
      <c r="FH142">
        <v>29.9998</v>
      </c>
      <c r="FI142">
        <v>32.924500000000002</v>
      </c>
      <c r="FJ142">
        <v>32.922699999999999</v>
      </c>
      <c r="FK142">
        <v>8.1936199999999992</v>
      </c>
      <c r="FL142">
        <v>32.031799999999997</v>
      </c>
      <c r="FM142">
        <v>30.719200000000001</v>
      </c>
      <c r="FN142">
        <v>25</v>
      </c>
      <c r="FO142">
        <v>100</v>
      </c>
      <c r="FP142">
        <v>21.942499999999999</v>
      </c>
      <c r="FQ142">
        <v>100.729</v>
      </c>
      <c r="FR142">
        <v>101.386</v>
      </c>
    </row>
    <row r="143" spans="1:174" x14ac:dyDescent="0.2">
      <c r="A143">
        <v>138</v>
      </c>
      <c r="B143">
        <v>1564515574.5999999</v>
      </c>
      <c r="C143">
        <v>22757.799999952302</v>
      </c>
      <c r="D143" t="s">
        <v>926</v>
      </c>
      <c r="E143" t="s">
        <v>927</v>
      </c>
      <c r="F143" t="s">
        <v>902</v>
      </c>
      <c r="G143">
        <v>1</v>
      </c>
      <c r="H143" s="1">
        <v>3</v>
      </c>
      <c r="I143" t="s">
        <v>959</v>
      </c>
      <c r="J143">
        <v>1564515574.5999999</v>
      </c>
      <c r="K143">
        <f t="shared" si="172"/>
        <v>4.5829717098453101E-3</v>
      </c>
      <c r="L143">
        <f t="shared" si="173"/>
        <v>-3.6971990444861227E-2</v>
      </c>
      <c r="M143">
        <f t="shared" si="174"/>
        <v>49.754200042388753</v>
      </c>
      <c r="N143">
        <f t="shared" si="175"/>
        <v>48.566826513955256</v>
      </c>
      <c r="O143">
        <f t="shared" si="176"/>
        <v>4.828432154048409</v>
      </c>
      <c r="P143">
        <f t="shared" si="177"/>
        <v>4.946478831895619</v>
      </c>
      <c r="Q143">
        <f t="shared" si="178"/>
        <v>0.26808558063683013</v>
      </c>
      <c r="R143">
        <f t="shared" si="179"/>
        <v>2.2518319617006237</v>
      </c>
      <c r="S143">
        <f t="shared" si="180"/>
        <v>0.25153277602683427</v>
      </c>
      <c r="T143">
        <f t="shared" si="181"/>
        <v>0.15860994593583097</v>
      </c>
      <c r="U143">
        <f t="shared" si="182"/>
        <v>273.63141489524543</v>
      </c>
      <c r="V143">
        <f t="shared" si="183"/>
        <v>29.579752750970375</v>
      </c>
      <c r="W143">
        <f t="shared" si="184"/>
        <v>30.479199999999999</v>
      </c>
      <c r="X143">
        <f t="shared" si="185"/>
        <v>4.3791340511812251</v>
      </c>
      <c r="Y143">
        <f t="shared" si="186"/>
        <v>65.270445749330392</v>
      </c>
      <c r="Z143">
        <f t="shared" si="187"/>
        <v>2.6315829673266</v>
      </c>
      <c r="AA143">
        <f t="shared" si="188"/>
        <v>4.0318139965416089</v>
      </c>
      <c r="AB143">
        <f t="shared" si="189"/>
        <v>1.7475510838546251</v>
      </c>
      <c r="AC143">
        <f t="shared" si="190"/>
        <v>-202.10905240417819</v>
      </c>
      <c r="AD143">
        <f t="shared" si="191"/>
        <v>-174.34363821324888</v>
      </c>
      <c r="AE143">
        <f t="shared" si="192"/>
        <v>-17.174504445390749</v>
      </c>
      <c r="AF143">
        <f t="shared" si="193"/>
        <v>-119.99578016757241</v>
      </c>
      <c r="AG143">
        <v>-4.1233084541346603E-2</v>
      </c>
      <c r="AH143">
        <v>4.6287749614260298E-2</v>
      </c>
      <c r="AI143">
        <v>3.4584965075035399</v>
      </c>
      <c r="AJ143">
        <v>149</v>
      </c>
      <c r="AK143">
        <v>30</v>
      </c>
      <c r="AL143">
        <f t="shared" si="194"/>
        <v>1.0057395584240212</v>
      </c>
      <c r="AM143">
        <f t="shared" si="195"/>
        <v>0.5739558424021185</v>
      </c>
      <c r="AN143">
        <f t="shared" si="196"/>
        <v>52218.370520633136</v>
      </c>
      <c r="AO143">
        <v>0</v>
      </c>
      <c r="AP143">
        <v>0</v>
      </c>
      <c r="AQ143">
        <v>0</v>
      </c>
      <c r="AR143">
        <f t="shared" si="197"/>
        <v>0</v>
      </c>
      <c r="AS143" t="e">
        <f t="shared" si="198"/>
        <v>#DIV/0!</v>
      </c>
      <c r="AT143">
        <v>-1</v>
      </c>
      <c r="AU143" t="s">
        <v>928</v>
      </c>
      <c r="AV143">
        <v>861.37769230769197</v>
      </c>
      <c r="AW143">
        <v>1114.74</v>
      </c>
      <c r="AX143">
        <f t="shared" si="199"/>
        <v>0.22728376813634388</v>
      </c>
      <c r="AY143">
        <v>0.5</v>
      </c>
      <c r="AZ143">
        <f t="shared" si="200"/>
        <v>1429.3785001003689</v>
      </c>
      <c r="BA143">
        <f t="shared" si="201"/>
        <v>-3.6971990444861227E-2</v>
      </c>
      <c r="BB143">
        <f t="shared" si="202"/>
        <v>162.43726579794361</v>
      </c>
      <c r="BC143">
        <f t="shared" si="203"/>
        <v>0.40395069702352115</v>
      </c>
      <c r="BD143">
        <f t="shared" si="204"/>
        <v>6.7373897780575011E-4</v>
      </c>
      <c r="BE143">
        <f t="shared" si="205"/>
        <v>-1</v>
      </c>
      <c r="BF143" t="s">
        <v>929</v>
      </c>
      <c r="BG143">
        <v>664.44</v>
      </c>
      <c r="BH143">
        <f t="shared" si="206"/>
        <v>450.29999999999995</v>
      </c>
      <c r="BI143">
        <f t="shared" si="207"/>
        <v>0.56265224892806587</v>
      </c>
      <c r="BJ143">
        <f t="shared" si="208"/>
        <v>1.6777135633014266</v>
      </c>
      <c r="BK143">
        <f t="shared" si="209"/>
        <v>0.22728376813634393</v>
      </c>
      <c r="BL143" t="e">
        <f t="shared" si="210"/>
        <v>#DIV/0!</v>
      </c>
      <c r="BM143">
        <v>681</v>
      </c>
      <c r="BN143">
        <v>300</v>
      </c>
      <c r="BO143">
        <v>300</v>
      </c>
      <c r="BP143">
        <v>300</v>
      </c>
      <c r="BQ143">
        <v>10135.6</v>
      </c>
      <c r="BR143">
        <v>1063.97</v>
      </c>
      <c r="BS143">
        <v>-7.0009800000000004E-3</v>
      </c>
      <c r="BT143">
        <v>4.0089100000000002</v>
      </c>
      <c r="BU143">
        <f t="shared" si="211"/>
        <v>1700.19</v>
      </c>
      <c r="BV143">
        <f t="shared" si="212"/>
        <v>1429.3785001003689</v>
      </c>
      <c r="BW143">
        <f t="shared" si="213"/>
        <v>0.84071691993269504</v>
      </c>
      <c r="BX143">
        <f t="shared" si="214"/>
        <v>0.19143383986539006</v>
      </c>
      <c r="BY143">
        <v>6</v>
      </c>
      <c r="BZ143">
        <v>0.5</v>
      </c>
      <c r="CA143" t="s">
        <v>278</v>
      </c>
      <c r="CB143">
        <v>1564515574.5999999</v>
      </c>
      <c r="CC143">
        <v>49.754199999999997</v>
      </c>
      <c r="CD143">
        <v>49.983699999999999</v>
      </c>
      <c r="CE143">
        <v>26.469799999999999</v>
      </c>
      <c r="CF143">
        <v>21.147500000000001</v>
      </c>
      <c r="CG143">
        <v>500.029</v>
      </c>
      <c r="CH143">
        <v>99.218299999999999</v>
      </c>
      <c r="CI143">
        <v>0.200017</v>
      </c>
      <c r="CJ143">
        <v>29.043099999999999</v>
      </c>
      <c r="CK143">
        <v>30.479199999999999</v>
      </c>
      <c r="CL143">
        <v>999.9</v>
      </c>
      <c r="CM143">
        <v>10021.9</v>
      </c>
      <c r="CN143">
        <v>0</v>
      </c>
      <c r="CO143">
        <v>-0.49690400000000001</v>
      </c>
      <c r="CP143">
        <v>1700.19</v>
      </c>
      <c r="CQ143">
        <v>0.97603399999999996</v>
      </c>
      <c r="CR143">
        <v>2.39657E-2</v>
      </c>
      <c r="CS143">
        <v>0</v>
      </c>
      <c r="CT143">
        <v>861.80100000000004</v>
      </c>
      <c r="CU143">
        <v>4.99986</v>
      </c>
      <c r="CV143">
        <v>15154.7</v>
      </c>
      <c r="CW143">
        <v>13811</v>
      </c>
      <c r="CX143">
        <v>47.375</v>
      </c>
      <c r="CY143">
        <v>49</v>
      </c>
      <c r="CZ143">
        <v>48.125</v>
      </c>
      <c r="DA143">
        <v>48</v>
      </c>
      <c r="DB143">
        <v>49.061999999999998</v>
      </c>
      <c r="DC143">
        <v>1654.56</v>
      </c>
      <c r="DD143">
        <v>40.630000000000003</v>
      </c>
      <c r="DE143">
        <v>0</v>
      </c>
      <c r="DF143">
        <v>110.299999952316</v>
      </c>
      <c r="DG143">
        <v>861.37769230769197</v>
      </c>
      <c r="DH143">
        <v>3.5608888937519101</v>
      </c>
      <c r="DI143">
        <v>61.743589758053801</v>
      </c>
      <c r="DJ143">
        <v>15144.9769230769</v>
      </c>
      <c r="DK143">
        <v>15</v>
      </c>
      <c r="DL143">
        <v>1564515604.0999999</v>
      </c>
      <c r="DM143" t="s">
        <v>930</v>
      </c>
      <c r="DN143">
        <v>139</v>
      </c>
      <c r="DO143">
        <v>0.28499999999999998</v>
      </c>
      <c r="DP143">
        <v>0.192</v>
      </c>
      <c r="DQ143">
        <v>50</v>
      </c>
      <c r="DR143">
        <v>21</v>
      </c>
      <c r="DS143">
        <v>0.2</v>
      </c>
      <c r="DT143">
        <v>0.02</v>
      </c>
      <c r="DU143">
        <v>-0.104464931213936</v>
      </c>
      <c r="DV143">
        <v>0.25993909731554998</v>
      </c>
      <c r="DW143">
        <v>6.6624114506824803E-2</v>
      </c>
      <c r="DX143">
        <v>1</v>
      </c>
      <c r="DY143">
        <v>0.261098532276826</v>
      </c>
      <c r="DZ143">
        <v>1.8842837961557401E-2</v>
      </c>
      <c r="EA143">
        <v>3.8701709491596199E-3</v>
      </c>
      <c r="EB143">
        <v>1</v>
      </c>
      <c r="EC143">
        <v>2</v>
      </c>
      <c r="ED143">
        <v>2</v>
      </c>
      <c r="EE143" t="s">
        <v>279</v>
      </c>
      <c r="EF143">
        <v>1.8670500000000001</v>
      </c>
      <c r="EG143">
        <v>1.86355</v>
      </c>
      <c r="EH143">
        <v>1.8692</v>
      </c>
      <c r="EI143">
        <v>1.8671</v>
      </c>
      <c r="EJ143">
        <v>1.8717999999999999</v>
      </c>
      <c r="EK143">
        <v>1.86425</v>
      </c>
      <c r="EL143">
        <v>1.8658399999999999</v>
      </c>
      <c r="EM143">
        <v>1.86572</v>
      </c>
      <c r="EN143" t="s">
        <v>280</v>
      </c>
      <c r="EO143" t="s">
        <v>19</v>
      </c>
      <c r="EP143" t="s">
        <v>19</v>
      </c>
      <c r="EQ143" t="s">
        <v>19</v>
      </c>
      <c r="ER143" t="s">
        <v>281</v>
      </c>
      <c r="ES143" t="s">
        <v>282</v>
      </c>
      <c r="ET143" t="s">
        <v>283</v>
      </c>
      <c r="EU143" t="s">
        <v>283</v>
      </c>
      <c r="EV143" t="s">
        <v>283</v>
      </c>
      <c r="EW143" t="s">
        <v>283</v>
      </c>
      <c r="EX143">
        <v>0</v>
      </c>
      <c r="EY143">
        <v>100</v>
      </c>
      <c r="EZ143">
        <v>100</v>
      </c>
      <c r="FA143">
        <v>0.28499999999999998</v>
      </c>
      <c r="FB143">
        <v>0.192</v>
      </c>
      <c r="FC143">
        <v>2</v>
      </c>
      <c r="FD143">
        <v>330.94600000000003</v>
      </c>
      <c r="FE143">
        <v>501.94</v>
      </c>
      <c r="FF143">
        <v>25.0002</v>
      </c>
      <c r="FG143">
        <v>32.801200000000001</v>
      </c>
      <c r="FH143">
        <v>29.9999</v>
      </c>
      <c r="FI143">
        <v>32.860100000000003</v>
      </c>
      <c r="FJ143">
        <v>32.8596</v>
      </c>
      <c r="FK143">
        <v>5.7296500000000004</v>
      </c>
      <c r="FL143">
        <v>33.640300000000003</v>
      </c>
      <c r="FM143">
        <v>29.197500000000002</v>
      </c>
      <c r="FN143">
        <v>25</v>
      </c>
      <c r="FO143">
        <v>50</v>
      </c>
      <c r="FP143">
        <v>21.158899999999999</v>
      </c>
      <c r="FQ143">
        <v>100.73699999999999</v>
      </c>
      <c r="FR143">
        <v>101.398</v>
      </c>
    </row>
    <row r="144" spans="1:174" x14ac:dyDescent="0.2">
      <c r="A144">
        <v>139</v>
      </c>
      <c r="B144">
        <v>1564515695.5999999</v>
      </c>
      <c r="C144">
        <v>22878.799999952302</v>
      </c>
      <c r="D144" t="s">
        <v>931</v>
      </c>
      <c r="E144" t="s">
        <v>932</v>
      </c>
      <c r="F144" t="s">
        <v>902</v>
      </c>
      <c r="G144">
        <v>1</v>
      </c>
      <c r="H144" s="1">
        <v>3</v>
      </c>
      <c r="I144" t="s">
        <v>959</v>
      </c>
      <c r="J144">
        <v>1564515695.5999999</v>
      </c>
      <c r="K144">
        <f t="shared" si="172"/>
        <v>4.8331279422676151E-3</v>
      </c>
      <c r="L144">
        <f t="shared" si="173"/>
        <v>26.691618802877354</v>
      </c>
      <c r="M144">
        <f t="shared" si="174"/>
        <v>366.03496914642119</v>
      </c>
      <c r="N144">
        <f t="shared" si="175"/>
        <v>201.84746538299993</v>
      </c>
      <c r="O144">
        <f t="shared" si="176"/>
        <v>20.066684139170288</v>
      </c>
      <c r="P144">
        <f t="shared" si="177"/>
        <v>36.389399766873659</v>
      </c>
      <c r="Q144">
        <f t="shared" si="178"/>
        <v>0.29021786223779672</v>
      </c>
      <c r="R144">
        <f t="shared" si="179"/>
        <v>2.2453757444541877</v>
      </c>
      <c r="S144">
        <f t="shared" si="180"/>
        <v>0.27087312581691664</v>
      </c>
      <c r="T144">
        <f t="shared" si="181"/>
        <v>0.17092618129110726</v>
      </c>
      <c r="U144">
        <f t="shared" si="182"/>
        <v>273.5803432242862</v>
      </c>
      <c r="V144">
        <f t="shared" si="183"/>
        <v>29.479788850038819</v>
      </c>
      <c r="W144">
        <f t="shared" si="184"/>
        <v>30.225899999999999</v>
      </c>
      <c r="X144">
        <f t="shared" si="185"/>
        <v>4.3160448445330992</v>
      </c>
      <c r="Y144">
        <f t="shared" si="186"/>
        <v>64.652105739780851</v>
      </c>
      <c r="Z144">
        <f t="shared" si="187"/>
        <v>2.6039397125265999</v>
      </c>
      <c r="AA144">
        <f t="shared" si="188"/>
        <v>4.0276177902189803</v>
      </c>
      <c r="AB144">
        <f t="shared" si="189"/>
        <v>1.7121051320064993</v>
      </c>
      <c r="AC144">
        <f t="shared" si="190"/>
        <v>-213.14094225400183</v>
      </c>
      <c r="AD144">
        <f t="shared" si="191"/>
        <v>-145.36007871972515</v>
      </c>
      <c r="AE144">
        <f t="shared" si="192"/>
        <v>-14.341203546126454</v>
      </c>
      <c r="AF144">
        <f t="shared" si="193"/>
        <v>-99.261881295567235</v>
      </c>
      <c r="AG144">
        <v>-4.1059371154967501E-2</v>
      </c>
      <c r="AH144">
        <v>4.6092741119921302E-2</v>
      </c>
      <c r="AI144">
        <v>3.4469566593134902</v>
      </c>
      <c r="AJ144">
        <v>149</v>
      </c>
      <c r="AK144">
        <v>30</v>
      </c>
      <c r="AL144">
        <f t="shared" si="194"/>
        <v>1.0057626426371977</v>
      </c>
      <c r="AM144">
        <f t="shared" si="195"/>
        <v>0.57626426371977235</v>
      </c>
      <c r="AN144">
        <f t="shared" si="196"/>
        <v>52010.385924544717</v>
      </c>
      <c r="AO144">
        <v>0</v>
      </c>
      <c r="AP144">
        <v>0</v>
      </c>
      <c r="AQ144">
        <v>0</v>
      </c>
      <c r="AR144">
        <f t="shared" si="197"/>
        <v>0</v>
      </c>
      <c r="AS144" t="e">
        <f t="shared" si="198"/>
        <v>#DIV/0!</v>
      </c>
      <c r="AT144">
        <v>-1</v>
      </c>
      <c r="AU144" t="s">
        <v>933</v>
      </c>
      <c r="AV144">
        <v>849.59353846153897</v>
      </c>
      <c r="AW144">
        <v>1264.97</v>
      </c>
      <c r="AX144">
        <f t="shared" si="199"/>
        <v>0.32836862655909704</v>
      </c>
      <c r="AY144">
        <v>0.5</v>
      </c>
      <c r="AZ144">
        <f t="shared" si="200"/>
        <v>1429.1097001003875</v>
      </c>
      <c r="BA144">
        <f t="shared" si="201"/>
        <v>26.691618802877354</v>
      </c>
      <c r="BB144">
        <f t="shared" si="202"/>
        <v>234.63739471212367</v>
      </c>
      <c r="BC144">
        <f t="shared" si="203"/>
        <v>0.51583041495055215</v>
      </c>
      <c r="BD144">
        <f t="shared" si="204"/>
        <v>1.9376832164061417E-2</v>
      </c>
      <c r="BE144">
        <f t="shared" si="205"/>
        <v>-1</v>
      </c>
      <c r="BF144" t="s">
        <v>934</v>
      </c>
      <c r="BG144">
        <v>612.46</v>
      </c>
      <c r="BH144">
        <f t="shared" si="206"/>
        <v>652.51</v>
      </c>
      <c r="BI144">
        <f t="shared" si="207"/>
        <v>0.63658252216588418</v>
      </c>
      <c r="BJ144">
        <f t="shared" si="208"/>
        <v>2.065392025601672</v>
      </c>
      <c r="BK144">
        <f t="shared" si="209"/>
        <v>0.3283686265590971</v>
      </c>
      <c r="BL144" t="e">
        <f t="shared" si="210"/>
        <v>#DIV/0!</v>
      </c>
      <c r="BM144">
        <v>683</v>
      </c>
      <c r="BN144">
        <v>300</v>
      </c>
      <c r="BO144">
        <v>300</v>
      </c>
      <c r="BP144">
        <v>300</v>
      </c>
      <c r="BQ144">
        <v>10136</v>
      </c>
      <c r="BR144">
        <v>1164.77</v>
      </c>
      <c r="BS144">
        <v>-7.0019399999999999E-3</v>
      </c>
      <c r="BT144">
        <v>2.9493399999999999</v>
      </c>
      <c r="BU144">
        <f t="shared" si="211"/>
        <v>1699.87</v>
      </c>
      <c r="BV144">
        <f t="shared" si="212"/>
        <v>1429.1097001003875</v>
      </c>
      <c r="BW144">
        <f t="shared" si="213"/>
        <v>0.84071705489266091</v>
      </c>
      <c r="BX144">
        <f t="shared" si="214"/>
        <v>0.19143410978532202</v>
      </c>
      <c r="BY144">
        <v>6</v>
      </c>
      <c r="BZ144">
        <v>0.5</v>
      </c>
      <c r="CA144" t="s">
        <v>278</v>
      </c>
      <c r="CB144">
        <v>1564515695.5999999</v>
      </c>
      <c r="CC144">
        <v>366.03500000000003</v>
      </c>
      <c r="CD144">
        <v>399.99700000000001</v>
      </c>
      <c r="CE144">
        <v>26.192599999999999</v>
      </c>
      <c r="CF144">
        <v>20.5792</v>
      </c>
      <c r="CG144">
        <v>500.108</v>
      </c>
      <c r="CH144">
        <v>99.215100000000007</v>
      </c>
      <c r="CI144">
        <v>0.199991</v>
      </c>
      <c r="CJ144">
        <v>29.025099999999998</v>
      </c>
      <c r="CK144">
        <v>30.225899999999999</v>
      </c>
      <c r="CL144">
        <v>999.9</v>
      </c>
      <c r="CM144">
        <v>9980</v>
      </c>
      <c r="CN144">
        <v>0</v>
      </c>
      <c r="CO144">
        <v>-0.35356700000000002</v>
      </c>
      <c r="CP144">
        <v>1699.87</v>
      </c>
      <c r="CQ144">
        <v>0.97602999999999995</v>
      </c>
      <c r="CR144">
        <v>2.3970000000000002E-2</v>
      </c>
      <c r="CS144">
        <v>0</v>
      </c>
      <c r="CT144">
        <v>849</v>
      </c>
      <c r="CU144">
        <v>4.99986</v>
      </c>
      <c r="CV144">
        <v>14961.9</v>
      </c>
      <c r="CW144">
        <v>13808.4</v>
      </c>
      <c r="CX144">
        <v>47.436999999999998</v>
      </c>
      <c r="CY144">
        <v>48.936999999999998</v>
      </c>
      <c r="CZ144">
        <v>48.186999999999998</v>
      </c>
      <c r="DA144">
        <v>48.125</v>
      </c>
      <c r="DB144">
        <v>49.125</v>
      </c>
      <c r="DC144">
        <v>1654.24</v>
      </c>
      <c r="DD144">
        <v>40.630000000000003</v>
      </c>
      <c r="DE144">
        <v>0</v>
      </c>
      <c r="DF144">
        <v>120.5</v>
      </c>
      <c r="DG144">
        <v>849.59353846153897</v>
      </c>
      <c r="DH144">
        <v>-2.1414017082750001</v>
      </c>
      <c r="DI144">
        <v>-62.505982922065201</v>
      </c>
      <c r="DJ144">
        <v>14970.1653846154</v>
      </c>
      <c r="DK144">
        <v>15</v>
      </c>
      <c r="DL144">
        <v>1564515724.5999999</v>
      </c>
      <c r="DM144" t="s">
        <v>935</v>
      </c>
      <c r="DN144">
        <v>140</v>
      </c>
      <c r="DO144">
        <v>0.52700000000000002</v>
      </c>
      <c r="DP144">
        <v>0.185</v>
      </c>
      <c r="DQ144">
        <v>400</v>
      </c>
      <c r="DR144">
        <v>21</v>
      </c>
      <c r="DS144">
        <v>0.02</v>
      </c>
      <c r="DT144">
        <v>0.02</v>
      </c>
      <c r="DU144">
        <v>27.357521561110701</v>
      </c>
      <c r="DV144">
        <v>-1.0369195107493301</v>
      </c>
      <c r="DW144">
        <v>0.21026078961226299</v>
      </c>
      <c r="DX144">
        <v>0</v>
      </c>
      <c r="DY144">
        <v>0.30417496045244402</v>
      </c>
      <c r="DZ144">
        <v>-2.5053757286300601E-2</v>
      </c>
      <c r="EA144">
        <v>5.3677092234960498E-3</v>
      </c>
      <c r="EB144">
        <v>1</v>
      </c>
      <c r="EC144">
        <v>1</v>
      </c>
      <c r="ED144">
        <v>2</v>
      </c>
      <c r="EE144" t="s">
        <v>284</v>
      </c>
      <c r="EF144">
        <v>1.86703</v>
      </c>
      <c r="EG144">
        <v>1.8635600000000001</v>
      </c>
      <c r="EH144">
        <v>1.8691800000000001</v>
      </c>
      <c r="EI144">
        <v>1.8671</v>
      </c>
      <c r="EJ144">
        <v>1.8717900000000001</v>
      </c>
      <c r="EK144">
        <v>1.86422</v>
      </c>
      <c r="EL144">
        <v>1.8658399999999999</v>
      </c>
      <c r="EM144">
        <v>1.86571</v>
      </c>
      <c r="EN144" t="s">
        <v>280</v>
      </c>
      <c r="EO144" t="s">
        <v>19</v>
      </c>
      <c r="EP144" t="s">
        <v>19</v>
      </c>
      <c r="EQ144" t="s">
        <v>19</v>
      </c>
      <c r="ER144" t="s">
        <v>281</v>
      </c>
      <c r="ES144" t="s">
        <v>282</v>
      </c>
      <c r="ET144" t="s">
        <v>283</v>
      </c>
      <c r="EU144" t="s">
        <v>283</v>
      </c>
      <c r="EV144" t="s">
        <v>283</v>
      </c>
      <c r="EW144" t="s">
        <v>283</v>
      </c>
      <c r="EX144">
        <v>0</v>
      </c>
      <c r="EY144">
        <v>100</v>
      </c>
      <c r="EZ144">
        <v>100</v>
      </c>
      <c r="FA144">
        <v>0.52700000000000002</v>
      </c>
      <c r="FB144">
        <v>0.185</v>
      </c>
      <c r="FC144">
        <v>2</v>
      </c>
      <c r="FD144">
        <v>331.50799999999998</v>
      </c>
      <c r="FE144">
        <v>502.66899999999998</v>
      </c>
      <c r="FF144">
        <v>24.9999</v>
      </c>
      <c r="FG144">
        <v>32.754899999999999</v>
      </c>
      <c r="FH144">
        <v>30</v>
      </c>
      <c r="FI144">
        <v>32.803899999999999</v>
      </c>
      <c r="FJ144">
        <v>32.804600000000001</v>
      </c>
      <c r="FK144">
        <v>22.282299999999999</v>
      </c>
      <c r="FL144">
        <v>33.573799999999999</v>
      </c>
      <c r="FM144">
        <v>27.226199999999999</v>
      </c>
      <c r="FN144">
        <v>25</v>
      </c>
      <c r="FO144">
        <v>400</v>
      </c>
      <c r="FP144">
        <v>20.775700000000001</v>
      </c>
      <c r="FQ144">
        <v>100.745</v>
      </c>
      <c r="FR144">
        <v>101.40900000000001</v>
      </c>
    </row>
    <row r="145" spans="1:174" x14ac:dyDescent="0.2">
      <c r="A145">
        <v>140</v>
      </c>
      <c r="B145">
        <v>1564515816.0999999</v>
      </c>
      <c r="C145">
        <v>22999.299999952302</v>
      </c>
      <c r="D145" t="s">
        <v>936</v>
      </c>
      <c r="E145" t="s">
        <v>937</v>
      </c>
      <c r="F145" t="s">
        <v>902</v>
      </c>
      <c r="G145">
        <v>1</v>
      </c>
      <c r="H145" s="1">
        <v>3</v>
      </c>
      <c r="I145" t="s">
        <v>959</v>
      </c>
      <c r="J145">
        <v>1564515816.0999999</v>
      </c>
      <c r="K145">
        <f t="shared" si="172"/>
        <v>2.4010706583722434E-3</v>
      </c>
      <c r="L145">
        <f t="shared" si="173"/>
        <v>22.946528333691493</v>
      </c>
      <c r="M145">
        <f t="shared" si="174"/>
        <v>471.2409736255043</v>
      </c>
      <c r="N145">
        <f t="shared" si="175"/>
        <v>160.85652531410094</v>
      </c>
      <c r="O145">
        <f t="shared" si="176"/>
        <v>15.99106278197744</v>
      </c>
      <c r="P145">
        <f t="shared" si="177"/>
        <v>46.846989762901636</v>
      </c>
      <c r="Q145">
        <f t="shared" si="178"/>
        <v>0.12543279605766924</v>
      </c>
      <c r="R145">
        <f t="shared" si="179"/>
        <v>2.249916868915081</v>
      </c>
      <c r="S145">
        <f t="shared" si="180"/>
        <v>0.12167341384739119</v>
      </c>
      <c r="T145">
        <f t="shared" si="181"/>
        <v>7.6374263728817615E-2</v>
      </c>
      <c r="U145">
        <f t="shared" si="182"/>
        <v>273.5787472345707</v>
      </c>
      <c r="V145">
        <f t="shared" si="183"/>
        <v>30.337773446342453</v>
      </c>
      <c r="W145">
        <f t="shared" si="184"/>
        <v>30.955500000000001</v>
      </c>
      <c r="X145">
        <f t="shared" si="185"/>
        <v>4.499944313694221</v>
      </c>
      <c r="Y145">
        <f t="shared" si="186"/>
        <v>64.560549291121589</v>
      </c>
      <c r="Z145">
        <f t="shared" si="187"/>
        <v>2.6083114117788</v>
      </c>
      <c r="AA145">
        <f t="shared" si="188"/>
        <v>4.0401010220919797</v>
      </c>
      <c r="AB145">
        <f t="shared" si="189"/>
        <v>1.891632901915421</v>
      </c>
      <c r="AC145">
        <f t="shared" si="190"/>
        <v>-105.88721603421594</v>
      </c>
      <c r="AD145">
        <f t="shared" si="191"/>
        <v>-227.66331197893109</v>
      </c>
      <c r="AE145">
        <f t="shared" si="192"/>
        <v>-22.503141369997117</v>
      </c>
      <c r="AF145">
        <f t="shared" si="193"/>
        <v>-82.474922148573427</v>
      </c>
      <c r="AG145">
        <v>-4.1181509351849097E-2</v>
      </c>
      <c r="AH145">
        <v>4.62298519458147E-2</v>
      </c>
      <c r="AI145">
        <v>3.4550720939067601</v>
      </c>
      <c r="AJ145">
        <v>149</v>
      </c>
      <c r="AK145">
        <v>30</v>
      </c>
      <c r="AL145">
        <f t="shared" si="194"/>
        <v>1.0057471838651311</v>
      </c>
      <c r="AM145">
        <f t="shared" si="195"/>
        <v>0.57471838651310669</v>
      </c>
      <c r="AN145">
        <f t="shared" si="196"/>
        <v>52149.481872366181</v>
      </c>
      <c r="AO145">
        <v>0</v>
      </c>
      <c r="AP145">
        <v>0</v>
      </c>
      <c r="AQ145">
        <v>0</v>
      </c>
      <c r="AR145">
        <f t="shared" si="197"/>
        <v>0</v>
      </c>
      <c r="AS145" t="e">
        <f t="shared" si="198"/>
        <v>#DIV/0!</v>
      </c>
      <c r="AT145">
        <v>-1</v>
      </c>
      <c r="AU145" t="s">
        <v>938</v>
      </c>
      <c r="AV145">
        <v>843.79415384615402</v>
      </c>
      <c r="AW145">
        <v>1288.8599999999999</v>
      </c>
      <c r="AX145">
        <f t="shared" si="199"/>
        <v>0.34531744809664811</v>
      </c>
      <c r="AY145">
        <v>0.5</v>
      </c>
      <c r="AZ145">
        <f t="shared" si="200"/>
        <v>1429.101300100388</v>
      </c>
      <c r="BA145">
        <f t="shared" si="201"/>
        <v>22.946528333691493</v>
      </c>
      <c r="BB145">
        <f t="shared" si="202"/>
        <v>246.74680701113402</v>
      </c>
      <c r="BC145">
        <f t="shared" si="203"/>
        <v>0.51439256397126143</v>
      </c>
      <c r="BD145">
        <f t="shared" si="204"/>
        <v>1.675635473287258E-2</v>
      </c>
      <c r="BE145">
        <f t="shared" si="205"/>
        <v>-1</v>
      </c>
      <c r="BF145" t="s">
        <v>939</v>
      </c>
      <c r="BG145">
        <v>625.88</v>
      </c>
      <c r="BH145">
        <f t="shared" si="206"/>
        <v>662.9799999999999</v>
      </c>
      <c r="BI145">
        <f t="shared" si="207"/>
        <v>0.67131111972283619</v>
      </c>
      <c r="BJ145">
        <f t="shared" si="208"/>
        <v>2.0592765386336036</v>
      </c>
      <c r="BK145">
        <f t="shared" si="209"/>
        <v>0.34531744809664816</v>
      </c>
      <c r="BL145" t="e">
        <f t="shared" si="210"/>
        <v>#DIV/0!</v>
      </c>
      <c r="BM145">
        <v>685</v>
      </c>
      <c r="BN145">
        <v>300</v>
      </c>
      <c r="BO145">
        <v>300</v>
      </c>
      <c r="BP145">
        <v>300</v>
      </c>
      <c r="BQ145">
        <v>10135.799999999999</v>
      </c>
      <c r="BR145">
        <v>1167.51</v>
      </c>
      <c r="BS145">
        <v>-7.0020100000000004E-3</v>
      </c>
      <c r="BT145">
        <v>-4.2446299999999999</v>
      </c>
      <c r="BU145">
        <f t="shared" si="211"/>
        <v>1699.86</v>
      </c>
      <c r="BV145">
        <f t="shared" si="212"/>
        <v>1429.101300100388</v>
      </c>
      <c r="BW145">
        <f t="shared" si="213"/>
        <v>0.8407170591109786</v>
      </c>
      <c r="BX145">
        <f t="shared" si="214"/>
        <v>0.19143411822195741</v>
      </c>
      <c r="BY145">
        <v>6</v>
      </c>
      <c r="BZ145">
        <v>0.5</v>
      </c>
      <c r="CA145" t="s">
        <v>278</v>
      </c>
      <c r="CB145">
        <v>1564515816.0999999</v>
      </c>
      <c r="CC145">
        <v>471.24099999999999</v>
      </c>
      <c r="CD145">
        <v>499.976</v>
      </c>
      <c r="CE145">
        <v>26.237400000000001</v>
      </c>
      <c r="CF145">
        <v>23.4483</v>
      </c>
      <c r="CG145">
        <v>500.02199999999999</v>
      </c>
      <c r="CH145">
        <v>99.212000000000003</v>
      </c>
      <c r="CI145">
        <v>0.199962</v>
      </c>
      <c r="CJ145">
        <v>29.078600000000002</v>
      </c>
      <c r="CK145">
        <v>30.955500000000001</v>
      </c>
      <c r="CL145">
        <v>999.9</v>
      </c>
      <c r="CM145">
        <v>10010</v>
      </c>
      <c r="CN145">
        <v>0</v>
      </c>
      <c r="CO145">
        <v>-0.431925</v>
      </c>
      <c r="CP145">
        <v>1699.86</v>
      </c>
      <c r="CQ145">
        <v>0.97602999999999995</v>
      </c>
      <c r="CR145">
        <v>2.3970000000000002E-2</v>
      </c>
      <c r="CS145">
        <v>0</v>
      </c>
      <c r="CT145">
        <v>843.79600000000005</v>
      </c>
      <c r="CU145">
        <v>4.99986</v>
      </c>
      <c r="CV145">
        <v>14852</v>
      </c>
      <c r="CW145">
        <v>13808.2</v>
      </c>
      <c r="CX145">
        <v>47.375</v>
      </c>
      <c r="CY145">
        <v>48.936999999999998</v>
      </c>
      <c r="CZ145">
        <v>48.061999999999998</v>
      </c>
      <c r="DA145">
        <v>48</v>
      </c>
      <c r="DB145">
        <v>49.061999999999998</v>
      </c>
      <c r="DC145">
        <v>1654.23</v>
      </c>
      <c r="DD145">
        <v>40.630000000000003</v>
      </c>
      <c r="DE145">
        <v>0</v>
      </c>
      <c r="DF145">
        <v>119.90000009536701</v>
      </c>
      <c r="DG145">
        <v>843.79415384615402</v>
      </c>
      <c r="DH145">
        <v>-0.29736753227582702</v>
      </c>
      <c r="DI145">
        <v>-12.3316240834368</v>
      </c>
      <c r="DJ145">
        <v>14854.257692307699</v>
      </c>
      <c r="DK145">
        <v>15</v>
      </c>
      <c r="DL145">
        <v>1564515843.5999999</v>
      </c>
      <c r="DM145" t="s">
        <v>940</v>
      </c>
      <c r="DN145">
        <v>141</v>
      </c>
      <c r="DO145">
        <v>0.63800000000000001</v>
      </c>
      <c r="DP145">
        <v>0.24399999999999999</v>
      </c>
      <c r="DQ145">
        <v>500</v>
      </c>
      <c r="DR145">
        <v>23</v>
      </c>
      <c r="DS145">
        <v>0.06</v>
      </c>
      <c r="DT145">
        <v>0.04</v>
      </c>
      <c r="DU145">
        <v>24.258610365297699</v>
      </c>
      <c r="DV145">
        <v>-4.1562594762769001</v>
      </c>
      <c r="DW145">
        <v>0.83152133082958402</v>
      </c>
      <c r="DX145">
        <v>0</v>
      </c>
      <c r="DY145">
        <v>0.131246008362671</v>
      </c>
      <c r="DZ145">
        <v>-3.3698671594293697E-2</v>
      </c>
      <c r="EA145">
        <v>6.7472786221583298E-3</v>
      </c>
      <c r="EB145">
        <v>1</v>
      </c>
      <c r="EC145">
        <v>1</v>
      </c>
      <c r="ED145">
        <v>2</v>
      </c>
      <c r="EE145" t="s">
        <v>284</v>
      </c>
      <c r="EF145">
        <v>1.86703</v>
      </c>
      <c r="EG145">
        <v>1.86354</v>
      </c>
      <c r="EH145">
        <v>1.8691500000000001</v>
      </c>
      <c r="EI145">
        <v>1.8670800000000001</v>
      </c>
      <c r="EJ145">
        <v>1.87178</v>
      </c>
      <c r="EK145">
        <v>1.8642099999999999</v>
      </c>
      <c r="EL145">
        <v>1.8658399999999999</v>
      </c>
      <c r="EM145">
        <v>1.8656900000000001</v>
      </c>
      <c r="EN145" t="s">
        <v>280</v>
      </c>
      <c r="EO145" t="s">
        <v>19</v>
      </c>
      <c r="EP145" t="s">
        <v>19</v>
      </c>
      <c r="EQ145" t="s">
        <v>19</v>
      </c>
      <c r="ER145" t="s">
        <v>281</v>
      </c>
      <c r="ES145" t="s">
        <v>282</v>
      </c>
      <c r="ET145" t="s">
        <v>283</v>
      </c>
      <c r="EU145" t="s">
        <v>283</v>
      </c>
      <c r="EV145" t="s">
        <v>283</v>
      </c>
      <c r="EW145" t="s">
        <v>283</v>
      </c>
      <c r="EX145">
        <v>0</v>
      </c>
      <c r="EY145">
        <v>100</v>
      </c>
      <c r="EZ145">
        <v>100</v>
      </c>
      <c r="FA145">
        <v>0.63800000000000001</v>
      </c>
      <c r="FB145">
        <v>0.24399999999999999</v>
      </c>
      <c r="FC145">
        <v>2</v>
      </c>
      <c r="FD145">
        <v>331.14</v>
      </c>
      <c r="FE145">
        <v>504.98599999999999</v>
      </c>
      <c r="FF145">
        <v>24.999600000000001</v>
      </c>
      <c r="FG145">
        <v>32.729500000000002</v>
      </c>
      <c r="FH145">
        <v>30</v>
      </c>
      <c r="FI145">
        <v>32.7714</v>
      </c>
      <c r="FJ145">
        <v>32.772799999999997</v>
      </c>
      <c r="FK145">
        <v>26.6648</v>
      </c>
      <c r="FL145">
        <v>21.078700000000001</v>
      </c>
      <c r="FM145">
        <v>28.035799999999998</v>
      </c>
      <c r="FN145">
        <v>25</v>
      </c>
      <c r="FO145">
        <v>500</v>
      </c>
      <c r="FP145">
        <v>23.536300000000001</v>
      </c>
      <c r="FQ145">
        <v>100.748</v>
      </c>
      <c r="FR145">
        <v>101.408</v>
      </c>
    </row>
    <row r="146" spans="1:174" x14ac:dyDescent="0.2">
      <c r="A146">
        <v>141</v>
      </c>
      <c r="B146">
        <v>1564515935.0999999</v>
      </c>
      <c r="C146">
        <v>23118.299999952302</v>
      </c>
      <c r="D146" t="s">
        <v>941</v>
      </c>
      <c r="E146" t="s">
        <v>942</v>
      </c>
      <c r="F146" t="s">
        <v>902</v>
      </c>
      <c r="G146">
        <v>1</v>
      </c>
      <c r="H146" s="1">
        <v>3</v>
      </c>
      <c r="I146" t="s">
        <v>959</v>
      </c>
      <c r="J146">
        <v>1564515935.0999999</v>
      </c>
      <c r="K146">
        <f t="shared" si="172"/>
        <v>2.257340793820463E-3</v>
      </c>
      <c r="L146">
        <f t="shared" si="173"/>
        <v>26.041641520588236</v>
      </c>
      <c r="M146">
        <f t="shared" si="174"/>
        <v>567.35096990429679</v>
      </c>
      <c r="N146">
        <f t="shared" si="175"/>
        <v>188.55569789052893</v>
      </c>
      <c r="O146">
        <f t="shared" si="176"/>
        <v>18.744714877371887</v>
      </c>
      <c r="P146">
        <f t="shared" si="177"/>
        <v>56.401542277607426</v>
      </c>
      <c r="Q146">
        <f t="shared" si="178"/>
        <v>0.11639695901563575</v>
      </c>
      <c r="R146">
        <f t="shared" si="179"/>
        <v>2.2457122701391281</v>
      </c>
      <c r="S146">
        <f t="shared" si="180"/>
        <v>0.11314626401043655</v>
      </c>
      <c r="T146">
        <f t="shared" si="181"/>
        <v>7.100091523417372E-2</v>
      </c>
      <c r="U146">
        <f t="shared" si="182"/>
        <v>273.57715124485543</v>
      </c>
      <c r="V146">
        <f t="shared" si="183"/>
        <v>30.407461224559299</v>
      </c>
      <c r="W146">
        <f t="shared" si="184"/>
        <v>31.0763</v>
      </c>
      <c r="X146">
        <f t="shared" si="185"/>
        <v>4.5310420162133873</v>
      </c>
      <c r="Y146">
        <f t="shared" si="186"/>
        <v>64.751328161948891</v>
      </c>
      <c r="Z146">
        <f t="shared" si="187"/>
        <v>2.6190312353968004</v>
      </c>
      <c r="AA146">
        <f t="shared" si="188"/>
        <v>4.0447529181893662</v>
      </c>
      <c r="AB146">
        <f t="shared" si="189"/>
        <v>1.9120107808165869</v>
      </c>
      <c r="AC146">
        <f t="shared" si="190"/>
        <v>-99.548729007482422</v>
      </c>
      <c r="AD146">
        <f t="shared" si="191"/>
        <v>-239.45390716952932</v>
      </c>
      <c r="AE146">
        <f t="shared" si="192"/>
        <v>-23.729429307086278</v>
      </c>
      <c r="AF146">
        <f t="shared" si="193"/>
        <v>-89.154914239242572</v>
      </c>
      <c r="AG146">
        <v>-4.1068414731708802E-2</v>
      </c>
      <c r="AH146">
        <v>4.61028933270742E-2</v>
      </c>
      <c r="AI146">
        <v>3.4475578405182001</v>
      </c>
      <c r="AJ146">
        <v>149</v>
      </c>
      <c r="AK146">
        <v>30</v>
      </c>
      <c r="AL146">
        <f t="shared" si="194"/>
        <v>1.0057628332598643</v>
      </c>
      <c r="AM146">
        <f t="shared" si="195"/>
        <v>0.5762833259864264</v>
      </c>
      <c r="AN146">
        <f t="shared" si="196"/>
        <v>52008.67538522133</v>
      </c>
      <c r="AO146">
        <v>0</v>
      </c>
      <c r="AP146">
        <v>0</v>
      </c>
      <c r="AQ146">
        <v>0</v>
      </c>
      <c r="AR146">
        <f t="shared" si="197"/>
        <v>0</v>
      </c>
      <c r="AS146" t="e">
        <f t="shared" si="198"/>
        <v>#DIV/0!</v>
      </c>
      <c r="AT146">
        <v>-1</v>
      </c>
      <c r="AU146" t="s">
        <v>943</v>
      </c>
      <c r="AV146">
        <v>857.765076923077</v>
      </c>
      <c r="AW146">
        <v>1348.47</v>
      </c>
      <c r="AX146">
        <f t="shared" si="199"/>
        <v>0.36389754542327457</v>
      </c>
      <c r="AY146">
        <v>0.5</v>
      </c>
      <c r="AZ146">
        <f t="shared" si="200"/>
        <v>1429.0929001003888</v>
      </c>
      <c r="BA146">
        <f t="shared" si="201"/>
        <v>26.041641520588236</v>
      </c>
      <c r="BB146">
        <f t="shared" si="202"/>
        <v>260.0216992641802</v>
      </c>
      <c r="BC146">
        <f t="shared" si="203"/>
        <v>0.53224024264536851</v>
      </c>
      <c r="BD146">
        <f t="shared" si="204"/>
        <v>1.892224187712965E-2</v>
      </c>
      <c r="BE146">
        <f t="shared" si="205"/>
        <v>-1</v>
      </c>
      <c r="BF146" t="s">
        <v>944</v>
      </c>
      <c r="BG146">
        <v>630.76</v>
      </c>
      <c r="BH146">
        <f t="shared" si="206"/>
        <v>717.71</v>
      </c>
      <c r="BI146">
        <f t="shared" si="207"/>
        <v>0.68370919044868117</v>
      </c>
      <c r="BJ146">
        <f t="shared" si="208"/>
        <v>2.1378495782865117</v>
      </c>
      <c r="BK146">
        <f t="shared" si="209"/>
        <v>0.36389754542327452</v>
      </c>
      <c r="BL146" t="e">
        <f t="shared" si="210"/>
        <v>#DIV/0!</v>
      </c>
      <c r="BM146">
        <v>687</v>
      </c>
      <c r="BN146">
        <v>300</v>
      </c>
      <c r="BO146">
        <v>300</v>
      </c>
      <c r="BP146">
        <v>300</v>
      </c>
      <c r="BQ146">
        <v>10136.1</v>
      </c>
      <c r="BR146">
        <v>1214.0899999999999</v>
      </c>
      <c r="BS146">
        <v>-7.0024900000000001E-3</v>
      </c>
      <c r="BT146">
        <v>-4.4178499999999996</v>
      </c>
      <c r="BU146">
        <f t="shared" si="211"/>
        <v>1699.85</v>
      </c>
      <c r="BV146">
        <f t="shared" si="212"/>
        <v>1429.0929001003888</v>
      </c>
      <c r="BW146">
        <f t="shared" si="213"/>
        <v>0.84071706332934604</v>
      </c>
      <c r="BX146">
        <f t="shared" si="214"/>
        <v>0.19143412665869208</v>
      </c>
      <c r="BY146">
        <v>6</v>
      </c>
      <c r="BZ146">
        <v>0.5</v>
      </c>
      <c r="CA146" t="s">
        <v>278</v>
      </c>
      <c r="CB146">
        <v>1564515935.0999999</v>
      </c>
      <c r="CC146">
        <v>567.351</v>
      </c>
      <c r="CD146">
        <v>599.95100000000002</v>
      </c>
      <c r="CE146">
        <v>26.345199999999998</v>
      </c>
      <c r="CF146">
        <v>23.7239</v>
      </c>
      <c r="CG146">
        <v>500.11900000000003</v>
      </c>
      <c r="CH146">
        <v>99.212100000000007</v>
      </c>
      <c r="CI146">
        <v>0.199984</v>
      </c>
      <c r="CJ146">
        <v>29.098500000000001</v>
      </c>
      <c r="CK146">
        <v>31.0763</v>
      </c>
      <c r="CL146">
        <v>999.9</v>
      </c>
      <c r="CM146">
        <v>9982.5</v>
      </c>
      <c r="CN146">
        <v>0</v>
      </c>
      <c r="CO146">
        <v>-0.420458</v>
      </c>
      <c r="CP146">
        <v>1699.85</v>
      </c>
      <c r="CQ146">
        <v>0.97602999999999995</v>
      </c>
      <c r="CR146">
        <v>2.3970499999999999E-2</v>
      </c>
      <c r="CS146">
        <v>0</v>
      </c>
      <c r="CT146">
        <v>857.71799999999996</v>
      </c>
      <c r="CU146">
        <v>4.99986</v>
      </c>
      <c r="CV146">
        <v>15088.5</v>
      </c>
      <c r="CW146">
        <v>13808.2</v>
      </c>
      <c r="CX146">
        <v>47.311999999999998</v>
      </c>
      <c r="CY146">
        <v>48.875</v>
      </c>
      <c r="CZ146">
        <v>48.061999999999998</v>
      </c>
      <c r="DA146">
        <v>48</v>
      </c>
      <c r="DB146">
        <v>49</v>
      </c>
      <c r="DC146">
        <v>1654.22</v>
      </c>
      <c r="DD146">
        <v>40.630000000000003</v>
      </c>
      <c r="DE146">
        <v>0</v>
      </c>
      <c r="DF146">
        <v>118.700000047684</v>
      </c>
      <c r="DG146">
        <v>857.765076923077</v>
      </c>
      <c r="DH146">
        <v>-2.7646495722512001</v>
      </c>
      <c r="DI146">
        <v>-47.976068369077602</v>
      </c>
      <c r="DJ146">
        <v>15096.3038461538</v>
      </c>
      <c r="DK146">
        <v>15</v>
      </c>
      <c r="DL146">
        <v>1564515962.5999999</v>
      </c>
      <c r="DM146" t="s">
        <v>945</v>
      </c>
      <c r="DN146">
        <v>142</v>
      </c>
      <c r="DO146">
        <v>0.68200000000000005</v>
      </c>
      <c r="DP146">
        <v>0.249</v>
      </c>
      <c r="DQ146">
        <v>600</v>
      </c>
      <c r="DR146">
        <v>24</v>
      </c>
      <c r="DS146">
        <v>7.0000000000000007E-2</v>
      </c>
      <c r="DT146">
        <v>0.03</v>
      </c>
      <c r="DU146">
        <v>26.569563982881199</v>
      </c>
      <c r="DV146">
        <v>-1.27506073327631</v>
      </c>
      <c r="DW146">
        <v>0.25444975742299403</v>
      </c>
      <c r="DX146">
        <v>0</v>
      </c>
      <c r="DY146">
        <v>0.120475647042699</v>
      </c>
      <c r="DZ146">
        <v>-1.23394165192089E-2</v>
      </c>
      <c r="EA146">
        <v>2.4851229711502E-3</v>
      </c>
      <c r="EB146">
        <v>1</v>
      </c>
      <c r="EC146">
        <v>1</v>
      </c>
      <c r="ED146">
        <v>2</v>
      </c>
      <c r="EE146" t="s">
        <v>284</v>
      </c>
      <c r="EF146">
        <v>1.8670100000000001</v>
      </c>
      <c r="EG146">
        <v>1.86354</v>
      </c>
      <c r="EH146">
        <v>1.86917</v>
      </c>
      <c r="EI146">
        <v>1.86707</v>
      </c>
      <c r="EJ146">
        <v>1.87178</v>
      </c>
      <c r="EK146">
        <v>1.8642000000000001</v>
      </c>
      <c r="EL146">
        <v>1.8658399999999999</v>
      </c>
      <c r="EM146">
        <v>1.86572</v>
      </c>
      <c r="EN146" t="s">
        <v>280</v>
      </c>
      <c r="EO146" t="s">
        <v>19</v>
      </c>
      <c r="EP146" t="s">
        <v>19</v>
      </c>
      <c r="EQ146" t="s">
        <v>19</v>
      </c>
      <c r="ER146" t="s">
        <v>281</v>
      </c>
      <c r="ES146" t="s">
        <v>282</v>
      </c>
      <c r="ET146" t="s">
        <v>283</v>
      </c>
      <c r="EU146" t="s">
        <v>283</v>
      </c>
      <c r="EV146" t="s">
        <v>283</v>
      </c>
      <c r="EW146" t="s">
        <v>283</v>
      </c>
      <c r="EX146">
        <v>0</v>
      </c>
      <c r="EY146">
        <v>100</v>
      </c>
      <c r="EZ146">
        <v>100</v>
      </c>
      <c r="FA146">
        <v>0.68200000000000005</v>
      </c>
      <c r="FB146">
        <v>0.249</v>
      </c>
      <c r="FC146">
        <v>2</v>
      </c>
      <c r="FD146">
        <v>331.42700000000002</v>
      </c>
      <c r="FE146">
        <v>505.65100000000001</v>
      </c>
      <c r="FF146">
        <v>25.000499999999999</v>
      </c>
      <c r="FG146">
        <v>32.714199999999998</v>
      </c>
      <c r="FH146">
        <v>30.0001</v>
      </c>
      <c r="FI146">
        <v>32.748100000000001</v>
      </c>
      <c r="FJ146">
        <v>32.746899999999997</v>
      </c>
      <c r="FK146">
        <v>30.866900000000001</v>
      </c>
      <c r="FL146">
        <v>21.848099999999999</v>
      </c>
      <c r="FM146">
        <v>30.714200000000002</v>
      </c>
      <c r="FN146">
        <v>25</v>
      </c>
      <c r="FO146">
        <v>600</v>
      </c>
      <c r="FP146">
        <v>23.7135</v>
      </c>
      <c r="FQ146">
        <v>100.749</v>
      </c>
      <c r="FR146">
        <v>101.40900000000001</v>
      </c>
    </row>
    <row r="147" spans="1:174" x14ac:dyDescent="0.2">
      <c r="A147">
        <v>142</v>
      </c>
      <c r="B147">
        <v>1564516054.2</v>
      </c>
      <c r="C147">
        <v>23237.4000000954</v>
      </c>
      <c r="D147" t="s">
        <v>946</v>
      </c>
      <c r="E147" t="s">
        <v>947</v>
      </c>
      <c r="F147" t="s">
        <v>902</v>
      </c>
      <c r="G147">
        <v>1</v>
      </c>
      <c r="H147" s="1">
        <v>3</v>
      </c>
      <c r="I147" t="s">
        <v>959</v>
      </c>
      <c r="J147">
        <v>1564516054.2</v>
      </c>
      <c r="K147">
        <f t="shared" si="172"/>
        <v>1.8096686804621961E-3</v>
      </c>
      <c r="L147">
        <f t="shared" si="173"/>
        <v>29.5252557676286</v>
      </c>
      <c r="M147">
        <f t="shared" si="174"/>
        <v>763.21196584969857</v>
      </c>
      <c r="N147">
        <f t="shared" si="175"/>
        <v>215.11582885850484</v>
      </c>
      <c r="O147">
        <f t="shared" si="176"/>
        <v>21.384247652347639</v>
      </c>
      <c r="P147">
        <f t="shared" si="177"/>
        <v>75.869422420328718</v>
      </c>
      <c r="Q147">
        <f t="shared" si="178"/>
        <v>9.0473363552597386E-2</v>
      </c>
      <c r="R147">
        <f t="shared" si="179"/>
        <v>2.2450750136618032</v>
      </c>
      <c r="S147">
        <f t="shared" si="180"/>
        <v>8.8495600647278169E-2</v>
      </c>
      <c r="T147">
        <f t="shared" si="181"/>
        <v>5.5483843617696857E-2</v>
      </c>
      <c r="U147">
        <f t="shared" si="182"/>
        <v>273.62183895693124</v>
      </c>
      <c r="V147">
        <f t="shared" si="183"/>
        <v>30.575442555979258</v>
      </c>
      <c r="W147">
        <f t="shared" si="184"/>
        <v>31.259599999999999</v>
      </c>
      <c r="X147">
        <f t="shared" si="185"/>
        <v>4.5785866700428262</v>
      </c>
      <c r="Y147">
        <f t="shared" si="186"/>
        <v>64.689166864266952</v>
      </c>
      <c r="Z147">
        <f t="shared" si="187"/>
        <v>2.6193626704752</v>
      </c>
      <c r="AA147">
        <f t="shared" si="188"/>
        <v>4.0491519638384545</v>
      </c>
      <c r="AB147">
        <f t="shared" si="189"/>
        <v>1.9592239995676262</v>
      </c>
      <c r="AC147">
        <f t="shared" si="190"/>
        <v>-79.806388808382849</v>
      </c>
      <c r="AD147">
        <f t="shared" si="191"/>
        <v>-259.29645996569906</v>
      </c>
      <c r="AE147">
        <f t="shared" si="192"/>
        <v>-25.728846622472712</v>
      </c>
      <c r="AF147">
        <f t="shared" si="193"/>
        <v>-91.209856439623366</v>
      </c>
      <c r="AG147">
        <v>-4.1051290538285101E-2</v>
      </c>
      <c r="AH147">
        <v>4.6083669919794401E-2</v>
      </c>
      <c r="AI147">
        <v>3.4464194535213002</v>
      </c>
      <c r="AJ147">
        <v>149</v>
      </c>
      <c r="AK147">
        <v>30</v>
      </c>
      <c r="AL147">
        <f t="shared" si="194"/>
        <v>1.0057655238486229</v>
      </c>
      <c r="AM147">
        <f t="shared" si="195"/>
        <v>0.57655238486229443</v>
      </c>
      <c r="AN147">
        <f t="shared" si="196"/>
        <v>51984.543638385912</v>
      </c>
      <c r="AO147">
        <v>0</v>
      </c>
      <c r="AP147">
        <v>0</v>
      </c>
      <c r="AQ147">
        <v>0</v>
      </c>
      <c r="AR147">
        <f t="shared" si="197"/>
        <v>0</v>
      </c>
      <c r="AS147" t="e">
        <f t="shared" si="198"/>
        <v>#DIV/0!</v>
      </c>
      <c r="AT147">
        <v>-1</v>
      </c>
      <c r="AU147" t="s">
        <v>948</v>
      </c>
      <c r="AV147">
        <v>870.92419230769201</v>
      </c>
      <c r="AW147">
        <v>1396.94</v>
      </c>
      <c r="AX147">
        <f t="shared" si="199"/>
        <v>0.37654860458738959</v>
      </c>
      <c r="AY147">
        <v>0.5</v>
      </c>
      <c r="AZ147">
        <f t="shared" si="200"/>
        <v>1429.3281001003725</v>
      </c>
      <c r="BA147">
        <f t="shared" si="201"/>
        <v>29.5252557676286</v>
      </c>
      <c r="BB147">
        <f t="shared" si="202"/>
        <v>269.10575079516997</v>
      </c>
      <c r="BC147">
        <f t="shared" si="203"/>
        <v>0.54566409437771135</v>
      </c>
      <c r="BD147">
        <f t="shared" si="204"/>
        <v>2.1356367208820011E-2</v>
      </c>
      <c r="BE147">
        <f t="shared" si="205"/>
        <v>-1</v>
      </c>
      <c r="BF147" t="s">
        <v>949</v>
      </c>
      <c r="BG147">
        <v>634.67999999999995</v>
      </c>
      <c r="BH147">
        <f t="shared" si="206"/>
        <v>762.2600000000001</v>
      </c>
      <c r="BI147">
        <f t="shared" si="207"/>
        <v>0.69007400059337753</v>
      </c>
      <c r="BJ147">
        <f t="shared" si="208"/>
        <v>2.2010146845654504</v>
      </c>
      <c r="BK147">
        <f t="shared" si="209"/>
        <v>0.37654860458738959</v>
      </c>
      <c r="BL147" t="e">
        <f t="shared" si="210"/>
        <v>#DIV/0!</v>
      </c>
      <c r="BM147">
        <v>689</v>
      </c>
      <c r="BN147">
        <v>300</v>
      </c>
      <c r="BO147">
        <v>300</v>
      </c>
      <c r="BP147">
        <v>300</v>
      </c>
      <c r="BQ147">
        <v>10136.299999999999</v>
      </c>
      <c r="BR147">
        <v>1258.74</v>
      </c>
      <c r="BS147">
        <v>-7.0027099999999997E-3</v>
      </c>
      <c r="BT147">
        <v>-2.0347900000000001</v>
      </c>
      <c r="BU147">
        <f t="shared" si="211"/>
        <v>1700.13</v>
      </c>
      <c r="BV147">
        <f t="shared" si="212"/>
        <v>1429.3281001003725</v>
      </c>
      <c r="BW147">
        <f t="shared" si="213"/>
        <v>0.84071694523381879</v>
      </c>
      <c r="BX147">
        <f t="shared" si="214"/>
        <v>0.19143389046763759</v>
      </c>
      <c r="BY147">
        <v>6</v>
      </c>
      <c r="BZ147">
        <v>0.5</v>
      </c>
      <c r="CA147" t="s">
        <v>278</v>
      </c>
      <c r="CB147">
        <v>1564516054.2</v>
      </c>
      <c r="CC147">
        <v>763.21199999999999</v>
      </c>
      <c r="CD147">
        <v>800.08900000000006</v>
      </c>
      <c r="CE147">
        <v>26.349599999999999</v>
      </c>
      <c r="CF147">
        <v>24.248100000000001</v>
      </c>
      <c r="CG147">
        <v>500.10300000000001</v>
      </c>
      <c r="CH147">
        <v>99.207999999999998</v>
      </c>
      <c r="CI147">
        <v>0.20006199999999999</v>
      </c>
      <c r="CJ147">
        <v>29.1173</v>
      </c>
      <c r="CK147">
        <v>31.259599999999999</v>
      </c>
      <c r="CL147">
        <v>999.9</v>
      </c>
      <c r="CM147">
        <v>9978.75</v>
      </c>
      <c r="CN147">
        <v>0</v>
      </c>
      <c r="CO147">
        <v>-0.42427999999999999</v>
      </c>
      <c r="CP147">
        <v>1700.13</v>
      </c>
      <c r="CQ147">
        <v>0.97602999999999995</v>
      </c>
      <c r="CR147">
        <v>2.3970000000000002E-2</v>
      </c>
      <c r="CS147">
        <v>0</v>
      </c>
      <c r="CT147">
        <v>869.33900000000006</v>
      </c>
      <c r="CU147">
        <v>4.99986</v>
      </c>
      <c r="CV147">
        <v>15298.2</v>
      </c>
      <c r="CW147">
        <v>13810.4</v>
      </c>
      <c r="CX147">
        <v>47.311999999999998</v>
      </c>
      <c r="CY147">
        <v>48.875</v>
      </c>
      <c r="CZ147">
        <v>48.061999999999998</v>
      </c>
      <c r="DA147">
        <v>48</v>
      </c>
      <c r="DB147">
        <v>49.061999999999998</v>
      </c>
      <c r="DC147">
        <v>1654.5</v>
      </c>
      <c r="DD147">
        <v>40.630000000000003</v>
      </c>
      <c r="DE147">
        <v>0</v>
      </c>
      <c r="DF147">
        <v>118.59999990463299</v>
      </c>
      <c r="DG147">
        <v>870.92419230769201</v>
      </c>
      <c r="DH147">
        <v>-13.8388717977688</v>
      </c>
      <c r="DI147">
        <v>-234.08547030884901</v>
      </c>
      <c r="DJ147">
        <v>15326.623076923101</v>
      </c>
      <c r="DK147">
        <v>15</v>
      </c>
      <c r="DL147">
        <v>1564516077.5999999</v>
      </c>
      <c r="DM147" t="s">
        <v>950</v>
      </c>
      <c r="DN147">
        <v>143</v>
      </c>
      <c r="DO147">
        <v>0.97799999999999998</v>
      </c>
      <c r="DP147">
        <v>0.25800000000000001</v>
      </c>
      <c r="DQ147">
        <v>800</v>
      </c>
      <c r="DR147">
        <v>24</v>
      </c>
      <c r="DS147">
        <v>0.04</v>
      </c>
      <c r="DT147">
        <v>0.04</v>
      </c>
      <c r="DU147">
        <v>31.106638083115801</v>
      </c>
      <c r="DV147">
        <v>-3.6774969259359098</v>
      </c>
      <c r="DW147">
        <v>0.72680365381446499</v>
      </c>
      <c r="DX147">
        <v>0</v>
      </c>
      <c r="DY147">
        <v>9.5482014940686394E-2</v>
      </c>
      <c r="DZ147">
        <v>-1.52310690544099E-2</v>
      </c>
      <c r="EA147">
        <v>3.03029435403752E-3</v>
      </c>
      <c r="EB147">
        <v>1</v>
      </c>
      <c r="EC147">
        <v>1</v>
      </c>
      <c r="ED147">
        <v>2</v>
      </c>
      <c r="EE147" t="s">
        <v>284</v>
      </c>
      <c r="EF147">
        <v>1.8670199999999999</v>
      </c>
      <c r="EG147">
        <v>1.86354</v>
      </c>
      <c r="EH147">
        <v>1.8691899999999999</v>
      </c>
      <c r="EI147">
        <v>1.8670800000000001</v>
      </c>
      <c r="EJ147">
        <v>1.8717900000000001</v>
      </c>
      <c r="EK147">
        <v>1.8642300000000001</v>
      </c>
      <c r="EL147">
        <v>1.8658399999999999</v>
      </c>
      <c r="EM147">
        <v>1.86571</v>
      </c>
      <c r="EN147" t="s">
        <v>280</v>
      </c>
      <c r="EO147" t="s">
        <v>19</v>
      </c>
      <c r="EP147" t="s">
        <v>19</v>
      </c>
      <c r="EQ147" t="s">
        <v>19</v>
      </c>
      <c r="ER147" t="s">
        <v>281</v>
      </c>
      <c r="ES147" t="s">
        <v>282</v>
      </c>
      <c r="ET147" t="s">
        <v>283</v>
      </c>
      <c r="EU147" t="s">
        <v>283</v>
      </c>
      <c r="EV147" t="s">
        <v>283</v>
      </c>
      <c r="EW147" t="s">
        <v>283</v>
      </c>
      <c r="EX147">
        <v>0</v>
      </c>
      <c r="EY147">
        <v>100</v>
      </c>
      <c r="EZ147">
        <v>100</v>
      </c>
      <c r="FA147">
        <v>0.97799999999999998</v>
      </c>
      <c r="FB147">
        <v>0.25800000000000001</v>
      </c>
      <c r="FC147">
        <v>2</v>
      </c>
      <c r="FD147">
        <v>331.185</v>
      </c>
      <c r="FE147">
        <v>506.69600000000003</v>
      </c>
      <c r="FF147">
        <v>24.9999</v>
      </c>
      <c r="FG147">
        <v>32.722900000000003</v>
      </c>
      <c r="FH147">
        <v>30.0001</v>
      </c>
      <c r="FI147">
        <v>32.7423</v>
      </c>
      <c r="FJ147">
        <v>32.741100000000003</v>
      </c>
      <c r="FK147">
        <v>38.920999999999999</v>
      </c>
      <c r="FL147">
        <v>21.598400000000002</v>
      </c>
      <c r="FM147">
        <v>34.287199999999999</v>
      </c>
      <c r="FN147">
        <v>25</v>
      </c>
      <c r="FO147">
        <v>800</v>
      </c>
      <c r="FP147">
        <v>24.271699999999999</v>
      </c>
      <c r="FQ147">
        <v>100.749</v>
      </c>
      <c r="FR147">
        <v>101.408</v>
      </c>
    </row>
    <row r="148" spans="1:174" x14ac:dyDescent="0.2">
      <c r="A148">
        <v>143</v>
      </c>
      <c r="B148">
        <v>1564516169.0999999</v>
      </c>
      <c r="C148">
        <v>23352.299999952302</v>
      </c>
      <c r="D148" t="s">
        <v>951</v>
      </c>
      <c r="E148" t="s">
        <v>952</v>
      </c>
      <c r="F148" t="s">
        <v>902</v>
      </c>
      <c r="G148">
        <v>1</v>
      </c>
      <c r="H148" s="1">
        <v>3</v>
      </c>
      <c r="I148" t="s">
        <v>959</v>
      </c>
      <c r="J148">
        <v>1564516169.0999999</v>
      </c>
      <c r="K148">
        <f t="shared" si="172"/>
        <v>1.3746776669101631E-3</v>
      </c>
      <c r="L148">
        <f t="shared" si="173"/>
        <v>28.339099590607614</v>
      </c>
      <c r="M148">
        <f t="shared" si="174"/>
        <v>964.6279672358628</v>
      </c>
      <c r="N148">
        <f t="shared" si="175"/>
        <v>253.98894531731233</v>
      </c>
      <c r="O148">
        <f t="shared" si="176"/>
        <v>25.248548315440104</v>
      </c>
      <c r="P148">
        <f t="shared" si="177"/>
        <v>95.891794844660694</v>
      </c>
      <c r="Q148">
        <f t="shared" si="178"/>
        <v>6.6617234734747552E-2</v>
      </c>
      <c r="R148">
        <f t="shared" si="179"/>
        <v>2.2454593054151473</v>
      </c>
      <c r="S148">
        <f t="shared" si="180"/>
        <v>6.5538438457256237E-2</v>
      </c>
      <c r="T148">
        <f t="shared" si="181"/>
        <v>4.1056994363946726E-2</v>
      </c>
      <c r="U148">
        <f t="shared" si="182"/>
        <v>273.57394583569328</v>
      </c>
      <c r="V148">
        <f t="shared" si="183"/>
        <v>30.73682870479556</v>
      </c>
      <c r="W148">
        <f t="shared" si="184"/>
        <v>31.4802</v>
      </c>
      <c r="X148">
        <f t="shared" si="185"/>
        <v>4.6363818814005011</v>
      </c>
      <c r="Y148">
        <f t="shared" si="186"/>
        <v>64.82288605010929</v>
      </c>
      <c r="Z148">
        <f t="shared" si="187"/>
        <v>2.6274643746660002</v>
      </c>
      <c r="AA148">
        <f t="shared" si="188"/>
        <v>4.0532974305323606</v>
      </c>
      <c r="AB148">
        <f t="shared" si="189"/>
        <v>2.0089175067345009</v>
      </c>
      <c r="AC148">
        <f t="shared" si="190"/>
        <v>-60.623285110738195</v>
      </c>
      <c r="AD148">
        <f t="shared" si="191"/>
        <v>-283.90335030286911</v>
      </c>
      <c r="AE148">
        <f t="shared" si="192"/>
        <v>-28.198947924219421</v>
      </c>
      <c r="AF148">
        <f t="shared" si="193"/>
        <v>-99.15163750213344</v>
      </c>
      <c r="AG148">
        <v>-4.1061616605238598E-2</v>
      </c>
      <c r="AH148">
        <v>4.6095261834562799E-2</v>
      </c>
      <c r="AI148">
        <v>3.4471059321963602</v>
      </c>
      <c r="AJ148">
        <v>149</v>
      </c>
      <c r="AK148">
        <v>30</v>
      </c>
      <c r="AL148">
        <f t="shared" si="194"/>
        <v>1.0057644638957872</v>
      </c>
      <c r="AM148">
        <f t="shared" si="195"/>
        <v>0.57644638957872196</v>
      </c>
      <c r="AN148">
        <f t="shared" si="196"/>
        <v>51994.047609523557</v>
      </c>
      <c r="AO148">
        <v>0</v>
      </c>
      <c r="AP148">
        <v>0</v>
      </c>
      <c r="AQ148">
        <v>0</v>
      </c>
      <c r="AR148">
        <f t="shared" si="197"/>
        <v>0</v>
      </c>
      <c r="AS148" t="e">
        <f t="shared" si="198"/>
        <v>#DIV/0!</v>
      </c>
      <c r="AT148">
        <v>-1</v>
      </c>
      <c r="AU148" t="s">
        <v>953</v>
      </c>
      <c r="AV148">
        <v>866.42884615384605</v>
      </c>
      <c r="AW148">
        <v>1396.91</v>
      </c>
      <c r="AX148">
        <f t="shared" si="199"/>
        <v>0.37975327962871908</v>
      </c>
      <c r="AY148">
        <v>0.5</v>
      </c>
      <c r="AZ148">
        <f t="shared" si="200"/>
        <v>1429.0760929297137</v>
      </c>
      <c r="BA148">
        <f t="shared" si="201"/>
        <v>28.339099590607614</v>
      </c>
      <c r="BB148">
        <f t="shared" si="202"/>
        <v>271.34816656452745</v>
      </c>
      <c r="BC148">
        <f t="shared" si="203"/>
        <v>0.54787352084243079</v>
      </c>
      <c r="BD148">
        <f t="shared" si="204"/>
        <v>2.0530117140550752E-2</v>
      </c>
      <c r="BE148">
        <f t="shared" si="205"/>
        <v>-1</v>
      </c>
      <c r="BF148" t="s">
        <v>954</v>
      </c>
      <c r="BG148">
        <v>631.58000000000004</v>
      </c>
      <c r="BH148">
        <f t="shared" si="206"/>
        <v>765.33</v>
      </c>
      <c r="BI148">
        <f t="shared" si="207"/>
        <v>0.69314041504469182</v>
      </c>
      <c r="BJ148">
        <f t="shared" si="208"/>
        <v>2.2117704803825329</v>
      </c>
      <c r="BK148">
        <f t="shared" si="209"/>
        <v>0.37975327962871908</v>
      </c>
      <c r="BL148" t="e">
        <f t="shared" si="210"/>
        <v>#DIV/0!</v>
      </c>
      <c r="BM148">
        <v>691</v>
      </c>
      <c r="BN148">
        <v>300</v>
      </c>
      <c r="BO148">
        <v>300</v>
      </c>
      <c r="BP148">
        <v>300</v>
      </c>
      <c r="BQ148">
        <v>10136.200000000001</v>
      </c>
      <c r="BR148">
        <v>1257.49</v>
      </c>
      <c r="BS148">
        <v>-7.0026799999999998E-3</v>
      </c>
      <c r="BT148">
        <v>-2.59314</v>
      </c>
      <c r="BU148">
        <f t="shared" si="211"/>
        <v>1699.83</v>
      </c>
      <c r="BV148">
        <f t="shared" si="212"/>
        <v>1429.0760929297137</v>
      </c>
      <c r="BW148">
        <f t="shared" si="213"/>
        <v>0.84071706754776288</v>
      </c>
      <c r="BX148">
        <f t="shared" si="214"/>
        <v>0.19143413509552601</v>
      </c>
      <c r="BY148">
        <v>6</v>
      </c>
      <c r="BZ148">
        <v>0.5</v>
      </c>
      <c r="CA148" t="s">
        <v>278</v>
      </c>
      <c r="CB148">
        <v>1564516169.0999999</v>
      </c>
      <c r="CC148">
        <v>964.62800000000004</v>
      </c>
      <c r="CD148">
        <v>1000.03</v>
      </c>
      <c r="CE148">
        <v>26.431100000000001</v>
      </c>
      <c r="CF148">
        <v>24.834599999999998</v>
      </c>
      <c r="CG148">
        <v>500.01799999999997</v>
      </c>
      <c r="CH148">
        <v>99.208100000000002</v>
      </c>
      <c r="CI148">
        <v>0.19996</v>
      </c>
      <c r="CJ148">
        <v>29.135000000000002</v>
      </c>
      <c r="CK148">
        <v>31.4802</v>
      </c>
      <c r="CL148">
        <v>999.9</v>
      </c>
      <c r="CM148">
        <v>9981.25</v>
      </c>
      <c r="CN148">
        <v>0</v>
      </c>
      <c r="CO148">
        <v>-0.49690400000000001</v>
      </c>
      <c r="CP148">
        <v>1699.83</v>
      </c>
      <c r="CQ148">
        <v>0.97602999999999995</v>
      </c>
      <c r="CR148">
        <v>2.3970000000000002E-2</v>
      </c>
      <c r="CS148">
        <v>0</v>
      </c>
      <c r="CT148">
        <v>865.39099999999996</v>
      </c>
      <c r="CU148">
        <v>4.99986</v>
      </c>
      <c r="CV148">
        <v>15229.6</v>
      </c>
      <c r="CW148">
        <v>13808.1</v>
      </c>
      <c r="CX148">
        <v>47.311999999999998</v>
      </c>
      <c r="CY148">
        <v>48.875</v>
      </c>
      <c r="CZ148">
        <v>48</v>
      </c>
      <c r="DA148">
        <v>47.936999999999998</v>
      </c>
      <c r="DB148">
        <v>49</v>
      </c>
      <c r="DC148">
        <v>1654.21</v>
      </c>
      <c r="DD148">
        <v>40.630000000000003</v>
      </c>
      <c r="DE148">
        <v>0</v>
      </c>
      <c r="DF148">
        <v>114.5</v>
      </c>
      <c r="DG148">
        <v>866.42884615384605</v>
      </c>
      <c r="DH148">
        <v>-5.3939145421577601</v>
      </c>
      <c r="DI148">
        <v>-109.415384772314</v>
      </c>
      <c r="DJ148">
        <v>15244.1769230769</v>
      </c>
      <c r="DK148">
        <v>15</v>
      </c>
      <c r="DL148">
        <v>1564516192.2</v>
      </c>
      <c r="DM148" t="s">
        <v>955</v>
      </c>
      <c r="DN148">
        <v>144</v>
      </c>
      <c r="DO148">
        <v>1.117</v>
      </c>
      <c r="DP148">
        <v>0.26900000000000002</v>
      </c>
      <c r="DQ148">
        <v>1000</v>
      </c>
      <c r="DR148">
        <v>25</v>
      </c>
      <c r="DS148">
        <v>0.04</v>
      </c>
      <c r="DT148">
        <v>0.04</v>
      </c>
      <c r="DU148">
        <v>29.464923688456199</v>
      </c>
      <c r="DV148">
        <v>-2.8884780210455601</v>
      </c>
      <c r="DW148">
        <v>0.57282304737970802</v>
      </c>
      <c r="DX148">
        <v>0</v>
      </c>
      <c r="DY148">
        <v>6.5881128857482901E-2</v>
      </c>
      <c r="DZ148">
        <v>-1.86169507448613E-3</v>
      </c>
      <c r="EA148">
        <v>6.8774659565066403E-4</v>
      </c>
      <c r="EB148">
        <v>1</v>
      </c>
      <c r="EC148">
        <v>1</v>
      </c>
      <c r="ED148">
        <v>2</v>
      </c>
      <c r="EE148" t="s">
        <v>284</v>
      </c>
      <c r="EF148">
        <v>1.8670199999999999</v>
      </c>
      <c r="EG148">
        <v>1.86354</v>
      </c>
      <c r="EH148">
        <v>1.8692</v>
      </c>
      <c r="EI148">
        <v>1.86707</v>
      </c>
      <c r="EJ148">
        <v>1.8717900000000001</v>
      </c>
      <c r="EK148">
        <v>1.86425</v>
      </c>
      <c r="EL148">
        <v>1.8658399999999999</v>
      </c>
      <c r="EM148">
        <v>1.8656999999999999</v>
      </c>
      <c r="EN148" t="s">
        <v>280</v>
      </c>
      <c r="EO148" t="s">
        <v>19</v>
      </c>
      <c r="EP148" t="s">
        <v>19</v>
      </c>
      <c r="EQ148" t="s">
        <v>19</v>
      </c>
      <c r="ER148" t="s">
        <v>281</v>
      </c>
      <c r="ES148" t="s">
        <v>282</v>
      </c>
      <c r="ET148" t="s">
        <v>283</v>
      </c>
      <c r="EU148" t="s">
        <v>283</v>
      </c>
      <c r="EV148" t="s">
        <v>283</v>
      </c>
      <c r="EW148" t="s">
        <v>283</v>
      </c>
      <c r="EX148">
        <v>0</v>
      </c>
      <c r="EY148">
        <v>100</v>
      </c>
      <c r="EZ148">
        <v>100</v>
      </c>
      <c r="FA148">
        <v>1.117</v>
      </c>
      <c r="FB148">
        <v>0.26900000000000002</v>
      </c>
      <c r="FC148">
        <v>2</v>
      </c>
      <c r="FD148">
        <v>330.964</v>
      </c>
      <c r="FE148">
        <v>508.01100000000002</v>
      </c>
      <c r="FF148">
        <v>24.998000000000001</v>
      </c>
      <c r="FG148">
        <v>32.722900000000003</v>
      </c>
      <c r="FH148">
        <v>30.0001</v>
      </c>
      <c r="FI148">
        <v>32.739400000000003</v>
      </c>
      <c r="FJ148">
        <v>32.735300000000002</v>
      </c>
      <c r="FK148">
        <v>46.6145</v>
      </c>
      <c r="FL148">
        <v>21.571000000000002</v>
      </c>
      <c r="FM148">
        <v>39.183700000000002</v>
      </c>
      <c r="FN148">
        <v>25</v>
      </c>
      <c r="FO148">
        <v>1000</v>
      </c>
      <c r="FP148">
        <v>24.796399999999998</v>
      </c>
      <c r="FQ148">
        <v>100.75</v>
      </c>
      <c r="FR148">
        <v>101.407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3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熊谷　悦史</dc:creator>
  <cp:lastModifiedBy>Etsushi Kumagai</cp:lastModifiedBy>
  <dcterms:created xsi:type="dcterms:W3CDTF">2019-07-30T14:50:28Z</dcterms:created>
  <dcterms:modified xsi:type="dcterms:W3CDTF">2022-12-07T00:11:59Z</dcterms:modified>
</cp:coreProperties>
</file>