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serbin/Data/GitHub/Global_Vcmax/Datasets/Serbin_et_al_2019/LiCor_data/non_ag_sites/"/>
    </mc:Choice>
  </mc:AlternateContent>
  <xr:revisionPtr revIDLastSave="0" documentId="13_ncr:1_{928CCD12-2F73-364E-A799-B1F55239BC39}" xr6:coauthVersionLast="47" xr6:coauthVersionMax="47" xr10:uidLastSave="{00000000-0000-0000-0000-000000000000}"/>
  <bookViews>
    <workbookView xWindow="1860" yWindow="1260" windowWidth="36500" windowHeight="19060" tabRatio="500" xr2:uid="{00000000-000D-0000-FFFF-FFFF00000000}"/>
  </bookViews>
  <sheets>
    <sheet name="SJER-04032013-0179_.x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R346" i="1" l="1"/>
  <c r="CQ346" i="1"/>
  <c r="CO346" i="1"/>
  <c r="CG346" i="1"/>
  <c r="CD346" i="1"/>
  <c r="CE346" i="1" s="1"/>
  <c r="CH346" i="1" s="1"/>
  <c r="BY346" i="1"/>
  <c r="BZ346" i="1" s="1"/>
  <c r="AT346" i="1" s="1"/>
  <c r="CA346" i="1" s="1"/>
  <c r="BX346" i="1"/>
  <c r="BW346" i="1"/>
  <c r="BV346" i="1"/>
  <c r="AR346" i="1" s="1"/>
  <c r="BU346" i="1"/>
  <c r="AX346" i="1"/>
  <c r="CM346" i="1" s="1"/>
  <c r="AV346" i="1"/>
  <c r="AN346" i="1"/>
  <c r="AM346" i="1"/>
  <c r="AL346" i="1"/>
  <c r="AJ346" i="1"/>
  <c r="CP346" i="1" s="1"/>
  <c r="AK346" i="1" s="1"/>
  <c r="AE346" i="1"/>
  <c r="AD346" i="1"/>
  <c r="S346" i="1"/>
  <c r="CR345" i="1"/>
  <c r="CQ345" i="1"/>
  <c r="AD345" i="1" s="1"/>
  <c r="CP345" i="1"/>
  <c r="CO345" i="1"/>
  <c r="CG345" i="1"/>
  <c r="CD345" i="1"/>
  <c r="CE345" i="1" s="1"/>
  <c r="CH345" i="1" s="1"/>
  <c r="BY345" i="1"/>
  <c r="BX345" i="1"/>
  <c r="BW345" i="1"/>
  <c r="BU345" i="1"/>
  <c r="BV345" i="1" s="1"/>
  <c r="AV345" i="1"/>
  <c r="AX345" i="1" s="1"/>
  <c r="AN345" i="1"/>
  <c r="AM345" i="1"/>
  <c r="AL345" i="1"/>
  <c r="AJ345" i="1"/>
  <c r="AE345" i="1"/>
  <c r="AQ345" i="1" s="1"/>
  <c r="S345" i="1"/>
  <c r="CR344" i="1"/>
  <c r="CQ344" i="1"/>
  <c r="CO344" i="1"/>
  <c r="CG344" i="1"/>
  <c r="CD344" i="1"/>
  <c r="CE344" i="1" s="1"/>
  <c r="CH344" i="1" s="1"/>
  <c r="BY344" i="1"/>
  <c r="BZ344" i="1" s="1"/>
  <c r="AT344" i="1" s="1"/>
  <c r="CA344" i="1" s="1"/>
  <c r="BX344" i="1"/>
  <c r="BW344" i="1"/>
  <c r="BV344" i="1"/>
  <c r="AR344" i="1" s="1"/>
  <c r="BU344" i="1"/>
  <c r="AX344" i="1"/>
  <c r="CM344" i="1" s="1"/>
  <c r="AV344" i="1"/>
  <c r="AN344" i="1"/>
  <c r="AM344" i="1"/>
  <c r="AL344" i="1"/>
  <c r="AJ344" i="1"/>
  <c r="CP344" i="1" s="1"/>
  <c r="AK344" i="1" s="1"/>
  <c r="AE344" i="1"/>
  <c r="AD344" i="1"/>
  <c r="S344" i="1"/>
  <c r="CR343" i="1"/>
  <c r="CQ343" i="1"/>
  <c r="AD343" i="1" s="1"/>
  <c r="CP343" i="1"/>
  <c r="CO343" i="1"/>
  <c r="CG343" i="1"/>
  <c r="CD343" i="1"/>
  <c r="CE343" i="1" s="1"/>
  <c r="CH343" i="1" s="1"/>
  <c r="BY343" i="1"/>
  <c r="BX343" i="1"/>
  <c r="BW343" i="1"/>
  <c r="BU343" i="1"/>
  <c r="BV343" i="1" s="1"/>
  <c r="AV343" i="1"/>
  <c r="AX343" i="1" s="1"/>
  <c r="AN343" i="1"/>
  <c r="AM343" i="1"/>
  <c r="AL343" i="1"/>
  <c r="AJ343" i="1"/>
  <c r="AE343" i="1"/>
  <c r="AQ343" i="1" s="1"/>
  <c r="S343" i="1"/>
  <c r="CR342" i="1"/>
  <c r="CQ342" i="1"/>
  <c r="CO342" i="1"/>
  <c r="CG342" i="1"/>
  <c r="CD342" i="1"/>
  <c r="CE342" i="1" s="1"/>
  <c r="CH342" i="1" s="1"/>
  <c r="BY342" i="1"/>
  <c r="BZ342" i="1" s="1"/>
  <c r="AT342" i="1" s="1"/>
  <c r="CA342" i="1" s="1"/>
  <c r="BX342" i="1"/>
  <c r="BW342" i="1"/>
  <c r="BV342" i="1"/>
  <c r="AR342" i="1" s="1"/>
  <c r="BU342" i="1"/>
  <c r="AX342" i="1"/>
  <c r="CM342" i="1" s="1"/>
  <c r="AV342" i="1"/>
  <c r="AN342" i="1"/>
  <c r="AM342" i="1"/>
  <c r="AL342" i="1"/>
  <c r="AJ342" i="1"/>
  <c r="CP342" i="1" s="1"/>
  <c r="AK342" i="1" s="1"/>
  <c r="AE342" i="1"/>
  <c r="AD342" i="1"/>
  <c r="S342" i="1"/>
  <c r="CR341" i="1"/>
  <c r="CQ341" i="1"/>
  <c r="CO341" i="1"/>
  <c r="CG341" i="1"/>
  <c r="CD341" i="1"/>
  <c r="CE341" i="1" s="1"/>
  <c r="CH341" i="1" s="1"/>
  <c r="BY341" i="1"/>
  <c r="BZ341" i="1" s="1"/>
  <c r="AT341" i="1" s="1"/>
  <c r="CA341" i="1" s="1"/>
  <c r="BX341" i="1"/>
  <c r="BW341" i="1"/>
  <c r="BV341" i="1"/>
  <c r="AR341" i="1" s="1"/>
  <c r="BU341" i="1"/>
  <c r="AX341" i="1"/>
  <c r="CM341" i="1" s="1"/>
  <c r="AV341" i="1"/>
  <c r="AN341" i="1"/>
  <c r="AM341" i="1"/>
  <c r="AL341" i="1"/>
  <c r="AJ341" i="1"/>
  <c r="CP341" i="1" s="1"/>
  <c r="AK341" i="1" s="1"/>
  <c r="AE341" i="1"/>
  <c r="AD341" i="1"/>
  <c r="S341" i="1"/>
  <c r="CR340" i="1"/>
  <c r="CQ340" i="1"/>
  <c r="AD340" i="1" s="1"/>
  <c r="CP340" i="1"/>
  <c r="CO340" i="1"/>
  <c r="CG340" i="1"/>
  <c r="CD340" i="1"/>
  <c r="CE340" i="1" s="1"/>
  <c r="CH340" i="1" s="1"/>
  <c r="BY340" i="1"/>
  <c r="BX340" i="1"/>
  <c r="BW340" i="1"/>
  <c r="BU340" i="1"/>
  <c r="BV340" i="1" s="1"/>
  <c r="AV340" i="1"/>
  <c r="AX340" i="1" s="1"/>
  <c r="AN340" i="1"/>
  <c r="AM340" i="1"/>
  <c r="AL340" i="1"/>
  <c r="AJ340" i="1"/>
  <c r="AE340" i="1"/>
  <c r="AQ340" i="1" s="1"/>
  <c r="S340" i="1"/>
  <c r="CR339" i="1"/>
  <c r="CQ339" i="1"/>
  <c r="CO339" i="1"/>
  <c r="CG339" i="1"/>
  <c r="CD339" i="1"/>
  <c r="CE339" i="1" s="1"/>
  <c r="CH339" i="1" s="1"/>
  <c r="BY339" i="1"/>
  <c r="BZ339" i="1" s="1"/>
  <c r="AT339" i="1" s="1"/>
  <c r="CA339" i="1" s="1"/>
  <c r="BX339" i="1"/>
  <c r="BW339" i="1"/>
  <c r="BV339" i="1"/>
  <c r="AR339" i="1" s="1"/>
  <c r="BU339" i="1"/>
  <c r="S339" i="1" s="1"/>
  <c r="AX339" i="1"/>
  <c r="AV339" i="1"/>
  <c r="AN339" i="1"/>
  <c r="AM339" i="1"/>
  <c r="AL339" i="1"/>
  <c r="AJ339" i="1"/>
  <c r="CP339" i="1" s="1"/>
  <c r="AE339" i="1"/>
  <c r="AD339" i="1"/>
  <c r="CR338" i="1"/>
  <c r="CQ338" i="1"/>
  <c r="AD338" i="1" s="1"/>
  <c r="CP338" i="1"/>
  <c r="CO338" i="1"/>
  <c r="CG338" i="1"/>
  <c r="CD338" i="1"/>
  <c r="CE338" i="1" s="1"/>
  <c r="CH338" i="1" s="1"/>
  <c r="BY338" i="1"/>
  <c r="BX338" i="1"/>
  <c r="BW338" i="1"/>
  <c r="BU338" i="1"/>
  <c r="BV338" i="1" s="1"/>
  <c r="AV338" i="1"/>
  <c r="AX338" i="1" s="1"/>
  <c r="AN338" i="1"/>
  <c r="AM338" i="1"/>
  <c r="AL338" i="1"/>
  <c r="AJ338" i="1"/>
  <c r="AE338" i="1"/>
  <c r="AQ338" i="1" s="1"/>
  <c r="S338" i="1"/>
  <c r="CR337" i="1"/>
  <c r="CQ337" i="1"/>
  <c r="CO337" i="1"/>
  <c r="CH337" i="1"/>
  <c r="CG337" i="1"/>
  <c r="CE337" i="1"/>
  <c r="CD337" i="1"/>
  <c r="BY337" i="1"/>
  <c r="BZ337" i="1" s="1"/>
  <c r="AT337" i="1" s="1"/>
  <c r="CA337" i="1" s="1"/>
  <c r="BX337" i="1"/>
  <c r="BW337" i="1"/>
  <c r="BV337" i="1"/>
  <c r="AR337" i="1" s="1"/>
  <c r="BU337" i="1"/>
  <c r="S337" i="1" s="1"/>
  <c r="AX337" i="1"/>
  <c r="AV337" i="1"/>
  <c r="AN337" i="1"/>
  <c r="AM337" i="1"/>
  <c r="AL337" i="1"/>
  <c r="AJ337" i="1"/>
  <c r="AQ337" i="1" s="1"/>
  <c r="AE337" i="1"/>
  <c r="AD337" i="1"/>
  <c r="CR336" i="1"/>
  <c r="CQ336" i="1"/>
  <c r="CO336" i="1"/>
  <c r="CG336" i="1"/>
  <c r="CD336" i="1"/>
  <c r="CE336" i="1" s="1"/>
  <c r="CH336" i="1" s="1"/>
  <c r="BY336" i="1"/>
  <c r="BZ336" i="1" s="1"/>
  <c r="AT336" i="1" s="1"/>
  <c r="CA336" i="1" s="1"/>
  <c r="BX336" i="1"/>
  <c r="BW336" i="1"/>
  <c r="BV336" i="1"/>
  <c r="AR336" i="1" s="1"/>
  <c r="BU336" i="1"/>
  <c r="AX336" i="1"/>
  <c r="CM336" i="1" s="1"/>
  <c r="AV336" i="1"/>
  <c r="AN336" i="1"/>
  <c r="AM336" i="1"/>
  <c r="AL336" i="1"/>
  <c r="AJ336" i="1"/>
  <c r="CP336" i="1" s="1"/>
  <c r="AK336" i="1" s="1"/>
  <c r="AE336" i="1"/>
  <c r="AD336" i="1"/>
  <c r="S336" i="1"/>
  <c r="CR335" i="1"/>
  <c r="CQ335" i="1"/>
  <c r="AD335" i="1" s="1"/>
  <c r="CP335" i="1"/>
  <c r="CO335" i="1"/>
  <c r="CG335" i="1"/>
  <c r="CD335" i="1"/>
  <c r="CE335" i="1" s="1"/>
  <c r="CH335" i="1" s="1"/>
  <c r="BY335" i="1"/>
  <c r="BX335" i="1"/>
  <c r="BW335" i="1"/>
  <c r="BU335" i="1"/>
  <c r="BV335" i="1" s="1"/>
  <c r="AV335" i="1"/>
  <c r="AX335" i="1" s="1"/>
  <c r="AN335" i="1"/>
  <c r="AM335" i="1"/>
  <c r="AL335" i="1"/>
  <c r="AJ335" i="1"/>
  <c r="AE335" i="1"/>
  <c r="AQ335" i="1" s="1"/>
  <c r="S335" i="1"/>
  <c r="CR334" i="1"/>
  <c r="CQ334" i="1"/>
  <c r="CO334" i="1"/>
  <c r="CG334" i="1"/>
  <c r="CD334" i="1"/>
  <c r="CE334" i="1" s="1"/>
  <c r="CH334" i="1" s="1"/>
  <c r="BY334" i="1"/>
  <c r="BZ334" i="1" s="1"/>
  <c r="AT334" i="1" s="1"/>
  <c r="CA334" i="1" s="1"/>
  <c r="BX334" i="1"/>
  <c r="BW334" i="1"/>
  <c r="BV334" i="1"/>
  <c r="AR334" i="1" s="1"/>
  <c r="BU334" i="1"/>
  <c r="AX334" i="1"/>
  <c r="CM334" i="1" s="1"/>
  <c r="AV334" i="1"/>
  <c r="AN334" i="1"/>
  <c r="AM334" i="1"/>
  <c r="AL334" i="1"/>
  <c r="AJ334" i="1"/>
  <c r="CP334" i="1" s="1"/>
  <c r="AK334" i="1" s="1"/>
  <c r="AE334" i="1"/>
  <c r="AD334" i="1"/>
  <c r="S334" i="1"/>
  <c r="CR333" i="1"/>
  <c r="CQ333" i="1"/>
  <c r="AD333" i="1" s="1"/>
  <c r="CP333" i="1"/>
  <c r="CO333" i="1"/>
  <c r="CG333" i="1"/>
  <c r="CD333" i="1"/>
  <c r="CE333" i="1" s="1"/>
  <c r="CH333" i="1" s="1"/>
  <c r="BY333" i="1"/>
  <c r="BX333" i="1"/>
  <c r="BW333" i="1"/>
  <c r="BU333" i="1"/>
  <c r="BV333" i="1" s="1"/>
  <c r="AV333" i="1"/>
  <c r="AX333" i="1" s="1"/>
  <c r="AN333" i="1"/>
  <c r="AM333" i="1"/>
  <c r="AL333" i="1"/>
  <c r="AJ333" i="1"/>
  <c r="AE333" i="1"/>
  <c r="AQ333" i="1" s="1"/>
  <c r="S333" i="1"/>
  <c r="CR332" i="1"/>
  <c r="CQ332" i="1"/>
  <c r="CO332" i="1"/>
  <c r="CH332" i="1"/>
  <c r="CG332" i="1"/>
  <c r="CE332" i="1"/>
  <c r="CD332" i="1"/>
  <c r="BY332" i="1"/>
  <c r="BZ332" i="1" s="1"/>
  <c r="AT332" i="1" s="1"/>
  <c r="CA332" i="1" s="1"/>
  <c r="BX332" i="1"/>
  <c r="BW332" i="1"/>
  <c r="BV332" i="1"/>
  <c r="AR332" i="1" s="1"/>
  <c r="BU332" i="1"/>
  <c r="S332" i="1" s="1"/>
  <c r="AX332" i="1"/>
  <c r="AV332" i="1"/>
  <c r="AN332" i="1"/>
  <c r="AM332" i="1"/>
  <c r="AL332" i="1"/>
  <c r="AJ332" i="1"/>
  <c r="AQ332" i="1" s="1"/>
  <c r="AE332" i="1"/>
  <c r="AD332" i="1"/>
  <c r="CR331" i="1"/>
  <c r="CQ331" i="1"/>
  <c r="AD331" i="1" s="1"/>
  <c r="CO331" i="1"/>
  <c r="CG331" i="1"/>
  <c r="CD331" i="1"/>
  <c r="CE331" i="1" s="1"/>
  <c r="CH331" i="1" s="1"/>
  <c r="BY331" i="1"/>
  <c r="BX331" i="1"/>
  <c r="BZ331" i="1" s="1"/>
  <c r="AT331" i="1" s="1"/>
  <c r="CA331" i="1" s="1"/>
  <c r="BW331" i="1"/>
  <c r="BV331" i="1"/>
  <c r="AR331" i="1" s="1"/>
  <c r="BU331" i="1"/>
  <c r="AV331" i="1"/>
  <c r="AX331" i="1" s="1"/>
  <c r="CM331" i="1" s="1"/>
  <c r="AN331" i="1"/>
  <c r="AM331" i="1"/>
  <c r="AL331" i="1"/>
  <c r="AJ331" i="1"/>
  <c r="CP331" i="1" s="1"/>
  <c r="AK331" i="1" s="1"/>
  <c r="AE331" i="1"/>
  <c r="S331" i="1"/>
  <c r="CR330" i="1"/>
  <c r="CQ330" i="1"/>
  <c r="CP330" i="1"/>
  <c r="CO330" i="1"/>
  <c r="CG330" i="1"/>
  <c r="CD330" i="1"/>
  <c r="CE330" i="1" s="1"/>
  <c r="CH330" i="1" s="1"/>
  <c r="BY330" i="1"/>
  <c r="BX330" i="1"/>
  <c r="BW330" i="1"/>
  <c r="BU330" i="1"/>
  <c r="BV330" i="1" s="1"/>
  <c r="AX330" i="1"/>
  <c r="AV330" i="1"/>
  <c r="AN330" i="1"/>
  <c r="AM330" i="1"/>
  <c r="AL330" i="1"/>
  <c r="AJ330" i="1"/>
  <c r="AE330" i="1"/>
  <c r="AQ330" i="1" s="1"/>
  <c r="AD330" i="1"/>
  <c r="S330" i="1"/>
  <c r="CM330" i="1" s="1"/>
  <c r="CR329" i="1"/>
  <c r="CQ329" i="1"/>
  <c r="AD329" i="1" s="1"/>
  <c r="CO329" i="1"/>
  <c r="CG329" i="1"/>
  <c r="CD329" i="1"/>
  <c r="CE329" i="1" s="1"/>
  <c r="CH329" i="1" s="1"/>
  <c r="BY329" i="1"/>
  <c r="BX329" i="1"/>
  <c r="BZ329" i="1" s="1"/>
  <c r="AT329" i="1" s="1"/>
  <c r="CA329" i="1" s="1"/>
  <c r="BW329" i="1"/>
  <c r="BV329" i="1"/>
  <c r="AR329" i="1" s="1"/>
  <c r="BU329" i="1"/>
  <c r="AV329" i="1"/>
  <c r="AX329" i="1" s="1"/>
  <c r="CM329" i="1" s="1"/>
  <c r="AN329" i="1"/>
  <c r="AM329" i="1"/>
  <c r="AL329" i="1"/>
  <c r="AJ329" i="1"/>
  <c r="CP329" i="1" s="1"/>
  <c r="AK329" i="1" s="1"/>
  <c r="AE329" i="1"/>
  <c r="S329" i="1"/>
  <c r="CR328" i="1"/>
  <c r="CQ328" i="1"/>
  <c r="CP328" i="1"/>
  <c r="CO328" i="1"/>
  <c r="CG328" i="1"/>
  <c r="CD328" i="1"/>
  <c r="CE328" i="1" s="1"/>
  <c r="CH328" i="1" s="1"/>
  <c r="BY328" i="1"/>
  <c r="BX328" i="1"/>
  <c r="BW328" i="1"/>
  <c r="BU328" i="1"/>
  <c r="BV328" i="1" s="1"/>
  <c r="AX328" i="1"/>
  <c r="AV328" i="1"/>
  <c r="AN328" i="1"/>
  <c r="AM328" i="1"/>
  <c r="AL328" i="1"/>
  <c r="AJ328" i="1"/>
  <c r="AE328" i="1"/>
  <c r="AQ328" i="1" s="1"/>
  <c r="AD328" i="1"/>
  <c r="S328" i="1"/>
  <c r="CM328" i="1" s="1"/>
  <c r="CR327" i="1"/>
  <c r="CQ327" i="1"/>
  <c r="AD327" i="1" s="1"/>
  <c r="CO327" i="1"/>
  <c r="CG327" i="1"/>
  <c r="CD327" i="1"/>
  <c r="CE327" i="1" s="1"/>
  <c r="CH327" i="1" s="1"/>
  <c r="BY327" i="1"/>
  <c r="BX327" i="1"/>
  <c r="BZ327" i="1" s="1"/>
  <c r="AT327" i="1" s="1"/>
  <c r="CA327" i="1" s="1"/>
  <c r="BW327" i="1"/>
  <c r="BV327" i="1"/>
  <c r="BU327" i="1"/>
  <c r="AV327" i="1"/>
  <c r="AX327" i="1" s="1"/>
  <c r="CM327" i="1" s="1"/>
  <c r="AN327" i="1"/>
  <c r="AM327" i="1"/>
  <c r="AL327" i="1"/>
  <c r="AJ327" i="1"/>
  <c r="AQ327" i="1" s="1"/>
  <c r="AE327" i="1"/>
  <c r="S327" i="1"/>
  <c r="CR326" i="1"/>
  <c r="CQ326" i="1"/>
  <c r="CP326" i="1"/>
  <c r="CO326" i="1"/>
  <c r="CG326" i="1"/>
  <c r="CD326" i="1"/>
  <c r="CE326" i="1" s="1"/>
  <c r="CH326" i="1" s="1"/>
  <c r="BY326" i="1"/>
  <c r="BX326" i="1"/>
  <c r="BW326" i="1"/>
  <c r="BU326" i="1"/>
  <c r="BV326" i="1" s="1"/>
  <c r="AX326" i="1"/>
  <c r="AV326" i="1"/>
  <c r="AN326" i="1"/>
  <c r="AM326" i="1"/>
  <c r="AL326" i="1"/>
  <c r="AJ326" i="1"/>
  <c r="AE326" i="1"/>
  <c r="AQ326" i="1" s="1"/>
  <c r="AD326" i="1"/>
  <c r="S326" i="1"/>
  <c r="CM326" i="1" s="1"/>
  <c r="AS344" i="1" l="1"/>
  <c r="CB344" i="1"/>
  <c r="CC344" i="1" s="1"/>
  <c r="CF344" i="1" s="1"/>
  <c r="T344" i="1" s="1"/>
  <c r="CI344" i="1" s="1"/>
  <c r="U344" i="1" s="1"/>
  <c r="AS346" i="1"/>
  <c r="CB346" i="1"/>
  <c r="CC346" i="1" s="1"/>
  <c r="CF346" i="1" s="1"/>
  <c r="T346" i="1" s="1"/>
  <c r="CI346" i="1" s="1"/>
  <c r="U346" i="1" s="1"/>
  <c r="BZ343" i="1"/>
  <c r="AT343" i="1" s="1"/>
  <c r="CA343" i="1" s="1"/>
  <c r="AR343" i="1"/>
  <c r="CM343" i="1"/>
  <c r="AS342" i="1"/>
  <c r="CB342" i="1"/>
  <c r="CC342" i="1" s="1"/>
  <c r="CF342" i="1" s="1"/>
  <c r="T342" i="1" s="1"/>
  <c r="CI342" i="1" s="1"/>
  <c r="U342" i="1" s="1"/>
  <c r="CN344" i="1"/>
  <c r="BZ345" i="1"/>
  <c r="AT345" i="1" s="1"/>
  <c r="CA345" i="1" s="1"/>
  <c r="AR345" i="1"/>
  <c r="CM345" i="1"/>
  <c r="CL344" i="1"/>
  <c r="CL346" i="1"/>
  <c r="CN346" i="1" s="1"/>
  <c r="AQ344" i="1"/>
  <c r="AQ346" i="1"/>
  <c r="AQ342" i="1"/>
  <c r="AK343" i="1"/>
  <c r="AK345" i="1"/>
  <c r="BZ338" i="1"/>
  <c r="AT338" i="1" s="1"/>
  <c r="CA338" i="1" s="1"/>
  <c r="AR338" i="1"/>
  <c r="AS341" i="1"/>
  <c r="CB341" i="1"/>
  <c r="CC341" i="1" s="1"/>
  <c r="CF341" i="1" s="1"/>
  <c r="T341" i="1" s="1"/>
  <c r="CI341" i="1" s="1"/>
  <c r="U341" i="1" s="1"/>
  <c r="BZ340" i="1"/>
  <c r="AT340" i="1" s="1"/>
  <c r="CA340" i="1" s="1"/>
  <c r="AR340" i="1"/>
  <c r="CM337" i="1"/>
  <c r="AK337" i="1"/>
  <c r="AS339" i="1"/>
  <c r="CB339" i="1"/>
  <c r="CC339" i="1" s="1"/>
  <c r="CF339" i="1" s="1"/>
  <c r="T339" i="1" s="1"/>
  <c r="CI339" i="1" s="1"/>
  <c r="U339" i="1" s="1"/>
  <c r="CM338" i="1"/>
  <c r="CM340" i="1"/>
  <c r="AS337" i="1"/>
  <c r="CB337" i="1"/>
  <c r="CC337" i="1" s="1"/>
  <c r="CF337" i="1" s="1"/>
  <c r="T337" i="1" s="1"/>
  <c r="CI337" i="1" s="1"/>
  <c r="U337" i="1" s="1"/>
  <c r="AK339" i="1"/>
  <c r="CN339" i="1"/>
  <c r="CM339" i="1"/>
  <c r="CL337" i="1"/>
  <c r="CN337" i="1" s="1"/>
  <c r="CL339" i="1"/>
  <c r="AQ339" i="1"/>
  <c r="AQ341" i="1"/>
  <c r="AK338" i="1"/>
  <c r="AK340" i="1"/>
  <c r="CP337" i="1"/>
  <c r="AS334" i="1"/>
  <c r="CB334" i="1"/>
  <c r="CC334" i="1" s="1"/>
  <c r="CF334" i="1" s="1"/>
  <c r="T334" i="1" s="1"/>
  <c r="CI334" i="1" s="1"/>
  <c r="U334" i="1" s="1"/>
  <c r="BZ335" i="1"/>
  <c r="AT335" i="1" s="1"/>
  <c r="CA335" i="1" s="1"/>
  <c r="AR335" i="1"/>
  <c r="BZ333" i="1"/>
  <c r="AT333" i="1" s="1"/>
  <c r="CA333" i="1" s="1"/>
  <c r="AR333" i="1"/>
  <c r="AS336" i="1"/>
  <c r="CB336" i="1"/>
  <c r="CC336" i="1" s="1"/>
  <c r="CF336" i="1" s="1"/>
  <c r="T336" i="1" s="1"/>
  <c r="CI336" i="1" s="1"/>
  <c r="U336" i="1" s="1"/>
  <c r="AK332" i="1"/>
  <c r="CM332" i="1"/>
  <c r="CM333" i="1"/>
  <c r="CM335" i="1"/>
  <c r="AS332" i="1"/>
  <c r="CB332" i="1"/>
  <c r="CC332" i="1" s="1"/>
  <c r="CF332" i="1" s="1"/>
  <c r="T332" i="1" s="1"/>
  <c r="CI332" i="1" s="1"/>
  <c r="U332" i="1" s="1"/>
  <c r="CL334" i="1"/>
  <c r="CN334" i="1" s="1"/>
  <c r="AQ334" i="1"/>
  <c r="AQ336" i="1"/>
  <c r="AK333" i="1"/>
  <c r="AK335" i="1"/>
  <c r="CP332" i="1"/>
  <c r="AS329" i="1"/>
  <c r="CB329" i="1"/>
  <c r="CC329" i="1" s="1"/>
  <c r="CF329" i="1" s="1"/>
  <c r="T329" i="1" s="1"/>
  <c r="CI329" i="1" s="1"/>
  <c r="U329" i="1" s="1"/>
  <c r="AS331" i="1"/>
  <c r="CB331" i="1"/>
  <c r="CC331" i="1" s="1"/>
  <c r="CF331" i="1" s="1"/>
  <c r="T331" i="1" s="1"/>
  <c r="CI331" i="1" s="1"/>
  <c r="U331" i="1" s="1"/>
  <c r="AR326" i="1"/>
  <c r="AR328" i="1"/>
  <c r="AR330" i="1"/>
  <c r="CL327" i="1"/>
  <c r="CN327" i="1" s="1"/>
  <c r="BZ330" i="1"/>
  <c r="AT330" i="1" s="1"/>
  <c r="CA330" i="1" s="1"/>
  <c r="BZ326" i="1"/>
  <c r="AT326" i="1" s="1"/>
  <c r="CA326" i="1" s="1"/>
  <c r="BZ328" i="1"/>
  <c r="AT328" i="1" s="1"/>
  <c r="CA328" i="1" s="1"/>
  <c r="AS327" i="1"/>
  <c r="CB327" i="1"/>
  <c r="CC327" i="1" s="1"/>
  <c r="CF327" i="1" s="1"/>
  <c r="T327" i="1" s="1"/>
  <c r="CI327" i="1" s="1"/>
  <c r="U327" i="1" s="1"/>
  <c r="CL329" i="1"/>
  <c r="CN329" i="1" s="1"/>
  <c r="CL331" i="1"/>
  <c r="CN331" i="1" s="1"/>
  <c r="AQ329" i="1"/>
  <c r="AQ331" i="1"/>
  <c r="AR327" i="1"/>
  <c r="AK326" i="1"/>
  <c r="AK328" i="1"/>
  <c r="AK330" i="1"/>
  <c r="CP327" i="1"/>
  <c r="AK327" i="1" s="1"/>
  <c r="CR325" i="1"/>
  <c r="CQ325" i="1"/>
  <c r="AD325" i="1" s="1"/>
  <c r="CO325" i="1"/>
  <c r="CG325" i="1"/>
  <c r="CD325" i="1"/>
  <c r="CE325" i="1" s="1"/>
  <c r="CH325" i="1" s="1"/>
  <c r="BY325" i="1"/>
  <c r="BZ325" i="1" s="1"/>
  <c r="AT325" i="1" s="1"/>
  <c r="CA325" i="1" s="1"/>
  <c r="BX325" i="1"/>
  <c r="BW325" i="1"/>
  <c r="BV325" i="1"/>
  <c r="AR325" i="1" s="1"/>
  <c r="BU325" i="1"/>
  <c r="AV325" i="1"/>
  <c r="AX325" i="1" s="1"/>
  <c r="CM325" i="1" s="1"/>
  <c r="AN325" i="1"/>
  <c r="AM325" i="1"/>
  <c r="AL325" i="1"/>
  <c r="AJ325" i="1"/>
  <c r="CP325" i="1" s="1"/>
  <c r="AK325" i="1" s="1"/>
  <c r="AE325" i="1"/>
  <c r="S325" i="1"/>
  <c r="CR324" i="1"/>
  <c r="CQ324" i="1"/>
  <c r="AD324" i="1" s="1"/>
  <c r="CP324" i="1"/>
  <c r="CO324" i="1"/>
  <c r="CG324" i="1"/>
  <c r="CD324" i="1"/>
  <c r="CE324" i="1" s="1"/>
  <c r="CH324" i="1" s="1"/>
  <c r="BY324" i="1"/>
  <c r="BX324" i="1"/>
  <c r="BW324" i="1"/>
  <c r="BU324" i="1"/>
  <c r="BV324" i="1" s="1"/>
  <c r="AV324" i="1"/>
  <c r="AX324" i="1" s="1"/>
  <c r="AN324" i="1"/>
  <c r="AM324" i="1"/>
  <c r="AL324" i="1"/>
  <c r="AJ324" i="1"/>
  <c r="AE324" i="1"/>
  <c r="AQ324" i="1" s="1"/>
  <c r="S324" i="1"/>
  <c r="CR323" i="1"/>
  <c r="CQ323" i="1"/>
  <c r="AD323" i="1" s="1"/>
  <c r="CO323" i="1"/>
  <c r="CG323" i="1"/>
  <c r="CD323" i="1"/>
  <c r="CE323" i="1" s="1"/>
  <c r="CH323" i="1" s="1"/>
  <c r="BY323" i="1"/>
  <c r="BZ323" i="1" s="1"/>
  <c r="AT323" i="1" s="1"/>
  <c r="CA323" i="1" s="1"/>
  <c r="BX323" i="1"/>
  <c r="BW323" i="1"/>
  <c r="BV323" i="1"/>
  <c r="AR323" i="1" s="1"/>
  <c r="BU323" i="1"/>
  <c r="AV323" i="1"/>
  <c r="AX323" i="1" s="1"/>
  <c r="CM323" i="1" s="1"/>
  <c r="AN323" i="1"/>
  <c r="AM323" i="1"/>
  <c r="AL323" i="1"/>
  <c r="AJ323" i="1"/>
  <c r="CP323" i="1" s="1"/>
  <c r="AK323" i="1" s="1"/>
  <c r="AE323" i="1"/>
  <c r="S323" i="1"/>
  <c r="CR322" i="1"/>
  <c r="CQ322" i="1"/>
  <c r="AD322" i="1" s="1"/>
  <c r="CP322" i="1"/>
  <c r="CO322" i="1"/>
  <c r="CG322" i="1"/>
  <c r="CD322" i="1"/>
  <c r="CE322" i="1" s="1"/>
  <c r="CH322" i="1" s="1"/>
  <c r="BY322" i="1"/>
  <c r="BX322" i="1"/>
  <c r="BW322" i="1"/>
  <c r="BU322" i="1"/>
  <c r="BV322" i="1" s="1"/>
  <c r="AV322" i="1"/>
  <c r="AX322" i="1" s="1"/>
  <c r="AN322" i="1"/>
  <c r="AM322" i="1"/>
  <c r="AL322" i="1"/>
  <c r="AJ322" i="1"/>
  <c r="AE322" i="1"/>
  <c r="AQ322" i="1" s="1"/>
  <c r="S322" i="1"/>
  <c r="CR321" i="1"/>
  <c r="CQ321" i="1"/>
  <c r="AD321" i="1" s="1"/>
  <c r="CO321" i="1"/>
  <c r="CG321" i="1"/>
  <c r="CD321" i="1"/>
  <c r="CE321" i="1" s="1"/>
  <c r="CH321" i="1" s="1"/>
  <c r="BY321" i="1"/>
  <c r="BZ321" i="1" s="1"/>
  <c r="AT321" i="1" s="1"/>
  <c r="CA321" i="1" s="1"/>
  <c r="BX321" i="1"/>
  <c r="BW321" i="1"/>
  <c r="BV321" i="1"/>
  <c r="AR321" i="1" s="1"/>
  <c r="BU321" i="1"/>
  <c r="AV321" i="1"/>
  <c r="AX321" i="1" s="1"/>
  <c r="CM321" i="1" s="1"/>
  <c r="AN321" i="1"/>
  <c r="AM321" i="1"/>
  <c r="AL321" i="1"/>
  <c r="AJ321" i="1"/>
  <c r="CP321" i="1" s="1"/>
  <c r="AK321" i="1" s="1"/>
  <c r="AE321" i="1"/>
  <c r="S321" i="1"/>
  <c r="CR320" i="1"/>
  <c r="CQ320" i="1"/>
  <c r="AD320" i="1" s="1"/>
  <c r="CP320" i="1"/>
  <c r="CO320" i="1"/>
  <c r="CG320" i="1"/>
  <c r="CD320" i="1"/>
  <c r="CE320" i="1" s="1"/>
  <c r="CH320" i="1" s="1"/>
  <c r="BY320" i="1"/>
  <c r="BX320" i="1"/>
  <c r="BW320" i="1"/>
  <c r="BU320" i="1"/>
  <c r="BV320" i="1" s="1"/>
  <c r="AV320" i="1"/>
  <c r="AX320" i="1" s="1"/>
  <c r="AN320" i="1"/>
  <c r="AM320" i="1"/>
  <c r="AL320" i="1"/>
  <c r="AJ320" i="1"/>
  <c r="AE320" i="1"/>
  <c r="AQ320" i="1" s="1"/>
  <c r="S320" i="1"/>
  <c r="CR319" i="1"/>
  <c r="CQ319" i="1"/>
  <c r="AD319" i="1" s="1"/>
  <c r="CO319" i="1"/>
  <c r="CG319" i="1"/>
  <c r="CD319" i="1"/>
  <c r="CE319" i="1" s="1"/>
  <c r="CH319" i="1" s="1"/>
  <c r="BY319" i="1"/>
  <c r="BZ319" i="1" s="1"/>
  <c r="AT319" i="1" s="1"/>
  <c r="CA319" i="1" s="1"/>
  <c r="BX319" i="1"/>
  <c r="BW319" i="1"/>
  <c r="BV319" i="1"/>
  <c r="AR319" i="1" s="1"/>
  <c r="BU319" i="1"/>
  <c r="AV319" i="1"/>
  <c r="AX319" i="1" s="1"/>
  <c r="CM319" i="1" s="1"/>
  <c r="AN319" i="1"/>
  <c r="AM319" i="1"/>
  <c r="AL319" i="1"/>
  <c r="AJ319" i="1"/>
  <c r="CP319" i="1" s="1"/>
  <c r="AE319" i="1"/>
  <c r="S319" i="1"/>
  <c r="CR318" i="1"/>
  <c r="CQ318" i="1"/>
  <c r="AD318" i="1" s="1"/>
  <c r="CP318" i="1"/>
  <c r="CO318" i="1"/>
  <c r="CG318" i="1"/>
  <c r="CD318" i="1"/>
  <c r="CE318" i="1" s="1"/>
  <c r="CH318" i="1" s="1"/>
  <c r="BY318" i="1"/>
  <c r="BX318" i="1"/>
  <c r="BW318" i="1"/>
  <c r="BU318" i="1"/>
  <c r="BV318" i="1" s="1"/>
  <c r="AV318" i="1"/>
  <c r="AX318" i="1" s="1"/>
  <c r="AN318" i="1"/>
  <c r="AM318" i="1"/>
  <c r="AL318" i="1"/>
  <c r="AJ318" i="1"/>
  <c r="AE318" i="1"/>
  <c r="AQ318" i="1" s="1"/>
  <c r="S318" i="1"/>
  <c r="CR317" i="1"/>
  <c r="CQ317" i="1"/>
  <c r="CO317" i="1"/>
  <c r="CH317" i="1"/>
  <c r="CG317" i="1"/>
  <c r="CE317" i="1"/>
  <c r="CD317" i="1"/>
  <c r="BY317" i="1"/>
  <c r="BZ317" i="1" s="1"/>
  <c r="AT317" i="1" s="1"/>
  <c r="CA317" i="1" s="1"/>
  <c r="BX317" i="1"/>
  <c r="BW317" i="1"/>
  <c r="BV317" i="1"/>
  <c r="AR317" i="1" s="1"/>
  <c r="BU317" i="1"/>
  <c r="AX317" i="1"/>
  <c r="CM317" i="1" s="1"/>
  <c r="AV317" i="1"/>
  <c r="AN317" i="1"/>
  <c r="AM317" i="1"/>
  <c r="AL317" i="1"/>
  <c r="AJ317" i="1"/>
  <c r="CP317" i="1" s="1"/>
  <c r="AK317" i="1" s="1"/>
  <c r="AE317" i="1"/>
  <c r="AD317" i="1"/>
  <c r="S317" i="1"/>
  <c r="CR316" i="1"/>
  <c r="CQ316" i="1"/>
  <c r="AD316" i="1" s="1"/>
  <c r="CP316" i="1"/>
  <c r="CO316" i="1"/>
  <c r="CG316" i="1"/>
  <c r="CD316" i="1"/>
  <c r="CE316" i="1" s="1"/>
  <c r="CH316" i="1" s="1"/>
  <c r="BY316" i="1"/>
  <c r="BX316" i="1"/>
  <c r="BW316" i="1"/>
  <c r="BU316" i="1"/>
  <c r="BV316" i="1" s="1"/>
  <c r="AV316" i="1"/>
  <c r="AX316" i="1" s="1"/>
  <c r="AN316" i="1"/>
  <c r="AM316" i="1"/>
  <c r="AL316" i="1"/>
  <c r="AJ316" i="1"/>
  <c r="AE316" i="1"/>
  <c r="AQ316" i="1" s="1"/>
  <c r="S316" i="1"/>
  <c r="CR315" i="1"/>
  <c r="CQ315" i="1"/>
  <c r="CO315" i="1"/>
  <c r="CH315" i="1"/>
  <c r="CG315" i="1"/>
  <c r="CE315" i="1"/>
  <c r="CD315" i="1"/>
  <c r="BY315" i="1"/>
  <c r="BZ315" i="1" s="1"/>
  <c r="AT315" i="1" s="1"/>
  <c r="CA315" i="1" s="1"/>
  <c r="BX315" i="1"/>
  <c r="BW315" i="1"/>
  <c r="BV315" i="1"/>
  <c r="AR315" i="1" s="1"/>
  <c r="BU315" i="1"/>
  <c r="AX315" i="1"/>
  <c r="CM315" i="1" s="1"/>
  <c r="AV315" i="1"/>
  <c r="AN315" i="1"/>
  <c r="AM315" i="1"/>
  <c r="AL315" i="1"/>
  <c r="AJ315" i="1"/>
  <c r="CP315" i="1" s="1"/>
  <c r="AK315" i="1" s="1"/>
  <c r="AE315" i="1"/>
  <c r="AD315" i="1"/>
  <c r="S315" i="1"/>
  <c r="CR314" i="1"/>
  <c r="CQ314" i="1"/>
  <c r="AD314" i="1" s="1"/>
  <c r="CP314" i="1"/>
  <c r="CO314" i="1"/>
  <c r="CG314" i="1"/>
  <c r="CD314" i="1"/>
  <c r="CE314" i="1" s="1"/>
  <c r="CH314" i="1" s="1"/>
  <c r="BY314" i="1"/>
  <c r="BX314" i="1"/>
  <c r="BW314" i="1"/>
  <c r="BU314" i="1"/>
  <c r="BV314" i="1" s="1"/>
  <c r="AV314" i="1"/>
  <c r="AX314" i="1" s="1"/>
  <c r="AN314" i="1"/>
  <c r="AM314" i="1"/>
  <c r="AL314" i="1"/>
  <c r="AJ314" i="1"/>
  <c r="AE314" i="1"/>
  <c r="AQ314" i="1" s="1"/>
  <c r="S314" i="1"/>
  <c r="CM314" i="1" s="1"/>
  <c r="CR313" i="1"/>
  <c r="CQ313" i="1"/>
  <c r="CO313" i="1"/>
  <c r="CH313" i="1"/>
  <c r="CG313" i="1"/>
  <c r="CE313" i="1"/>
  <c r="CD313" i="1"/>
  <c r="BY313" i="1"/>
  <c r="BZ313" i="1" s="1"/>
  <c r="AT313" i="1" s="1"/>
  <c r="CA313" i="1" s="1"/>
  <c r="BX313" i="1"/>
  <c r="BW313" i="1"/>
  <c r="BV313" i="1"/>
  <c r="AR313" i="1" s="1"/>
  <c r="BU313" i="1"/>
  <c r="AX313" i="1"/>
  <c r="CM313" i="1" s="1"/>
  <c r="AV313" i="1"/>
  <c r="AN313" i="1"/>
  <c r="AM313" i="1"/>
  <c r="AL313" i="1"/>
  <c r="AJ313" i="1"/>
  <c r="CP313" i="1" s="1"/>
  <c r="AK313" i="1" s="1"/>
  <c r="AE313" i="1"/>
  <c r="AD313" i="1"/>
  <c r="S313" i="1"/>
  <c r="CR312" i="1"/>
  <c r="CQ312" i="1"/>
  <c r="AD312" i="1" s="1"/>
  <c r="CP312" i="1"/>
  <c r="CO312" i="1"/>
  <c r="CG312" i="1"/>
  <c r="CD312" i="1"/>
  <c r="CE312" i="1" s="1"/>
  <c r="CH312" i="1" s="1"/>
  <c r="BY312" i="1"/>
  <c r="BX312" i="1"/>
  <c r="BW312" i="1"/>
  <c r="BU312" i="1"/>
  <c r="BV312" i="1" s="1"/>
  <c r="AV312" i="1"/>
  <c r="AX312" i="1" s="1"/>
  <c r="AN312" i="1"/>
  <c r="AM312" i="1"/>
  <c r="AL312" i="1"/>
  <c r="AJ312" i="1"/>
  <c r="AE312" i="1"/>
  <c r="AQ312" i="1" s="1"/>
  <c r="S312" i="1"/>
  <c r="CR311" i="1"/>
  <c r="CQ311" i="1"/>
  <c r="CO311" i="1"/>
  <c r="CH311" i="1"/>
  <c r="CG311" i="1"/>
  <c r="CE311" i="1"/>
  <c r="CD311" i="1"/>
  <c r="BY311" i="1"/>
  <c r="BZ311" i="1" s="1"/>
  <c r="AT311" i="1" s="1"/>
  <c r="CA311" i="1" s="1"/>
  <c r="BX311" i="1"/>
  <c r="BW311" i="1"/>
  <c r="BV311" i="1"/>
  <c r="AR311" i="1" s="1"/>
  <c r="BU311" i="1"/>
  <c r="AX311" i="1"/>
  <c r="CM311" i="1" s="1"/>
  <c r="AV311" i="1"/>
  <c r="AN311" i="1"/>
  <c r="AM311" i="1"/>
  <c r="AL311" i="1"/>
  <c r="AJ311" i="1"/>
  <c r="CP311" i="1" s="1"/>
  <c r="AK311" i="1" s="1"/>
  <c r="AE311" i="1"/>
  <c r="AD311" i="1"/>
  <c r="S311" i="1"/>
  <c r="CR310" i="1"/>
  <c r="CQ310" i="1"/>
  <c r="AD310" i="1" s="1"/>
  <c r="CP310" i="1"/>
  <c r="CO310" i="1"/>
  <c r="CG310" i="1"/>
  <c r="CD310" i="1"/>
  <c r="CE310" i="1" s="1"/>
  <c r="CH310" i="1" s="1"/>
  <c r="BY310" i="1"/>
  <c r="BX310" i="1"/>
  <c r="BW310" i="1"/>
  <c r="BU310" i="1"/>
  <c r="BV310" i="1" s="1"/>
  <c r="AV310" i="1"/>
  <c r="AX310" i="1" s="1"/>
  <c r="AN310" i="1"/>
  <c r="AM310" i="1"/>
  <c r="AL310" i="1"/>
  <c r="AJ310" i="1"/>
  <c r="AE310" i="1"/>
  <c r="AQ310" i="1" s="1"/>
  <c r="S310" i="1"/>
  <c r="CM310" i="1" s="1"/>
  <c r="CR309" i="1"/>
  <c r="CQ309" i="1"/>
  <c r="CO309" i="1"/>
  <c r="CH309" i="1"/>
  <c r="CG309" i="1"/>
  <c r="CE309" i="1"/>
  <c r="CD309" i="1"/>
  <c r="BY309" i="1"/>
  <c r="BZ309" i="1" s="1"/>
  <c r="AT309" i="1" s="1"/>
  <c r="CA309" i="1" s="1"/>
  <c r="BX309" i="1"/>
  <c r="BW309" i="1"/>
  <c r="BV309" i="1"/>
  <c r="AR309" i="1" s="1"/>
  <c r="BU309" i="1"/>
  <c r="AX309" i="1"/>
  <c r="CM309" i="1" s="1"/>
  <c r="AV309" i="1"/>
  <c r="AN309" i="1"/>
  <c r="AM309" i="1"/>
  <c r="AL309" i="1"/>
  <c r="AJ309" i="1"/>
  <c r="CP309" i="1" s="1"/>
  <c r="AK309" i="1" s="1"/>
  <c r="AE309" i="1"/>
  <c r="AD309" i="1"/>
  <c r="S309" i="1"/>
  <c r="CR308" i="1"/>
  <c r="CQ308" i="1"/>
  <c r="CO308" i="1"/>
  <c r="CG308" i="1"/>
  <c r="CD308" i="1"/>
  <c r="CE308" i="1" s="1"/>
  <c r="CH308" i="1" s="1"/>
  <c r="BY308" i="1"/>
  <c r="BZ308" i="1" s="1"/>
  <c r="AT308" i="1" s="1"/>
  <c r="CA308" i="1" s="1"/>
  <c r="BX308" i="1"/>
  <c r="BW308" i="1"/>
  <c r="BV308" i="1"/>
  <c r="AR308" i="1" s="1"/>
  <c r="BU308" i="1"/>
  <c r="AV308" i="1"/>
  <c r="AX308" i="1" s="1"/>
  <c r="AN308" i="1"/>
  <c r="AM308" i="1"/>
  <c r="AL308" i="1"/>
  <c r="AJ308" i="1"/>
  <c r="CP308" i="1" s="1"/>
  <c r="AK308" i="1" s="1"/>
  <c r="AE308" i="1"/>
  <c r="AD308" i="1"/>
  <c r="S308" i="1"/>
  <c r="CR307" i="1"/>
  <c r="CQ307" i="1"/>
  <c r="AD307" i="1" s="1"/>
  <c r="CP307" i="1"/>
  <c r="CO307" i="1"/>
  <c r="CG307" i="1"/>
  <c r="CD307" i="1"/>
  <c r="CE307" i="1" s="1"/>
  <c r="CH307" i="1" s="1"/>
  <c r="BY307" i="1"/>
  <c r="BX307" i="1"/>
  <c r="BW307" i="1"/>
  <c r="BU307" i="1"/>
  <c r="BV307" i="1" s="1"/>
  <c r="AV307" i="1"/>
  <c r="AX307" i="1" s="1"/>
  <c r="AN307" i="1"/>
  <c r="AM307" i="1"/>
  <c r="AL307" i="1"/>
  <c r="AJ307" i="1"/>
  <c r="AE307" i="1"/>
  <c r="AQ307" i="1" s="1"/>
  <c r="S307" i="1"/>
  <c r="CR306" i="1"/>
  <c r="CQ306" i="1"/>
  <c r="AD306" i="1" s="1"/>
  <c r="CO306" i="1"/>
  <c r="CH306" i="1"/>
  <c r="CG306" i="1"/>
  <c r="CE306" i="1"/>
  <c r="CD306" i="1"/>
  <c r="BY306" i="1"/>
  <c r="BZ306" i="1" s="1"/>
  <c r="AT306" i="1" s="1"/>
  <c r="CA306" i="1" s="1"/>
  <c r="BX306" i="1"/>
  <c r="BW306" i="1"/>
  <c r="BV306" i="1"/>
  <c r="AR306" i="1" s="1"/>
  <c r="BU306" i="1"/>
  <c r="AV306" i="1"/>
  <c r="AX306" i="1" s="1"/>
  <c r="AN306" i="1"/>
  <c r="AM306" i="1"/>
  <c r="AL306" i="1"/>
  <c r="AJ306" i="1"/>
  <c r="CP306" i="1" s="1"/>
  <c r="AK306" i="1" s="1"/>
  <c r="AE306" i="1"/>
  <c r="S306" i="1"/>
  <c r="CR305" i="1"/>
  <c r="CQ305" i="1"/>
  <c r="AD305" i="1" s="1"/>
  <c r="CP305" i="1"/>
  <c r="CO305" i="1"/>
  <c r="CG305" i="1"/>
  <c r="CD305" i="1"/>
  <c r="CE305" i="1" s="1"/>
  <c r="CH305" i="1" s="1"/>
  <c r="BY305" i="1"/>
  <c r="BX305" i="1"/>
  <c r="BW305" i="1"/>
  <c r="BU305" i="1"/>
  <c r="BV305" i="1" s="1"/>
  <c r="AV305" i="1"/>
  <c r="AX305" i="1" s="1"/>
  <c r="AN305" i="1"/>
  <c r="AM305" i="1"/>
  <c r="AL305" i="1"/>
  <c r="AJ305" i="1"/>
  <c r="AE305" i="1"/>
  <c r="AQ305" i="1" s="1"/>
  <c r="S305" i="1"/>
  <c r="CR304" i="1"/>
  <c r="CQ304" i="1"/>
  <c r="AD304" i="1" s="1"/>
  <c r="CO304" i="1"/>
  <c r="CH304" i="1"/>
  <c r="CG304" i="1"/>
  <c r="CE304" i="1"/>
  <c r="CD304" i="1"/>
  <c r="BY304" i="1"/>
  <c r="BZ304" i="1" s="1"/>
  <c r="AT304" i="1" s="1"/>
  <c r="CA304" i="1" s="1"/>
  <c r="BX304" i="1"/>
  <c r="BW304" i="1"/>
  <c r="BV304" i="1"/>
  <c r="AR304" i="1" s="1"/>
  <c r="BU304" i="1"/>
  <c r="AV304" i="1"/>
  <c r="AX304" i="1" s="1"/>
  <c r="AN304" i="1"/>
  <c r="AM304" i="1"/>
  <c r="AL304" i="1"/>
  <c r="AJ304" i="1"/>
  <c r="CP304" i="1" s="1"/>
  <c r="AK304" i="1" s="1"/>
  <c r="AE304" i="1"/>
  <c r="S304" i="1"/>
  <c r="CR303" i="1"/>
  <c r="CQ303" i="1"/>
  <c r="AD303" i="1" s="1"/>
  <c r="CP303" i="1"/>
  <c r="CO303" i="1"/>
  <c r="CG303" i="1"/>
  <c r="CD303" i="1"/>
  <c r="CE303" i="1" s="1"/>
  <c r="CH303" i="1" s="1"/>
  <c r="BY303" i="1"/>
  <c r="BZ303" i="1" s="1"/>
  <c r="AT303" i="1" s="1"/>
  <c r="CA303" i="1" s="1"/>
  <c r="BX303" i="1"/>
  <c r="BW303" i="1"/>
  <c r="BU303" i="1"/>
  <c r="BV303" i="1" s="1"/>
  <c r="AV303" i="1"/>
  <c r="AX303" i="1" s="1"/>
  <c r="AN303" i="1"/>
  <c r="AM303" i="1"/>
  <c r="AL303" i="1"/>
  <c r="AJ303" i="1"/>
  <c r="AE303" i="1"/>
  <c r="AQ303" i="1" s="1"/>
  <c r="S303" i="1"/>
  <c r="CM303" i="1" s="1"/>
  <c r="CR302" i="1"/>
  <c r="CQ302" i="1"/>
  <c r="AD302" i="1" s="1"/>
  <c r="CO302" i="1"/>
  <c r="CH302" i="1"/>
  <c r="CG302" i="1"/>
  <c r="CE302" i="1"/>
  <c r="CD302" i="1"/>
  <c r="BY302" i="1"/>
  <c r="BZ302" i="1" s="1"/>
  <c r="AT302" i="1" s="1"/>
  <c r="CA302" i="1" s="1"/>
  <c r="BX302" i="1"/>
  <c r="BW302" i="1"/>
  <c r="BV302" i="1"/>
  <c r="AR302" i="1" s="1"/>
  <c r="BU302" i="1"/>
  <c r="AV302" i="1"/>
  <c r="AX302" i="1" s="1"/>
  <c r="AN302" i="1"/>
  <c r="AM302" i="1"/>
  <c r="AL302" i="1"/>
  <c r="AJ302" i="1"/>
  <c r="CP302" i="1" s="1"/>
  <c r="AK302" i="1" s="1"/>
  <c r="AE302" i="1"/>
  <c r="S302" i="1"/>
  <c r="CR301" i="1"/>
  <c r="CQ301" i="1"/>
  <c r="AD301" i="1" s="1"/>
  <c r="CP301" i="1"/>
  <c r="CO301" i="1"/>
  <c r="CG301" i="1"/>
  <c r="CD301" i="1"/>
  <c r="CE301" i="1" s="1"/>
  <c r="CH301" i="1" s="1"/>
  <c r="BY301" i="1"/>
  <c r="BX301" i="1"/>
  <c r="BW301" i="1"/>
  <c r="BU301" i="1"/>
  <c r="BV301" i="1" s="1"/>
  <c r="AV301" i="1"/>
  <c r="AX301" i="1" s="1"/>
  <c r="AN301" i="1"/>
  <c r="AM301" i="1"/>
  <c r="AL301" i="1"/>
  <c r="AJ301" i="1"/>
  <c r="AE301" i="1"/>
  <c r="AQ301" i="1" s="1"/>
  <c r="S301" i="1"/>
  <c r="CM301" i="1" s="1"/>
  <c r="CR300" i="1"/>
  <c r="CQ300" i="1"/>
  <c r="AD300" i="1" s="1"/>
  <c r="CO300" i="1"/>
  <c r="CH300" i="1"/>
  <c r="CG300" i="1"/>
  <c r="CE300" i="1"/>
  <c r="CD300" i="1"/>
  <c r="BY300" i="1"/>
  <c r="BZ300" i="1" s="1"/>
  <c r="AT300" i="1" s="1"/>
  <c r="CA300" i="1" s="1"/>
  <c r="BX300" i="1"/>
  <c r="BW300" i="1"/>
  <c r="BV300" i="1"/>
  <c r="AR300" i="1" s="1"/>
  <c r="BU300" i="1"/>
  <c r="AV300" i="1"/>
  <c r="AX300" i="1" s="1"/>
  <c r="AN300" i="1"/>
  <c r="AM300" i="1"/>
  <c r="AL300" i="1"/>
  <c r="AJ300" i="1"/>
  <c r="CP300" i="1" s="1"/>
  <c r="AK300" i="1" s="1"/>
  <c r="AE300" i="1"/>
  <c r="S300" i="1"/>
  <c r="CR299" i="1"/>
  <c r="CQ299" i="1"/>
  <c r="AD299" i="1" s="1"/>
  <c r="CO299" i="1"/>
  <c r="CG299" i="1"/>
  <c r="CD299" i="1"/>
  <c r="CE299" i="1" s="1"/>
  <c r="CH299" i="1" s="1"/>
  <c r="BY299" i="1"/>
  <c r="BX299" i="1"/>
  <c r="BW299" i="1"/>
  <c r="BZ299" i="1" s="1"/>
  <c r="AT299" i="1" s="1"/>
  <c r="CA299" i="1" s="1"/>
  <c r="BV299" i="1"/>
  <c r="AR299" i="1" s="1"/>
  <c r="BU299" i="1"/>
  <c r="AV299" i="1"/>
  <c r="AX299" i="1" s="1"/>
  <c r="CM299" i="1" s="1"/>
  <c r="AN299" i="1"/>
  <c r="AM299" i="1"/>
  <c r="AL299" i="1"/>
  <c r="AJ299" i="1"/>
  <c r="CP299" i="1" s="1"/>
  <c r="AK299" i="1" s="1"/>
  <c r="AE299" i="1"/>
  <c r="S299" i="1"/>
  <c r="CR298" i="1"/>
  <c r="CQ298" i="1"/>
  <c r="CP298" i="1"/>
  <c r="CO298" i="1"/>
  <c r="CG298" i="1"/>
  <c r="CD298" i="1"/>
  <c r="CE298" i="1" s="1"/>
  <c r="CH298" i="1" s="1"/>
  <c r="BY298" i="1"/>
  <c r="BX298" i="1"/>
  <c r="BW298" i="1"/>
  <c r="BU298" i="1"/>
  <c r="BV298" i="1" s="1"/>
  <c r="AX298" i="1"/>
  <c r="AV298" i="1"/>
  <c r="AN298" i="1"/>
  <c r="AM298" i="1"/>
  <c r="AL298" i="1"/>
  <c r="AJ298" i="1"/>
  <c r="AE298" i="1"/>
  <c r="AQ298" i="1" s="1"/>
  <c r="AD298" i="1"/>
  <c r="S298" i="1"/>
  <c r="CM298" i="1" s="1"/>
  <c r="CR297" i="1"/>
  <c r="CQ297" i="1"/>
  <c r="AD297" i="1" s="1"/>
  <c r="CO297" i="1"/>
  <c r="CG297" i="1"/>
  <c r="CD297" i="1"/>
  <c r="CE297" i="1" s="1"/>
  <c r="CH297" i="1" s="1"/>
  <c r="BY297" i="1"/>
  <c r="BX297" i="1"/>
  <c r="BW297" i="1"/>
  <c r="BZ297" i="1" s="1"/>
  <c r="AT297" i="1" s="1"/>
  <c r="CA297" i="1" s="1"/>
  <c r="BV297" i="1"/>
  <c r="AR297" i="1" s="1"/>
  <c r="BU297" i="1"/>
  <c r="AV297" i="1"/>
  <c r="AX297" i="1" s="1"/>
  <c r="CM297" i="1" s="1"/>
  <c r="AN297" i="1"/>
  <c r="AM297" i="1"/>
  <c r="AL297" i="1"/>
  <c r="AJ297" i="1"/>
  <c r="CP297" i="1" s="1"/>
  <c r="AK297" i="1" s="1"/>
  <c r="AE297" i="1"/>
  <c r="S297" i="1"/>
  <c r="CR296" i="1"/>
  <c r="CQ296" i="1"/>
  <c r="CP296" i="1"/>
  <c r="CO296" i="1"/>
  <c r="CG296" i="1"/>
  <c r="CD296" i="1"/>
  <c r="CE296" i="1" s="1"/>
  <c r="CH296" i="1" s="1"/>
  <c r="BY296" i="1"/>
  <c r="BX296" i="1"/>
  <c r="BW296" i="1"/>
  <c r="BU296" i="1"/>
  <c r="BV296" i="1" s="1"/>
  <c r="AX296" i="1"/>
  <c r="AV296" i="1"/>
  <c r="AN296" i="1"/>
  <c r="AM296" i="1"/>
  <c r="AL296" i="1"/>
  <c r="AJ296" i="1"/>
  <c r="AE296" i="1"/>
  <c r="AQ296" i="1" s="1"/>
  <c r="AD296" i="1"/>
  <c r="S296" i="1"/>
  <c r="CM296" i="1" s="1"/>
  <c r="CR295" i="1"/>
  <c r="CQ295" i="1"/>
  <c r="AD295" i="1" s="1"/>
  <c r="CO295" i="1"/>
  <c r="CG295" i="1"/>
  <c r="CD295" i="1"/>
  <c r="CE295" i="1" s="1"/>
  <c r="CH295" i="1" s="1"/>
  <c r="BY295" i="1"/>
  <c r="BX295" i="1"/>
  <c r="BW295" i="1"/>
  <c r="BV295" i="1"/>
  <c r="AR295" i="1" s="1"/>
  <c r="BU295" i="1"/>
  <c r="AV295" i="1"/>
  <c r="AX295" i="1" s="1"/>
  <c r="CM295" i="1" s="1"/>
  <c r="AN295" i="1"/>
  <c r="AM295" i="1"/>
  <c r="AL295" i="1"/>
  <c r="AJ295" i="1"/>
  <c r="CP295" i="1" s="1"/>
  <c r="AK295" i="1" s="1"/>
  <c r="AE295" i="1"/>
  <c r="S295" i="1"/>
  <c r="CR294" i="1"/>
  <c r="CQ294" i="1"/>
  <c r="CP294" i="1"/>
  <c r="CO294" i="1"/>
  <c r="CG294" i="1"/>
  <c r="CD294" i="1"/>
  <c r="CE294" i="1" s="1"/>
  <c r="CH294" i="1" s="1"/>
  <c r="BY294" i="1"/>
  <c r="BX294" i="1"/>
  <c r="BW294" i="1"/>
  <c r="BU294" i="1"/>
  <c r="BV294" i="1" s="1"/>
  <c r="AX294" i="1"/>
  <c r="AV294" i="1"/>
  <c r="AN294" i="1"/>
  <c r="AM294" i="1"/>
  <c r="AL294" i="1"/>
  <c r="AJ294" i="1"/>
  <c r="AE294" i="1"/>
  <c r="AQ294" i="1" s="1"/>
  <c r="AD294" i="1"/>
  <c r="S294" i="1"/>
  <c r="CM294" i="1" s="1"/>
  <c r="CR293" i="1"/>
  <c r="CQ293" i="1"/>
  <c r="AD293" i="1" s="1"/>
  <c r="CO293" i="1"/>
  <c r="CG293" i="1"/>
  <c r="CD293" i="1"/>
  <c r="CE293" i="1" s="1"/>
  <c r="CH293" i="1" s="1"/>
  <c r="BY293" i="1"/>
  <c r="BX293" i="1"/>
  <c r="BW293" i="1"/>
  <c r="BV293" i="1"/>
  <c r="AR293" i="1" s="1"/>
  <c r="BU293" i="1"/>
  <c r="AV293" i="1"/>
  <c r="AX293" i="1" s="1"/>
  <c r="CM293" i="1" s="1"/>
  <c r="AN293" i="1"/>
  <c r="AM293" i="1"/>
  <c r="AL293" i="1"/>
  <c r="AJ293" i="1"/>
  <c r="CP293" i="1" s="1"/>
  <c r="AK293" i="1" s="1"/>
  <c r="AE293" i="1"/>
  <c r="S293" i="1"/>
  <c r="CR292" i="1"/>
  <c r="CQ292" i="1"/>
  <c r="AD292" i="1" s="1"/>
  <c r="CO292" i="1"/>
  <c r="CG292" i="1"/>
  <c r="CD292" i="1"/>
  <c r="CE292" i="1" s="1"/>
  <c r="CH292" i="1" s="1"/>
  <c r="BY292" i="1"/>
  <c r="BZ292" i="1" s="1"/>
  <c r="AT292" i="1" s="1"/>
  <c r="CA292" i="1" s="1"/>
  <c r="BX292" i="1"/>
  <c r="BW292" i="1"/>
  <c r="BV292" i="1"/>
  <c r="AR292" i="1" s="1"/>
  <c r="BU292" i="1"/>
  <c r="AV292" i="1"/>
  <c r="AX292" i="1" s="1"/>
  <c r="AN292" i="1"/>
  <c r="AM292" i="1"/>
  <c r="AL292" i="1"/>
  <c r="AJ292" i="1"/>
  <c r="CP292" i="1" s="1"/>
  <c r="AK292" i="1" s="1"/>
  <c r="AE292" i="1"/>
  <c r="S292" i="1"/>
  <c r="CR291" i="1"/>
  <c r="CQ291" i="1"/>
  <c r="AD291" i="1" s="1"/>
  <c r="CO291" i="1"/>
  <c r="CG291" i="1"/>
  <c r="CD291" i="1"/>
  <c r="CE291" i="1" s="1"/>
  <c r="CH291" i="1" s="1"/>
  <c r="BY291" i="1"/>
  <c r="BZ291" i="1" s="1"/>
  <c r="AT291" i="1" s="1"/>
  <c r="CA291" i="1" s="1"/>
  <c r="BX291" i="1"/>
  <c r="BW291" i="1"/>
  <c r="BV291" i="1"/>
  <c r="BU291" i="1"/>
  <c r="AV291" i="1"/>
  <c r="AX291" i="1" s="1"/>
  <c r="AR291" i="1"/>
  <c r="AN291" i="1"/>
  <c r="AM291" i="1"/>
  <c r="AL291" i="1"/>
  <c r="AJ291" i="1"/>
  <c r="CP291" i="1" s="1"/>
  <c r="AE291" i="1"/>
  <c r="AQ291" i="1" s="1"/>
  <c r="S291" i="1"/>
  <c r="CR290" i="1"/>
  <c r="CQ290" i="1"/>
  <c r="AD290" i="1" s="1"/>
  <c r="CO290" i="1"/>
  <c r="CG290" i="1"/>
  <c r="CD290" i="1"/>
  <c r="CE290" i="1" s="1"/>
  <c r="CH290" i="1" s="1"/>
  <c r="BY290" i="1"/>
  <c r="BZ290" i="1" s="1"/>
  <c r="AT290" i="1" s="1"/>
  <c r="CA290" i="1" s="1"/>
  <c r="BX290" i="1"/>
  <c r="BW290" i="1"/>
  <c r="BV290" i="1"/>
  <c r="AR290" i="1" s="1"/>
  <c r="BU290" i="1"/>
  <c r="AV290" i="1"/>
  <c r="AX290" i="1" s="1"/>
  <c r="AN290" i="1"/>
  <c r="AM290" i="1"/>
  <c r="AL290" i="1"/>
  <c r="AJ290" i="1"/>
  <c r="CP290" i="1" s="1"/>
  <c r="AE290" i="1"/>
  <c r="S290" i="1"/>
  <c r="CR289" i="1"/>
  <c r="CQ289" i="1"/>
  <c r="AD289" i="1" s="1"/>
  <c r="CO289" i="1"/>
  <c r="CG289" i="1"/>
  <c r="CD289" i="1"/>
  <c r="CE289" i="1" s="1"/>
  <c r="CH289" i="1" s="1"/>
  <c r="BY289" i="1"/>
  <c r="BZ289" i="1" s="1"/>
  <c r="AT289" i="1" s="1"/>
  <c r="CA289" i="1" s="1"/>
  <c r="BX289" i="1"/>
  <c r="BW289" i="1"/>
  <c r="BV289" i="1"/>
  <c r="BU289" i="1"/>
  <c r="AV289" i="1"/>
  <c r="AX289" i="1" s="1"/>
  <c r="AR289" i="1"/>
  <c r="AN289" i="1"/>
  <c r="AM289" i="1"/>
  <c r="AL289" i="1"/>
  <c r="AJ289" i="1"/>
  <c r="CP289" i="1" s="1"/>
  <c r="AE289" i="1"/>
  <c r="AQ289" i="1" s="1"/>
  <c r="S289" i="1"/>
  <c r="CR288" i="1"/>
  <c r="CQ288" i="1"/>
  <c r="AD288" i="1" s="1"/>
  <c r="CO288" i="1"/>
  <c r="CG288" i="1"/>
  <c r="CD288" i="1"/>
  <c r="CE288" i="1" s="1"/>
  <c r="CH288" i="1" s="1"/>
  <c r="BY288" i="1"/>
  <c r="BZ288" i="1" s="1"/>
  <c r="AT288" i="1" s="1"/>
  <c r="CA288" i="1" s="1"/>
  <c r="BX288" i="1"/>
  <c r="BW288" i="1"/>
  <c r="BV288" i="1"/>
  <c r="AR288" i="1" s="1"/>
  <c r="BU288" i="1"/>
  <c r="AV288" i="1"/>
  <c r="AX288" i="1" s="1"/>
  <c r="AN288" i="1"/>
  <c r="AM288" i="1"/>
  <c r="AL288" i="1"/>
  <c r="AJ288" i="1"/>
  <c r="CP288" i="1" s="1"/>
  <c r="AK288" i="1" s="1"/>
  <c r="AE288" i="1"/>
  <c r="S288" i="1"/>
  <c r="CR287" i="1"/>
  <c r="CQ287" i="1"/>
  <c r="AD287" i="1" s="1"/>
  <c r="CP287" i="1"/>
  <c r="CO287" i="1"/>
  <c r="CG287" i="1"/>
  <c r="CD287" i="1"/>
  <c r="CE287" i="1" s="1"/>
  <c r="CH287" i="1" s="1"/>
  <c r="BY287" i="1"/>
  <c r="BZ287" i="1" s="1"/>
  <c r="AT287" i="1" s="1"/>
  <c r="CA287" i="1" s="1"/>
  <c r="BX287" i="1"/>
  <c r="BW287" i="1"/>
  <c r="BV287" i="1"/>
  <c r="BU287" i="1"/>
  <c r="AV287" i="1"/>
  <c r="AX287" i="1" s="1"/>
  <c r="AR287" i="1"/>
  <c r="AN287" i="1"/>
  <c r="AM287" i="1"/>
  <c r="AL287" i="1"/>
  <c r="AJ287" i="1"/>
  <c r="AE287" i="1"/>
  <c r="AQ287" i="1" s="1"/>
  <c r="S287" i="1"/>
  <c r="CR286" i="1"/>
  <c r="CQ286" i="1"/>
  <c r="AD286" i="1" s="1"/>
  <c r="CO286" i="1"/>
  <c r="CG286" i="1"/>
  <c r="CD286" i="1"/>
  <c r="CE286" i="1" s="1"/>
  <c r="CH286" i="1" s="1"/>
  <c r="BY286" i="1"/>
  <c r="BZ286" i="1" s="1"/>
  <c r="AT286" i="1" s="1"/>
  <c r="CA286" i="1" s="1"/>
  <c r="BX286" i="1"/>
  <c r="BW286" i="1"/>
  <c r="BV286" i="1"/>
  <c r="AR286" i="1" s="1"/>
  <c r="BU286" i="1"/>
  <c r="AV286" i="1"/>
  <c r="AX286" i="1" s="1"/>
  <c r="AN286" i="1"/>
  <c r="AM286" i="1"/>
  <c r="AL286" i="1"/>
  <c r="AJ286" i="1"/>
  <c r="CP286" i="1" s="1"/>
  <c r="AK286" i="1" s="1"/>
  <c r="AE286" i="1"/>
  <c r="S286" i="1"/>
  <c r="CR285" i="1"/>
  <c r="CQ285" i="1"/>
  <c r="AD285" i="1" s="1"/>
  <c r="CP285" i="1"/>
  <c r="CO285" i="1"/>
  <c r="CG285" i="1"/>
  <c r="CD285" i="1"/>
  <c r="CE285" i="1" s="1"/>
  <c r="CH285" i="1" s="1"/>
  <c r="BY285" i="1"/>
  <c r="BZ285" i="1" s="1"/>
  <c r="AT285" i="1" s="1"/>
  <c r="CA285" i="1" s="1"/>
  <c r="BX285" i="1"/>
  <c r="BW285" i="1"/>
  <c r="BV285" i="1"/>
  <c r="BU285" i="1"/>
  <c r="AV285" i="1"/>
  <c r="AX285" i="1" s="1"/>
  <c r="AR285" i="1"/>
  <c r="AN285" i="1"/>
  <c r="AM285" i="1"/>
  <c r="AL285" i="1"/>
  <c r="AJ285" i="1"/>
  <c r="AE285" i="1"/>
  <c r="AQ285" i="1" s="1"/>
  <c r="S285" i="1"/>
  <c r="CR284" i="1"/>
  <c r="CQ284" i="1"/>
  <c r="AD284" i="1" s="1"/>
  <c r="CO284" i="1"/>
  <c r="CG284" i="1"/>
  <c r="CD284" i="1"/>
  <c r="CE284" i="1" s="1"/>
  <c r="CH284" i="1" s="1"/>
  <c r="BY284" i="1"/>
  <c r="BZ284" i="1" s="1"/>
  <c r="AT284" i="1" s="1"/>
  <c r="CA284" i="1" s="1"/>
  <c r="BX284" i="1"/>
  <c r="BW284" i="1"/>
  <c r="BV284" i="1"/>
  <c r="AR284" i="1" s="1"/>
  <c r="BU284" i="1"/>
  <c r="AV284" i="1"/>
  <c r="AX284" i="1" s="1"/>
  <c r="AN284" i="1"/>
  <c r="AM284" i="1"/>
  <c r="AL284" i="1"/>
  <c r="AJ284" i="1"/>
  <c r="CP284" i="1" s="1"/>
  <c r="AK284" i="1" s="1"/>
  <c r="AE284" i="1"/>
  <c r="S284" i="1"/>
  <c r="CR283" i="1"/>
  <c r="CQ283" i="1"/>
  <c r="AD283" i="1" s="1"/>
  <c r="CP283" i="1"/>
  <c r="CO283" i="1"/>
  <c r="CG283" i="1"/>
  <c r="CD283" i="1"/>
  <c r="CE283" i="1" s="1"/>
  <c r="CH283" i="1" s="1"/>
  <c r="BY283" i="1"/>
  <c r="BZ283" i="1" s="1"/>
  <c r="AT283" i="1" s="1"/>
  <c r="CA283" i="1" s="1"/>
  <c r="BX283" i="1"/>
  <c r="BW283" i="1"/>
  <c r="BV283" i="1"/>
  <c r="BU283" i="1"/>
  <c r="AV283" i="1"/>
  <c r="AX283" i="1" s="1"/>
  <c r="AR283" i="1"/>
  <c r="AN283" i="1"/>
  <c r="AM283" i="1"/>
  <c r="AL283" i="1"/>
  <c r="AJ283" i="1"/>
  <c r="AE283" i="1"/>
  <c r="AQ283" i="1" s="1"/>
  <c r="S283" i="1"/>
  <c r="CM283" i="1" s="1"/>
  <c r="CR282" i="1"/>
  <c r="CQ282" i="1"/>
  <c r="AD282" i="1" s="1"/>
  <c r="CO282" i="1"/>
  <c r="CG282" i="1"/>
  <c r="CE282" i="1"/>
  <c r="CH282" i="1" s="1"/>
  <c r="CD282" i="1"/>
  <c r="BY282" i="1"/>
  <c r="BZ282" i="1" s="1"/>
  <c r="AT282" i="1" s="1"/>
  <c r="CA282" i="1" s="1"/>
  <c r="BX282" i="1"/>
  <c r="BW282" i="1"/>
  <c r="BV282" i="1"/>
  <c r="AR282" i="1" s="1"/>
  <c r="BU282" i="1"/>
  <c r="AV282" i="1"/>
  <c r="AX282" i="1" s="1"/>
  <c r="AN282" i="1"/>
  <c r="AM282" i="1"/>
  <c r="AL282" i="1"/>
  <c r="AJ282" i="1"/>
  <c r="CP282" i="1" s="1"/>
  <c r="AK282" i="1" s="1"/>
  <c r="AE282" i="1"/>
  <c r="S282" i="1"/>
  <c r="CR281" i="1"/>
  <c r="CQ281" i="1"/>
  <c r="CP281" i="1"/>
  <c r="CO281" i="1"/>
  <c r="CG281" i="1"/>
  <c r="CD281" i="1"/>
  <c r="CE281" i="1" s="1"/>
  <c r="CH281" i="1" s="1"/>
  <c r="BY281" i="1"/>
  <c r="BX281" i="1"/>
  <c r="BW281" i="1"/>
  <c r="BU281" i="1"/>
  <c r="BV281" i="1" s="1"/>
  <c r="AV281" i="1"/>
  <c r="AX281" i="1" s="1"/>
  <c r="AN281" i="1"/>
  <c r="AM281" i="1"/>
  <c r="AL281" i="1"/>
  <c r="AJ281" i="1"/>
  <c r="AE281" i="1"/>
  <c r="AQ281" i="1" s="1"/>
  <c r="AD281" i="1"/>
  <c r="S281" i="1"/>
  <c r="CR280" i="1"/>
  <c r="CQ280" i="1"/>
  <c r="AD280" i="1" s="1"/>
  <c r="CO280" i="1"/>
  <c r="CG280" i="1"/>
  <c r="CE280" i="1"/>
  <c r="CH280" i="1" s="1"/>
  <c r="CD280" i="1"/>
  <c r="BY280" i="1"/>
  <c r="BZ280" i="1" s="1"/>
  <c r="AT280" i="1" s="1"/>
  <c r="CA280" i="1" s="1"/>
  <c r="BX280" i="1"/>
  <c r="BW280" i="1"/>
  <c r="BV280" i="1"/>
  <c r="AR280" i="1" s="1"/>
  <c r="BU280" i="1"/>
  <c r="AV280" i="1"/>
  <c r="AX280" i="1" s="1"/>
  <c r="AN280" i="1"/>
  <c r="AM280" i="1"/>
  <c r="AL280" i="1"/>
  <c r="AJ280" i="1"/>
  <c r="CP280" i="1" s="1"/>
  <c r="AK280" i="1" s="1"/>
  <c r="AE280" i="1"/>
  <c r="S280" i="1"/>
  <c r="CR279" i="1"/>
  <c r="CQ279" i="1"/>
  <c r="CP279" i="1"/>
  <c r="CO279" i="1"/>
  <c r="CG279" i="1"/>
  <c r="CD279" i="1"/>
  <c r="CE279" i="1" s="1"/>
  <c r="CH279" i="1" s="1"/>
  <c r="BY279" i="1"/>
  <c r="BX279" i="1"/>
  <c r="BW279" i="1"/>
  <c r="BU279" i="1"/>
  <c r="BV279" i="1" s="1"/>
  <c r="AV279" i="1"/>
  <c r="AX279" i="1" s="1"/>
  <c r="AN279" i="1"/>
  <c r="AM279" i="1"/>
  <c r="AL279" i="1"/>
  <c r="AJ279" i="1"/>
  <c r="AE279" i="1"/>
  <c r="AQ279" i="1" s="1"/>
  <c r="AD279" i="1"/>
  <c r="S279" i="1"/>
  <c r="CR278" i="1"/>
  <c r="CQ278" i="1"/>
  <c r="AD278" i="1" s="1"/>
  <c r="CO278" i="1"/>
  <c r="CG278" i="1"/>
  <c r="CE278" i="1"/>
  <c r="CH278" i="1" s="1"/>
  <c r="CD278" i="1"/>
  <c r="BY278" i="1"/>
  <c r="BZ278" i="1" s="1"/>
  <c r="AT278" i="1" s="1"/>
  <c r="CA278" i="1" s="1"/>
  <c r="BX278" i="1"/>
  <c r="BW278" i="1"/>
  <c r="BV278" i="1"/>
  <c r="AR278" i="1" s="1"/>
  <c r="BU278" i="1"/>
  <c r="AV278" i="1"/>
  <c r="AX278" i="1" s="1"/>
  <c r="AN278" i="1"/>
  <c r="AM278" i="1"/>
  <c r="AL278" i="1"/>
  <c r="AJ278" i="1"/>
  <c r="CP278" i="1" s="1"/>
  <c r="AK278" i="1" s="1"/>
  <c r="AE278" i="1"/>
  <c r="S278" i="1"/>
  <c r="CR277" i="1"/>
  <c r="CQ277" i="1"/>
  <c r="CP277" i="1"/>
  <c r="CO277" i="1"/>
  <c r="CG277" i="1"/>
  <c r="CD277" i="1"/>
  <c r="CE277" i="1" s="1"/>
  <c r="CH277" i="1" s="1"/>
  <c r="BY277" i="1"/>
  <c r="BZ277" i="1" s="1"/>
  <c r="AT277" i="1" s="1"/>
  <c r="CA277" i="1" s="1"/>
  <c r="BX277" i="1"/>
  <c r="BW277" i="1"/>
  <c r="BU277" i="1"/>
  <c r="BV277" i="1" s="1"/>
  <c r="AV277" i="1"/>
  <c r="AX277" i="1" s="1"/>
  <c r="AN277" i="1"/>
  <c r="AM277" i="1"/>
  <c r="AL277" i="1"/>
  <c r="AJ277" i="1"/>
  <c r="AE277" i="1"/>
  <c r="AQ277" i="1" s="1"/>
  <c r="AD277" i="1"/>
  <c r="S277" i="1"/>
  <c r="CM277" i="1" s="1"/>
  <c r="CR276" i="1"/>
  <c r="CQ276" i="1"/>
  <c r="AD276" i="1" s="1"/>
  <c r="CO276" i="1"/>
  <c r="CG276" i="1"/>
  <c r="CE276" i="1"/>
  <c r="CH276" i="1" s="1"/>
  <c r="CD276" i="1"/>
  <c r="BY276" i="1"/>
  <c r="BZ276" i="1" s="1"/>
  <c r="AT276" i="1" s="1"/>
  <c r="CA276" i="1" s="1"/>
  <c r="BX276" i="1"/>
  <c r="BW276" i="1"/>
  <c r="BV276" i="1"/>
  <c r="AR276" i="1" s="1"/>
  <c r="BU276" i="1"/>
  <c r="AV276" i="1"/>
  <c r="AX276" i="1" s="1"/>
  <c r="AN276" i="1"/>
  <c r="AM276" i="1"/>
  <c r="AL276" i="1"/>
  <c r="AJ276" i="1"/>
  <c r="CP276" i="1" s="1"/>
  <c r="AK276" i="1" s="1"/>
  <c r="AE276" i="1"/>
  <c r="S276" i="1"/>
  <c r="CR275" i="1"/>
  <c r="CQ275" i="1"/>
  <c r="CP275" i="1"/>
  <c r="CO275" i="1"/>
  <c r="CG275" i="1"/>
  <c r="CD275" i="1"/>
  <c r="CE275" i="1" s="1"/>
  <c r="CH275" i="1" s="1"/>
  <c r="BY275" i="1"/>
  <c r="BX275" i="1"/>
  <c r="BW275" i="1"/>
  <c r="BU275" i="1"/>
  <c r="BV275" i="1" s="1"/>
  <c r="AV275" i="1"/>
  <c r="AX275" i="1" s="1"/>
  <c r="AN275" i="1"/>
  <c r="AM275" i="1"/>
  <c r="AL275" i="1"/>
  <c r="AJ275" i="1"/>
  <c r="AE275" i="1"/>
  <c r="AQ275" i="1" s="1"/>
  <c r="AD275" i="1"/>
  <c r="S275" i="1"/>
  <c r="CM275" i="1" s="1"/>
  <c r="CR274" i="1"/>
  <c r="CQ274" i="1"/>
  <c r="AD274" i="1" s="1"/>
  <c r="CO274" i="1"/>
  <c r="CG274" i="1"/>
  <c r="CD274" i="1"/>
  <c r="CE274" i="1" s="1"/>
  <c r="CH274" i="1" s="1"/>
  <c r="BY274" i="1"/>
  <c r="BX274" i="1"/>
  <c r="BW274" i="1"/>
  <c r="BU274" i="1"/>
  <c r="S274" i="1" s="1"/>
  <c r="AV274" i="1"/>
  <c r="AX274" i="1" s="1"/>
  <c r="AN274" i="1"/>
  <c r="AM274" i="1"/>
  <c r="AL274" i="1"/>
  <c r="AJ274" i="1"/>
  <c r="CP274" i="1" s="1"/>
  <c r="AE274" i="1"/>
  <c r="CR273" i="1"/>
  <c r="CQ273" i="1"/>
  <c r="AD273" i="1" s="1"/>
  <c r="CO273" i="1"/>
  <c r="CG273" i="1"/>
  <c r="CE273" i="1"/>
  <c r="CH273" i="1" s="1"/>
  <c r="CD273" i="1"/>
  <c r="BY273" i="1"/>
  <c r="BX273" i="1"/>
  <c r="BW273" i="1"/>
  <c r="BU273" i="1"/>
  <c r="BV273" i="1" s="1"/>
  <c r="AR273" i="1" s="1"/>
  <c r="AV273" i="1"/>
  <c r="AX273" i="1" s="1"/>
  <c r="AN273" i="1"/>
  <c r="AM273" i="1"/>
  <c r="AL273" i="1"/>
  <c r="AJ273" i="1"/>
  <c r="CP273" i="1" s="1"/>
  <c r="AE273" i="1"/>
  <c r="AQ273" i="1" s="1"/>
  <c r="S273" i="1"/>
  <c r="CR272" i="1"/>
  <c r="CQ272" i="1"/>
  <c r="CO272" i="1"/>
  <c r="CG272" i="1"/>
  <c r="CD272" i="1"/>
  <c r="CE272" i="1" s="1"/>
  <c r="CH272" i="1" s="1"/>
  <c r="BY272" i="1"/>
  <c r="BX272" i="1"/>
  <c r="BW272" i="1"/>
  <c r="BV272" i="1"/>
  <c r="AR272" i="1" s="1"/>
  <c r="BU272" i="1"/>
  <c r="S272" i="1" s="1"/>
  <c r="AV272" i="1"/>
  <c r="AX272" i="1" s="1"/>
  <c r="AN272" i="1"/>
  <c r="AM272" i="1"/>
  <c r="AL272" i="1"/>
  <c r="AJ272" i="1"/>
  <c r="CP272" i="1" s="1"/>
  <c r="AE272" i="1"/>
  <c r="AD272" i="1"/>
  <c r="CR271" i="1"/>
  <c r="CQ271" i="1"/>
  <c r="AD271" i="1" s="1"/>
  <c r="CO271" i="1"/>
  <c r="CG271" i="1"/>
  <c r="CE271" i="1"/>
  <c r="CH271" i="1" s="1"/>
  <c r="CD271" i="1"/>
  <c r="BY271" i="1"/>
  <c r="BX271" i="1"/>
  <c r="BW271" i="1"/>
  <c r="BU271" i="1"/>
  <c r="S271" i="1" s="1"/>
  <c r="AV271" i="1"/>
  <c r="AX271" i="1" s="1"/>
  <c r="AN271" i="1"/>
  <c r="AM271" i="1"/>
  <c r="AL271" i="1"/>
  <c r="AJ271" i="1"/>
  <c r="CP271" i="1" s="1"/>
  <c r="AE271" i="1"/>
  <c r="AQ271" i="1" s="1"/>
  <c r="CR270" i="1"/>
  <c r="CQ270" i="1"/>
  <c r="CO270" i="1"/>
  <c r="CG270" i="1"/>
  <c r="CD270" i="1"/>
  <c r="CE270" i="1" s="1"/>
  <c r="CH270" i="1" s="1"/>
  <c r="BY270" i="1"/>
  <c r="BX270" i="1"/>
  <c r="BW270" i="1"/>
  <c r="BU270" i="1"/>
  <c r="S270" i="1" s="1"/>
  <c r="AV270" i="1"/>
  <c r="AX270" i="1" s="1"/>
  <c r="AN270" i="1"/>
  <c r="AM270" i="1"/>
  <c r="AL270" i="1"/>
  <c r="AJ270" i="1"/>
  <c r="CP270" i="1" s="1"/>
  <c r="AE270" i="1"/>
  <c r="AD270" i="1"/>
  <c r="CR269" i="1"/>
  <c r="CQ269" i="1"/>
  <c r="CO269" i="1"/>
  <c r="CG269" i="1"/>
  <c r="CD269" i="1"/>
  <c r="CE269" i="1" s="1"/>
  <c r="CH269" i="1" s="1"/>
  <c r="BY269" i="1"/>
  <c r="BX269" i="1"/>
  <c r="BW269" i="1"/>
  <c r="BV269" i="1"/>
  <c r="AR269" i="1" s="1"/>
  <c r="BU269" i="1"/>
  <c r="S269" i="1" s="1"/>
  <c r="AV269" i="1"/>
  <c r="AX269" i="1" s="1"/>
  <c r="AN269" i="1"/>
  <c r="AM269" i="1"/>
  <c r="AL269" i="1"/>
  <c r="AJ269" i="1"/>
  <c r="CP269" i="1" s="1"/>
  <c r="AE269" i="1"/>
  <c r="AD269" i="1"/>
  <c r="CR268" i="1"/>
  <c r="CQ268" i="1"/>
  <c r="AD268" i="1" s="1"/>
  <c r="CP268" i="1"/>
  <c r="CO268" i="1"/>
  <c r="CG268" i="1"/>
  <c r="CD268" i="1"/>
  <c r="CE268" i="1" s="1"/>
  <c r="CH268" i="1" s="1"/>
  <c r="BY268" i="1"/>
  <c r="BX268" i="1"/>
  <c r="BW268" i="1"/>
  <c r="BU268" i="1"/>
  <c r="BV268" i="1" s="1"/>
  <c r="AV268" i="1"/>
  <c r="AX268" i="1" s="1"/>
  <c r="AN268" i="1"/>
  <c r="AM268" i="1"/>
  <c r="AL268" i="1"/>
  <c r="AJ268" i="1"/>
  <c r="AE268" i="1"/>
  <c r="AQ268" i="1" s="1"/>
  <c r="CR267" i="1"/>
  <c r="CQ267" i="1"/>
  <c r="CO267" i="1"/>
  <c r="CG267" i="1"/>
  <c r="CD267" i="1"/>
  <c r="CE267" i="1" s="1"/>
  <c r="CH267" i="1" s="1"/>
  <c r="BY267" i="1"/>
  <c r="BX267" i="1"/>
  <c r="BW267" i="1"/>
  <c r="BV267" i="1"/>
  <c r="AR267" i="1" s="1"/>
  <c r="BU267" i="1"/>
  <c r="S267" i="1" s="1"/>
  <c r="AV267" i="1"/>
  <c r="AX267" i="1" s="1"/>
  <c r="AN267" i="1"/>
  <c r="AM267" i="1"/>
  <c r="AL267" i="1"/>
  <c r="AJ267" i="1"/>
  <c r="CP267" i="1" s="1"/>
  <c r="AE267" i="1"/>
  <c r="AD267" i="1"/>
  <c r="CR266" i="1"/>
  <c r="CQ266" i="1"/>
  <c r="AD266" i="1" s="1"/>
  <c r="CP266" i="1"/>
  <c r="CO266" i="1"/>
  <c r="CG266" i="1"/>
  <c r="CD266" i="1"/>
  <c r="CE266" i="1" s="1"/>
  <c r="CH266" i="1" s="1"/>
  <c r="BY266" i="1"/>
  <c r="BX266" i="1"/>
  <c r="BW266" i="1"/>
  <c r="BU266" i="1"/>
  <c r="BV266" i="1" s="1"/>
  <c r="AV266" i="1"/>
  <c r="AX266" i="1" s="1"/>
  <c r="AN266" i="1"/>
  <c r="AM266" i="1"/>
  <c r="AL266" i="1"/>
  <c r="AJ266" i="1"/>
  <c r="AE266" i="1"/>
  <c r="AQ266" i="1" s="1"/>
  <c r="CR265" i="1"/>
  <c r="CQ265" i="1"/>
  <c r="CO265" i="1"/>
  <c r="CH265" i="1"/>
  <c r="CG265" i="1"/>
  <c r="CE265" i="1"/>
  <c r="CD265" i="1"/>
  <c r="BY265" i="1"/>
  <c r="BX265" i="1"/>
  <c r="BW265" i="1"/>
  <c r="BU265" i="1"/>
  <c r="S265" i="1" s="1"/>
  <c r="AV265" i="1"/>
  <c r="AX265" i="1" s="1"/>
  <c r="CM265" i="1" s="1"/>
  <c r="AN265" i="1"/>
  <c r="AM265" i="1"/>
  <c r="AL265" i="1"/>
  <c r="AJ265" i="1"/>
  <c r="CP265" i="1" s="1"/>
  <c r="AE265" i="1"/>
  <c r="AD265" i="1"/>
  <c r="CR264" i="1"/>
  <c r="CQ264" i="1"/>
  <c r="AD264" i="1" s="1"/>
  <c r="CP264" i="1"/>
  <c r="CO264" i="1"/>
  <c r="CG264" i="1"/>
  <c r="CD264" i="1"/>
  <c r="CE264" i="1" s="1"/>
  <c r="CH264" i="1" s="1"/>
  <c r="BY264" i="1"/>
  <c r="BX264" i="1"/>
  <c r="BW264" i="1"/>
  <c r="BU264" i="1"/>
  <c r="BV264" i="1" s="1"/>
  <c r="AV264" i="1"/>
  <c r="AX264" i="1" s="1"/>
  <c r="AN264" i="1"/>
  <c r="AM264" i="1"/>
  <c r="AL264" i="1"/>
  <c r="AJ264" i="1"/>
  <c r="AE264" i="1"/>
  <c r="AQ264" i="1" s="1"/>
  <c r="S264" i="1"/>
  <c r="CM264" i="1" s="1"/>
  <c r="CR263" i="1"/>
  <c r="CQ263" i="1"/>
  <c r="CO263" i="1"/>
  <c r="CH263" i="1"/>
  <c r="CG263" i="1"/>
  <c r="CE263" i="1"/>
  <c r="CD263" i="1"/>
  <c r="BY263" i="1"/>
  <c r="BX263" i="1"/>
  <c r="BW263" i="1"/>
  <c r="BU263" i="1"/>
  <c r="S263" i="1" s="1"/>
  <c r="AV263" i="1"/>
  <c r="AX263" i="1" s="1"/>
  <c r="CM263" i="1" s="1"/>
  <c r="AN263" i="1"/>
  <c r="AM263" i="1"/>
  <c r="AL263" i="1"/>
  <c r="AJ263" i="1"/>
  <c r="CP263" i="1" s="1"/>
  <c r="AE263" i="1"/>
  <c r="AD263" i="1"/>
  <c r="CR262" i="1"/>
  <c r="CQ262" i="1"/>
  <c r="AD262" i="1" s="1"/>
  <c r="CP262" i="1"/>
  <c r="CO262" i="1"/>
  <c r="CG262" i="1"/>
  <c r="CD262" i="1"/>
  <c r="CE262" i="1" s="1"/>
  <c r="CH262" i="1" s="1"/>
  <c r="BY262" i="1"/>
  <c r="BX262" i="1"/>
  <c r="BW262" i="1"/>
  <c r="BU262" i="1"/>
  <c r="BV262" i="1" s="1"/>
  <c r="AV262" i="1"/>
  <c r="AX262" i="1" s="1"/>
  <c r="AN262" i="1"/>
  <c r="AM262" i="1"/>
  <c r="AL262" i="1"/>
  <c r="AJ262" i="1"/>
  <c r="AE262" i="1"/>
  <c r="AQ262" i="1" s="1"/>
  <c r="S262" i="1"/>
  <c r="CR261" i="1"/>
  <c r="CQ261" i="1"/>
  <c r="CO261" i="1"/>
  <c r="CH261" i="1"/>
  <c r="CG261" i="1"/>
  <c r="CE261" i="1"/>
  <c r="CD261" i="1"/>
  <c r="BY261" i="1"/>
  <c r="BX261" i="1"/>
  <c r="BW261" i="1"/>
  <c r="BU261" i="1"/>
  <c r="S261" i="1" s="1"/>
  <c r="AX261" i="1"/>
  <c r="AV261" i="1"/>
  <c r="AN261" i="1"/>
  <c r="AM261" i="1"/>
  <c r="AL261" i="1"/>
  <c r="AJ261" i="1"/>
  <c r="CP261" i="1" s="1"/>
  <c r="AE261" i="1"/>
  <c r="AD261" i="1"/>
  <c r="CR260" i="1"/>
  <c r="CQ260" i="1"/>
  <c r="CO260" i="1"/>
  <c r="CG260" i="1"/>
  <c r="CD260" i="1"/>
  <c r="CE260" i="1" s="1"/>
  <c r="CH260" i="1" s="1"/>
  <c r="BY260" i="1"/>
  <c r="BX260" i="1"/>
  <c r="BW260" i="1"/>
  <c r="BU260" i="1"/>
  <c r="S260" i="1" s="1"/>
  <c r="AV260" i="1"/>
  <c r="AX260" i="1" s="1"/>
  <c r="AN260" i="1"/>
  <c r="AM260" i="1"/>
  <c r="AL260" i="1"/>
  <c r="AJ260" i="1"/>
  <c r="CP260" i="1" s="1"/>
  <c r="AE260" i="1"/>
  <c r="AD260" i="1"/>
  <c r="CR259" i="1"/>
  <c r="CQ259" i="1"/>
  <c r="AD259" i="1" s="1"/>
  <c r="CP259" i="1"/>
  <c r="CO259" i="1"/>
  <c r="CG259" i="1"/>
  <c r="CD259" i="1"/>
  <c r="CE259" i="1" s="1"/>
  <c r="CH259" i="1" s="1"/>
  <c r="BY259" i="1"/>
  <c r="BX259" i="1"/>
  <c r="BW259" i="1"/>
  <c r="BU259" i="1"/>
  <c r="BV259" i="1" s="1"/>
  <c r="AV259" i="1"/>
  <c r="AX259" i="1" s="1"/>
  <c r="AN259" i="1"/>
  <c r="AM259" i="1"/>
  <c r="AL259" i="1"/>
  <c r="AJ259" i="1"/>
  <c r="AE259" i="1"/>
  <c r="AQ259" i="1" s="1"/>
  <c r="S259" i="1"/>
  <c r="CR258" i="1"/>
  <c r="CQ258" i="1"/>
  <c r="CO258" i="1"/>
  <c r="CG258" i="1"/>
  <c r="CD258" i="1"/>
  <c r="CE258" i="1" s="1"/>
  <c r="CH258" i="1" s="1"/>
  <c r="BY258" i="1"/>
  <c r="BX258" i="1"/>
  <c r="BW258" i="1"/>
  <c r="BV258" i="1"/>
  <c r="AR258" i="1" s="1"/>
  <c r="BU258" i="1"/>
  <c r="S258" i="1" s="1"/>
  <c r="CM258" i="1" s="1"/>
  <c r="AX258" i="1"/>
  <c r="AV258" i="1"/>
  <c r="AN258" i="1"/>
  <c r="AM258" i="1"/>
  <c r="AL258" i="1"/>
  <c r="AJ258" i="1"/>
  <c r="CP258" i="1" s="1"/>
  <c r="AE258" i="1"/>
  <c r="AD258" i="1"/>
  <c r="CR257" i="1"/>
  <c r="CQ257" i="1"/>
  <c r="AD257" i="1" s="1"/>
  <c r="CP257" i="1"/>
  <c r="CO257" i="1"/>
  <c r="CG257" i="1"/>
  <c r="CD257" i="1"/>
  <c r="CE257" i="1" s="1"/>
  <c r="CH257" i="1" s="1"/>
  <c r="BY257" i="1"/>
  <c r="BX257" i="1"/>
  <c r="BW257" i="1"/>
  <c r="BU257" i="1"/>
  <c r="BV257" i="1" s="1"/>
  <c r="AV257" i="1"/>
  <c r="AX257" i="1" s="1"/>
  <c r="AN257" i="1"/>
  <c r="AM257" i="1"/>
  <c r="AL257" i="1"/>
  <c r="AJ257" i="1"/>
  <c r="AE257" i="1"/>
  <c r="AQ257" i="1" s="1"/>
  <c r="S257" i="1"/>
  <c r="CR256" i="1"/>
  <c r="CQ256" i="1"/>
  <c r="CO256" i="1"/>
  <c r="CG256" i="1"/>
  <c r="CD256" i="1"/>
  <c r="CE256" i="1" s="1"/>
  <c r="CH256" i="1" s="1"/>
  <c r="BY256" i="1"/>
  <c r="BX256" i="1"/>
  <c r="BW256" i="1"/>
  <c r="BU256" i="1"/>
  <c r="S256" i="1" s="1"/>
  <c r="AV256" i="1"/>
  <c r="AX256" i="1" s="1"/>
  <c r="AN256" i="1"/>
  <c r="AM256" i="1"/>
  <c r="AL256" i="1"/>
  <c r="AJ256" i="1"/>
  <c r="CP256" i="1" s="1"/>
  <c r="AE256" i="1"/>
  <c r="AD256" i="1"/>
  <c r="CR255" i="1"/>
  <c r="CQ255" i="1"/>
  <c r="AD255" i="1" s="1"/>
  <c r="CP255" i="1"/>
  <c r="CO255" i="1"/>
  <c r="CG255" i="1"/>
  <c r="CD255" i="1"/>
  <c r="CE255" i="1" s="1"/>
  <c r="CH255" i="1" s="1"/>
  <c r="BY255" i="1"/>
  <c r="BX255" i="1"/>
  <c r="BW255" i="1"/>
  <c r="BU255" i="1"/>
  <c r="BV255" i="1" s="1"/>
  <c r="AV255" i="1"/>
  <c r="AX255" i="1" s="1"/>
  <c r="AN255" i="1"/>
  <c r="AM255" i="1"/>
  <c r="AL255" i="1"/>
  <c r="AJ255" i="1"/>
  <c r="AE255" i="1"/>
  <c r="AQ255" i="1" s="1"/>
  <c r="S255" i="1"/>
  <c r="CM255" i="1" s="1"/>
  <c r="CR254" i="1"/>
  <c r="CQ254" i="1"/>
  <c r="CO254" i="1"/>
  <c r="CG254" i="1"/>
  <c r="CD254" i="1"/>
  <c r="CE254" i="1" s="1"/>
  <c r="CH254" i="1" s="1"/>
  <c r="BY254" i="1"/>
  <c r="BX254" i="1"/>
  <c r="BW254" i="1"/>
  <c r="BV254" i="1"/>
  <c r="AR254" i="1" s="1"/>
  <c r="BU254" i="1"/>
  <c r="S254" i="1" s="1"/>
  <c r="CM254" i="1" s="1"/>
  <c r="AX254" i="1"/>
  <c r="AV254" i="1"/>
  <c r="AN254" i="1"/>
  <c r="AM254" i="1"/>
  <c r="AL254" i="1"/>
  <c r="AJ254" i="1"/>
  <c r="CP254" i="1" s="1"/>
  <c r="AE254" i="1"/>
  <c r="AD254" i="1"/>
  <c r="CR253" i="1"/>
  <c r="CQ253" i="1"/>
  <c r="AD253" i="1" s="1"/>
  <c r="CP253" i="1"/>
  <c r="CO253" i="1"/>
  <c r="CG253" i="1"/>
  <c r="CD253" i="1"/>
  <c r="CE253" i="1" s="1"/>
  <c r="CH253" i="1" s="1"/>
  <c r="BY253" i="1"/>
  <c r="BX253" i="1"/>
  <c r="BW253" i="1"/>
  <c r="BU253" i="1"/>
  <c r="BV253" i="1" s="1"/>
  <c r="AV253" i="1"/>
  <c r="AX253" i="1" s="1"/>
  <c r="AN253" i="1"/>
  <c r="AM253" i="1"/>
  <c r="AL253" i="1"/>
  <c r="AJ253" i="1"/>
  <c r="AE253" i="1"/>
  <c r="AQ253" i="1" s="1"/>
  <c r="S253" i="1"/>
  <c r="CM253" i="1" s="1"/>
  <c r="CR252" i="1"/>
  <c r="CQ252" i="1"/>
  <c r="AD252" i="1" s="1"/>
  <c r="CO252" i="1"/>
  <c r="CH252" i="1"/>
  <c r="CG252" i="1"/>
  <c r="CE252" i="1"/>
  <c r="CD252" i="1"/>
  <c r="BY252" i="1"/>
  <c r="BZ252" i="1" s="1"/>
  <c r="AT252" i="1" s="1"/>
  <c r="CA252" i="1" s="1"/>
  <c r="BX252" i="1"/>
  <c r="BW252" i="1"/>
  <c r="BV252" i="1"/>
  <c r="AR252" i="1" s="1"/>
  <c r="BU252" i="1"/>
  <c r="AV252" i="1"/>
  <c r="AX252" i="1" s="1"/>
  <c r="AN252" i="1"/>
  <c r="AM252" i="1"/>
  <c r="AL252" i="1"/>
  <c r="AJ252" i="1"/>
  <c r="CP252" i="1" s="1"/>
  <c r="AK252" i="1" s="1"/>
  <c r="AE252" i="1"/>
  <c r="S252" i="1"/>
  <c r="CR251" i="1"/>
  <c r="CQ251" i="1"/>
  <c r="CP251" i="1"/>
  <c r="CO251" i="1"/>
  <c r="CG251" i="1"/>
  <c r="CD251" i="1"/>
  <c r="CE251" i="1" s="1"/>
  <c r="CH251" i="1" s="1"/>
  <c r="BY251" i="1"/>
  <c r="BX251" i="1"/>
  <c r="BW251" i="1"/>
  <c r="BU251" i="1"/>
  <c r="BV251" i="1" s="1"/>
  <c r="AV251" i="1"/>
  <c r="AX251" i="1" s="1"/>
  <c r="AN251" i="1"/>
  <c r="AM251" i="1"/>
  <c r="AL251" i="1"/>
  <c r="AJ251" i="1"/>
  <c r="AE251" i="1"/>
  <c r="AQ251" i="1" s="1"/>
  <c r="AD251" i="1"/>
  <c r="S251" i="1"/>
  <c r="CR250" i="1"/>
  <c r="CQ250" i="1"/>
  <c r="AD250" i="1" s="1"/>
  <c r="CO250" i="1"/>
  <c r="CG250" i="1"/>
  <c r="CD250" i="1"/>
  <c r="CE250" i="1" s="1"/>
  <c r="CH250" i="1" s="1"/>
  <c r="BY250" i="1"/>
  <c r="BX250" i="1"/>
  <c r="BZ250" i="1" s="1"/>
  <c r="AT250" i="1" s="1"/>
  <c r="CA250" i="1" s="1"/>
  <c r="BW250" i="1"/>
  <c r="BV250" i="1"/>
  <c r="AR250" i="1" s="1"/>
  <c r="BU250" i="1"/>
  <c r="AV250" i="1"/>
  <c r="AX250" i="1" s="1"/>
  <c r="AN250" i="1"/>
  <c r="AM250" i="1"/>
  <c r="AL250" i="1"/>
  <c r="AJ250" i="1"/>
  <c r="CP250" i="1" s="1"/>
  <c r="AK250" i="1" s="1"/>
  <c r="AE250" i="1"/>
  <c r="S250" i="1"/>
  <c r="CR249" i="1"/>
  <c r="CQ249" i="1"/>
  <c r="CP249" i="1"/>
  <c r="CO249" i="1"/>
  <c r="CG249" i="1"/>
  <c r="CD249" i="1"/>
  <c r="CE249" i="1" s="1"/>
  <c r="CH249" i="1" s="1"/>
  <c r="BY249" i="1"/>
  <c r="BZ249" i="1" s="1"/>
  <c r="AT249" i="1" s="1"/>
  <c r="CA249" i="1" s="1"/>
  <c r="BX249" i="1"/>
  <c r="BW249" i="1"/>
  <c r="BV249" i="1"/>
  <c r="BU249" i="1"/>
  <c r="AX249" i="1"/>
  <c r="AV249" i="1"/>
  <c r="AR249" i="1"/>
  <c r="AN249" i="1"/>
  <c r="AM249" i="1"/>
  <c r="AL249" i="1"/>
  <c r="AJ249" i="1"/>
  <c r="AE249" i="1"/>
  <c r="AQ249" i="1" s="1"/>
  <c r="AD249" i="1"/>
  <c r="S249" i="1"/>
  <c r="CM249" i="1" s="1"/>
  <c r="CR248" i="1"/>
  <c r="CQ248" i="1"/>
  <c r="AD248" i="1" s="1"/>
  <c r="CO248" i="1"/>
  <c r="CG248" i="1"/>
  <c r="CD248" i="1"/>
  <c r="CE248" i="1" s="1"/>
  <c r="CH248" i="1" s="1"/>
  <c r="BY248" i="1"/>
  <c r="BX248" i="1"/>
  <c r="BZ248" i="1" s="1"/>
  <c r="AT248" i="1" s="1"/>
  <c r="CA248" i="1" s="1"/>
  <c r="BW248" i="1"/>
  <c r="BV248" i="1"/>
  <c r="AR248" i="1" s="1"/>
  <c r="BU248" i="1"/>
  <c r="AV248" i="1"/>
  <c r="AX248" i="1" s="1"/>
  <c r="AN248" i="1"/>
  <c r="AM248" i="1"/>
  <c r="AL248" i="1"/>
  <c r="AJ248" i="1"/>
  <c r="CP248" i="1" s="1"/>
  <c r="AK248" i="1" s="1"/>
  <c r="AE248" i="1"/>
  <c r="S248" i="1"/>
  <c r="CR247" i="1"/>
  <c r="CQ247" i="1"/>
  <c r="CP247" i="1"/>
  <c r="CO247" i="1"/>
  <c r="CG247" i="1"/>
  <c r="CD247" i="1"/>
  <c r="CE247" i="1" s="1"/>
  <c r="CH247" i="1" s="1"/>
  <c r="BY247" i="1"/>
  <c r="BZ247" i="1" s="1"/>
  <c r="AT247" i="1" s="1"/>
  <c r="CA247" i="1" s="1"/>
  <c r="BX247" i="1"/>
  <c r="BW247" i="1"/>
  <c r="BV247" i="1"/>
  <c r="BU247" i="1"/>
  <c r="AX247" i="1"/>
  <c r="AV247" i="1"/>
  <c r="AR247" i="1"/>
  <c r="AN247" i="1"/>
  <c r="AM247" i="1"/>
  <c r="AL247" i="1"/>
  <c r="AJ247" i="1"/>
  <c r="AE247" i="1"/>
  <c r="AQ247" i="1" s="1"/>
  <c r="AD247" i="1"/>
  <c r="S247" i="1"/>
  <c r="CM247" i="1" s="1"/>
  <c r="CR246" i="1"/>
  <c r="CQ246" i="1"/>
  <c r="AD246" i="1" s="1"/>
  <c r="CO246" i="1"/>
  <c r="CH246" i="1"/>
  <c r="CG246" i="1"/>
  <c r="CE246" i="1"/>
  <c r="CD246" i="1"/>
  <c r="BY246" i="1"/>
  <c r="BX246" i="1"/>
  <c r="BW246" i="1"/>
  <c r="BZ246" i="1" s="1"/>
  <c r="AT246" i="1" s="1"/>
  <c r="CA246" i="1" s="1"/>
  <c r="BV246" i="1"/>
  <c r="AR246" i="1" s="1"/>
  <c r="BU246" i="1"/>
  <c r="AV246" i="1"/>
  <c r="AX246" i="1" s="1"/>
  <c r="AN246" i="1"/>
  <c r="AM246" i="1"/>
  <c r="AL246" i="1"/>
  <c r="AJ246" i="1"/>
  <c r="CP246" i="1" s="1"/>
  <c r="AK246" i="1" s="1"/>
  <c r="AE246" i="1"/>
  <c r="S246" i="1"/>
  <c r="CR245" i="1"/>
  <c r="CQ245" i="1"/>
  <c r="CP245" i="1"/>
  <c r="CO245" i="1"/>
  <c r="CG245" i="1"/>
  <c r="CD245" i="1"/>
  <c r="CE245" i="1" s="1"/>
  <c r="CH245" i="1" s="1"/>
  <c r="BY245" i="1"/>
  <c r="BX245" i="1"/>
  <c r="BW245" i="1"/>
  <c r="BU245" i="1"/>
  <c r="BV245" i="1" s="1"/>
  <c r="AX245" i="1"/>
  <c r="AV245" i="1"/>
  <c r="AN245" i="1"/>
  <c r="AM245" i="1"/>
  <c r="AL245" i="1"/>
  <c r="AJ245" i="1"/>
  <c r="AE245" i="1"/>
  <c r="AQ245" i="1" s="1"/>
  <c r="AD245" i="1"/>
  <c r="S245" i="1"/>
  <c r="CM245" i="1" s="1"/>
  <c r="CR244" i="1"/>
  <c r="CQ244" i="1"/>
  <c r="AD244" i="1" s="1"/>
  <c r="CO244" i="1"/>
  <c r="CH244" i="1"/>
  <c r="CG244" i="1"/>
  <c r="CE244" i="1"/>
  <c r="CD244" i="1"/>
  <c r="BY244" i="1"/>
  <c r="BX244" i="1"/>
  <c r="BW244" i="1"/>
  <c r="BZ244" i="1" s="1"/>
  <c r="AT244" i="1" s="1"/>
  <c r="CA244" i="1" s="1"/>
  <c r="BV244" i="1"/>
  <c r="AR244" i="1" s="1"/>
  <c r="BU244" i="1"/>
  <c r="AV244" i="1"/>
  <c r="AX244" i="1" s="1"/>
  <c r="CM244" i="1" s="1"/>
  <c r="AN244" i="1"/>
  <c r="AM244" i="1"/>
  <c r="AL244" i="1"/>
  <c r="AJ244" i="1"/>
  <c r="AQ244" i="1" s="1"/>
  <c r="AE244" i="1"/>
  <c r="S244" i="1"/>
  <c r="CR243" i="1"/>
  <c r="CQ243" i="1"/>
  <c r="CP243" i="1"/>
  <c r="CO243" i="1"/>
  <c r="CG243" i="1"/>
  <c r="CD243" i="1"/>
  <c r="CE243" i="1" s="1"/>
  <c r="CH243" i="1" s="1"/>
  <c r="BY243" i="1"/>
  <c r="BX243" i="1"/>
  <c r="BW243" i="1"/>
  <c r="BU243" i="1"/>
  <c r="BV243" i="1" s="1"/>
  <c r="AX243" i="1"/>
  <c r="AV243" i="1"/>
  <c r="AN243" i="1"/>
  <c r="AM243" i="1"/>
  <c r="AL243" i="1"/>
  <c r="AJ243" i="1"/>
  <c r="AE243" i="1"/>
  <c r="AQ243" i="1" s="1"/>
  <c r="AD243" i="1"/>
  <c r="S243" i="1"/>
  <c r="CM243" i="1" s="1"/>
  <c r="CR242" i="1"/>
  <c r="CQ242" i="1"/>
  <c r="AD242" i="1" s="1"/>
  <c r="CO242" i="1"/>
  <c r="CH242" i="1"/>
  <c r="CG242" i="1"/>
  <c r="CE242" i="1"/>
  <c r="CD242" i="1"/>
  <c r="BY242" i="1"/>
  <c r="BX242" i="1"/>
  <c r="BW242" i="1"/>
  <c r="BZ242" i="1" s="1"/>
  <c r="AT242" i="1" s="1"/>
  <c r="CA242" i="1" s="1"/>
  <c r="BV242" i="1"/>
  <c r="AR242" i="1" s="1"/>
  <c r="BU242" i="1"/>
  <c r="AV242" i="1"/>
  <c r="AX242" i="1" s="1"/>
  <c r="CM242" i="1" s="1"/>
  <c r="AN242" i="1"/>
  <c r="AM242" i="1"/>
  <c r="AL242" i="1"/>
  <c r="AJ242" i="1"/>
  <c r="CP242" i="1" s="1"/>
  <c r="AK242" i="1" s="1"/>
  <c r="AE242" i="1"/>
  <c r="S242" i="1"/>
  <c r="CR241" i="1"/>
  <c r="CQ241" i="1"/>
  <c r="AD241" i="1" s="1"/>
  <c r="CO241" i="1"/>
  <c r="CH241" i="1"/>
  <c r="CG241" i="1"/>
  <c r="CE241" i="1"/>
  <c r="CD241" i="1"/>
  <c r="BY241" i="1"/>
  <c r="BZ241" i="1" s="1"/>
  <c r="AT241" i="1" s="1"/>
  <c r="CA241" i="1" s="1"/>
  <c r="BX241" i="1"/>
  <c r="BW241" i="1"/>
  <c r="BV241" i="1"/>
  <c r="AR241" i="1" s="1"/>
  <c r="BU241" i="1"/>
  <c r="AV241" i="1"/>
  <c r="AX241" i="1" s="1"/>
  <c r="CM241" i="1" s="1"/>
  <c r="AN241" i="1"/>
  <c r="AM241" i="1"/>
  <c r="AL241" i="1"/>
  <c r="AJ241" i="1"/>
  <c r="CP241" i="1" s="1"/>
  <c r="AK241" i="1" s="1"/>
  <c r="AE241" i="1"/>
  <c r="S241" i="1"/>
  <c r="CR240" i="1"/>
  <c r="CQ240" i="1"/>
  <c r="AD240" i="1" s="1"/>
  <c r="CP240" i="1"/>
  <c r="CO240" i="1"/>
  <c r="CG240" i="1"/>
  <c r="CD240" i="1"/>
  <c r="CE240" i="1" s="1"/>
  <c r="CH240" i="1" s="1"/>
  <c r="BY240" i="1"/>
  <c r="BX240" i="1"/>
  <c r="BW240" i="1"/>
  <c r="BU240" i="1"/>
  <c r="BV240" i="1" s="1"/>
  <c r="AV240" i="1"/>
  <c r="AX240" i="1" s="1"/>
  <c r="AN240" i="1"/>
  <c r="AM240" i="1"/>
  <c r="AL240" i="1"/>
  <c r="AJ240" i="1"/>
  <c r="AE240" i="1"/>
  <c r="AQ240" i="1" s="1"/>
  <c r="S240" i="1"/>
  <c r="CR239" i="1"/>
  <c r="CQ239" i="1"/>
  <c r="AD239" i="1" s="1"/>
  <c r="CO239" i="1"/>
  <c r="CH239" i="1"/>
  <c r="CG239" i="1"/>
  <c r="CE239" i="1"/>
  <c r="CD239" i="1"/>
  <c r="BY239" i="1"/>
  <c r="BZ239" i="1" s="1"/>
  <c r="AT239" i="1" s="1"/>
  <c r="CA239" i="1" s="1"/>
  <c r="BX239" i="1"/>
  <c r="BW239" i="1"/>
  <c r="BV239" i="1"/>
  <c r="AR239" i="1" s="1"/>
  <c r="BU239" i="1"/>
  <c r="AV239" i="1"/>
  <c r="AX239" i="1" s="1"/>
  <c r="CM239" i="1" s="1"/>
  <c r="AN239" i="1"/>
  <c r="AM239" i="1"/>
  <c r="AL239" i="1"/>
  <c r="AJ239" i="1"/>
  <c r="CP239" i="1" s="1"/>
  <c r="AK239" i="1" s="1"/>
  <c r="AE239" i="1"/>
  <c r="S239" i="1"/>
  <c r="CR238" i="1"/>
  <c r="CQ238" i="1"/>
  <c r="AD238" i="1" s="1"/>
  <c r="CP238" i="1"/>
  <c r="CO238" i="1"/>
  <c r="CG238" i="1"/>
  <c r="CD238" i="1"/>
  <c r="CE238" i="1" s="1"/>
  <c r="CH238" i="1" s="1"/>
  <c r="BY238" i="1"/>
  <c r="BX238" i="1"/>
  <c r="BW238" i="1"/>
  <c r="BU238" i="1"/>
  <c r="BV238" i="1" s="1"/>
  <c r="AV238" i="1"/>
  <c r="AX238" i="1" s="1"/>
  <c r="AN238" i="1"/>
  <c r="AM238" i="1"/>
  <c r="AL238" i="1"/>
  <c r="AJ238" i="1"/>
  <c r="AE238" i="1"/>
  <c r="AQ238" i="1" s="1"/>
  <c r="S238" i="1"/>
  <c r="CR237" i="1"/>
  <c r="CQ237" i="1"/>
  <c r="AD237" i="1" s="1"/>
  <c r="CO237" i="1"/>
  <c r="CH237" i="1"/>
  <c r="CG237" i="1"/>
  <c r="CE237" i="1"/>
  <c r="CD237" i="1"/>
  <c r="BY237" i="1"/>
  <c r="BZ237" i="1" s="1"/>
  <c r="AT237" i="1" s="1"/>
  <c r="CA237" i="1" s="1"/>
  <c r="BX237" i="1"/>
  <c r="BW237" i="1"/>
  <c r="BV237" i="1"/>
  <c r="AR237" i="1" s="1"/>
  <c r="BU237" i="1"/>
  <c r="AV237" i="1"/>
  <c r="AX237" i="1" s="1"/>
  <c r="CM237" i="1" s="1"/>
  <c r="AN237" i="1"/>
  <c r="AM237" i="1"/>
  <c r="AL237" i="1"/>
  <c r="AJ237" i="1"/>
  <c r="CP237" i="1" s="1"/>
  <c r="AK237" i="1" s="1"/>
  <c r="AE237" i="1"/>
  <c r="S237" i="1"/>
  <c r="CR236" i="1"/>
  <c r="CQ236" i="1"/>
  <c r="AD236" i="1" s="1"/>
  <c r="CP236" i="1"/>
  <c r="CO236" i="1"/>
  <c r="CG236" i="1"/>
  <c r="CD236" i="1"/>
  <c r="CE236" i="1" s="1"/>
  <c r="CH236" i="1" s="1"/>
  <c r="BY236" i="1"/>
  <c r="BZ236" i="1" s="1"/>
  <c r="AT236" i="1" s="1"/>
  <c r="CA236" i="1" s="1"/>
  <c r="BX236" i="1"/>
  <c r="BW236" i="1"/>
  <c r="BU236" i="1"/>
  <c r="BV236" i="1" s="1"/>
  <c r="AV236" i="1"/>
  <c r="AX236" i="1" s="1"/>
  <c r="AN236" i="1"/>
  <c r="AM236" i="1"/>
  <c r="AL236" i="1"/>
  <c r="AJ236" i="1"/>
  <c r="AE236" i="1"/>
  <c r="AQ236" i="1" s="1"/>
  <c r="S236" i="1"/>
  <c r="CM236" i="1" s="1"/>
  <c r="CR235" i="1"/>
  <c r="CQ235" i="1"/>
  <c r="AD235" i="1" s="1"/>
  <c r="CO235" i="1"/>
  <c r="CH235" i="1"/>
  <c r="CG235" i="1"/>
  <c r="CE235" i="1"/>
  <c r="CD235" i="1"/>
  <c r="BY235" i="1"/>
  <c r="BZ235" i="1" s="1"/>
  <c r="AT235" i="1" s="1"/>
  <c r="CA235" i="1" s="1"/>
  <c r="BX235" i="1"/>
  <c r="BW235" i="1"/>
  <c r="BV235" i="1"/>
  <c r="AR235" i="1" s="1"/>
  <c r="BU235" i="1"/>
  <c r="AV235" i="1"/>
  <c r="AX235" i="1" s="1"/>
  <c r="CM235" i="1" s="1"/>
  <c r="AN235" i="1"/>
  <c r="AM235" i="1"/>
  <c r="AL235" i="1"/>
  <c r="AJ235" i="1"/>
  <c r="CP235" i="1" s="1"/>
  <c r="AK235" i="1" s="1"/>
  <c r="AE235" i="1"/>
  <c r="S235" i="1"/>
  <c r="CR234" i="1"/>
  <c r="CQ234" i="1"/>
  <c r="AD234" i="1" s="1"/>
  <c r="CP234" i="1"/>
  <c r="CO234" i="1"/>
  <c r="CG234" i="1"/>
  <c r="CD234" i="1"/>
  <c r="CE234" i="1" s="1"/>
  <c r="CH234" i="1" s="1"/>
  <c r="BY234" i="1"/>
  <c r="BX234" i="1"/>
  <c r="BW234" i="1"/>
  <c r="BU234" i="1"/>
  <c r="BV234" i="1" s="1"/>
  <c r="AV234" i="1"/>
  <c r="AX234" i="1" s="1"/>
  <c r="AN234" i="1"/>
  <c r="AM234" i="1"/>
  <c r="AL234" i="1"/>
  <c r="AJ234" i="1"/>
  <c r="AE234" i="1"/>
  <c r="AQ234" i="1" s="1"/>
  <c r="S234" i="1"/>
  <c r="CR233" i="1"/>
  <c r="CQ233" i="1"/>
  <c r="AD233" i="1" s="1"/>
  <c r="CO233" i="1"/>
  <c r="CH233" i="1"/>
  <c r="CG233" i="1"/>
  <c r="CE233" i="1"/>
  <c r="CD233" i="1"/>
  <c r="BY233" i="1"/>
  <c r="BZ233" i="1" s="1"/>
  <c r="AT233" i="1" s="1"/>
  <c r="CA233" i="1" s="1"/>
  <c r="BX233" i="1"/>
  <c r="BW233" i="1"/>
  <c r="BV233" i="1"/>
  <c r="AR233" i="1" s="1"/>
  <c r="BU233" i="1"/>
  <c r="AV233" i="1"/>
  <c r="AX233" i="1" s="1"/>
  <c r="CM233" i="1" s="1"/>
  <c r="AN233" i="1"/>
  <c r="AM233" i="1"/>
  <c r="AL233" i="1"/>
  <c r="AJ233" i="1"/>
  <c r="CP233" i="1" s="1"/>
  <c r="AK233" i="1" s="1"/>
  <c r="AE233" i="1"/>
  <c r="S233" i="1"/>
  <c r="CR232" i="1"/>
  <c r="CQ232" i="1"/>
  <c r="CO232" i="1"/>
  <c r="CG232" i="1"/>
  <c r="CD232" i="1"/>
  <c r="CE232" i="1" s="1"/>
  <c r="CH232" i="1" s="1"/>
  <c r="BY232" i="1"/>
  <c r="BZ232" i="1" s="1"/>
  <c r="AT232" i="1" s="1"/>
  <c r="CA232" i="1" s="1"/>
  <c r="BX232" i="1"/>
  <c r="BW232" i="1"/>
  <c r="BV232" i="1"/>
  <c r="AR232" i="1" s="1"/>
  <c r="BU232" i="1"/>
  <c r="AX232" i="1"/>
  <c r="CM232" i="1" s="1"/>
  <c r="AV232" i="1"/>
  <c r="AN232" i="1"/>
  <c r="AM232" i="1"/>
  <c r="AL232" i="1"/>
  <c r="AJ232" i="1"/>
  <c r="CP232" i="1" s="1"/>
  <c r="AK232" i="1" s="1"/>
  <c r="AE232" i="1"/>
  <c r="AD232" i="1"/>
  <c r="S232" i="1"/>
  <c r="CR231" i="1"/>
  <c r="CQ231" i="1"/>
  <c r="AD231" i="1" s="1"/>
  <c r="CP231" i="1"/>
  <c r="CO231" i="1"/>
  <c r="CG231" i="1"/>
  <c r="CD231" i="1"/>
  <c r="CE231" i="1" s="1"/>
  <c r="CH231" i="1" s="1"/>
  <c r="BY231" i="1"/>
  <c r="BX231" i="1"/>
  <c r="BW231" i="1"/>
  <c r="BU231" i="1"/>
  <c r="BV231" i="1" s="1"/>
  <c r="AV231" i="1"/>
  <c r="AX231" i="1" s="1"/>
  <c r="AN231" i="1"/>
  <c r="AM231" i="1"/>
  <c r="AL231" i="1"/>
  <c r="AJ231" i="1"/>
  <c r="AE231" i="1"/>
  <c r="AQ231" i="1" s="1"/>
  <c r="S231" i="1"/>
  <c r="CR230" i="1"/>
  <c r="CQ230" i="1"/>
  <c r="CO230" i="1"/>
  <c r="CG230" i="1"/>
  <c r="CD230" i="1"/>
  <c r="CE230" i="1" s="1"/>
  <c r="CH230" i="1" s="1"/>
  <c r="BY230" i="1"/>
  <c r="BZ230" i="1" s="1"/>
  <c r="AT230" i="1" s="1"/>
  <c r="CA230" i="1" s="1"/>
  <c r="BX230" i="1"/>
  <c r="BW230" i="1"/>
  <c r="BV230" i="1"/>
  <c r="AR230" i="1" s="1"/>
  <c r="BU230" i="1"/>
  <c r="AX230" i="1"/>
  <c r="CM230" i="1" s="1"/>
  <c r="AV230" i="1"/>
  <c r="AN230" i="1"/>
  <c r="AM230" i="1"/>
  <c r="AL230" i="1"/>
  <c r="AJ230" i="1"/>
  <c r="CP230" i="1" s="1"/>
  <c r="AK230" i="1" s="1"/>
  <c r="AE230" i="1"/>
  <c r="AD230" i="1"/>
  <c r="S230" i="1"/>
  <c r="CR229" i="1"/>
  <c r="CQ229" i="1"/>
  <c r="AD229" i="1" s="1"/>
  <c r="CP229" i="1"/>
  <c r="CO229" i="1"/>
  <c r="CG229" i="1"/>
  <c r="CD229" i="1"/>
  <c r="CE229" i="1" s="1"/>
  <c r="CH229" i="1" s="1"/>
  <c r="BY229" i="1"/>
  <c r="BX229" i="1"/>
  <c r="BW229" i="1"/>
  <c r="BU229" i="1"/>
  <c r="BV229" i="1" s="1"/>
  <c r="AV229" i="1"/>
  <c r="AX229" i="1" s="1"/>
  <c r="AN229" i="1"/>
  <c r="AM229" i="1"/>
  <c r="AL229" i="1"/>
  <c r="AJ229" i="1"/>
  <c r="AE229" i="1"/>
  <c r="AQ229" i="1" s="1"/>
  <c r="S229" i="1"/>
  <c r="CR228" i="1"/>
  <c r="CQ228" i="1"/>
  <c r="CO228" i="1"/>
  <c r="CG228" i="1"/>
  <c r="CD228" i="1"/>
  <c r="CE228" i="1" s="1"/>
  <c r="CH228" i="1" s="1"/>
  <c r="BY228" i="1"/>
  <c r="BZ228" i="1" s="1"/>
  <c r="AT228" i="1" s="1"/>
  <c r="CA228" i="1" s="1"/>
  <c r="BX228" i="1"/>
  <c r="BW228" i="1"/>
  <c r="BV228" i="1"/>
  <c r="AR228" i="1" s="1"/>
  <c r="BU228" i="1"/>
  <c r="AX228" i="1"/>
  <c r="CM228" i="1" s="1"/>
  <c r="AV228" i="1"/>
  <c r="AN228" i="1"/>
  <c r="AM228" i="1"/>
  <c r="AL228" i="1"/>
  <c r="AJ228" i="1"/>
  <c r="CP228" i="1" s="1"/>
  <c r="AK228" i="1" s="1"/>
  <c r="AE228" i="1"/>
  <c r="AD228" i="1"/>
  <c r="S228" i="1"/>
  <c r="CR227" i="1"/>
  <c r="CQ227" i="1"/>
  <c r="AD227" i="1" s="1"/>
  <c r="CP227" i="1"/>
  <c r="CO227" i="1"/>
  <c r="CG227" i="1"/>
  <c r="CD227" i="1"/>
  <c r="CE227" i="1" s="1"/>
  <c r="CH227" i="1" s="1"/>
  <c r="BY227" i="1"/>
  <c r="BX227" i="1"/>
  <c r="BW227" i="1"/>
  <c r="BU227" i="1"/>
  <c r="BV227" i="1" s="1"/>
  <c r="AV227" i="1"/>
  <c r="AX227" i="1" s="1"/>
  <c r="AN227" i="1"/>
  <c r="AM227" i="1"/>
  <c r="AL227" i="1"/>
  <c r="AJ227" i="1"/>
  <c r="AE227" i="1"/>
  <c r="AQ227" i="1" s="1"/>
  <c r="S227" i="1"/>
  <c r="CM227" i="1" s="1"/>
  <c r="CR226" i="1"/>
  <c r="CQ226" i="1"/>
  <c r="CO226" i="1"/>
  <c r="CG226" i="1"/>
  <c r="CD226" i="1"/>
  <c r="CE226" i="1" s="1"/>
  <c r="CH226" i="1" s="1"/>
  <c r="BY226" i="1"/>
  <c r="BZ226" i="1" s="1"/>
  <c r="AT226" i="1" s="1"/>
  <c r="CA226" i="1" s="1"/>
  <c r="BX226" i="1"/>
  <c r="BW226" i="1"/>
  <c r="BV226" i="1"/>
  <c r="AR226" i="1" s="1"/>
  <c r="BU226" i="1"/>
  <c r="AX226" i="1"/>
  <c r="CM226" i="1" s="1"/>
  <c r="AV226" i="1"/>
  <c r="AN226" i="1"/>
  <c r="AM226" i="1"/>
  <c r="AL226" i="1"/>
  <c r="AJ226" i="1"/>
  <c r="CP226" i="1" s="1"/>
  <c r="AK226" i="1" s="1"/>
  <c r="AE226" i="1"/>
  <c r="AD226" i="1"/>
  <c r="S226" i="1"/>
  <c r="CR225" i="1"/>
  <c r="CQ225" i="1"/>
  <c r="AD225" i="1" s="1"/>
  <c r="CP225" i="1"/>
  <c r="CO225" i="1"/>
  <c r="CG225" i="1"/>
  <c r="CD225" i="1"/>
  <c r="CE225" i="1" s="1"/>
  <c r="CH225" i="1" s="1"/>
  <c r="BY225" i="1"/>
  <c r="BX225" i="1"/>
  <c r="BW225" i="1"/>
  <c r="BU225" i="1"/>
  <c r="BV225" i="1" s="1"/>
  <c r="AV225" i="1"/>
  <c r="AX225" i="1" s="1"/>
  <c r="AN225" i="1"/>
  <c r="AM225" i="1"/>
  <c r="AL225" i="1"/>
  <c r="AJ225" i="1"/>
  <c r="AE225" i="1"/>
  <c r="AQ225" i="1" s="1"/>
  <c r="S225" i="1"/>
  <c r="CM225" i="1" s="1"/>
  <c r="CR224" i="1"/>
  <c r="CQ224" i="1"/>
  <c r="CO224" i="1"/>
  <c r="CG224" i="1"/>
  <c r="CD224" i="1"/>
  <c r="CE224" i="1" s="1"/>
  <c r="CH224" i="1" s="1"/>
  <c r="BY224" i="1"/>
  <c r="BZ224" i="1" s="1"/>
  <c r="AT224" i="1" s="1"/>
  <c r="CA224" i="1" s="1"/>
  <c r="BX224" i="1"/>
  <c r="BW224" i="1"/>
  <c r="BV224" i="1"/>
  <c r="AR224" i="1" s="1"/>
  <c r="BU224" i="1"/>
  <c r="AV224" i="1"/>
  <c r="AX224" i="1" s="1"/>
  <c r="AQ224" i="1"/>
  <c r="AN224" i="1"/>
  <c r="AM224" i="1"/>
  <c r="AL224" i="1"/>
  <c r="AJ224" i="1"/>
  <c r="CP224" i="1" s="1"/>
  <c r="AK224" i="1" s="1"/>
  <c r="AE224" i="1"/>
  <c r="AD224" i="1"/>
  <c r="S224" i="1"/>
  <c r="CR223" i="1"/>
  <c r="CQ223" i="1"/>
  <c r="AD223" i="1" s="1"/>
  <c r="CP223" i="1"/>
  <c r="CO223" i="1"/>
  <c r="CG223" i="1"/>
  <c r="CE223" i="1"/>
  <c r="CH223" i="1" s="1"/>
  <c r="CD223" i="1"/>
  <c r="BY223" i="1"/>
  <c r="BX223" i="1"/>
  <c r="BW223" i="1"/>
  <c r="BU223" i="1"/>
  <c r="BV223" i="1" s="1"/>
  <c r="AV223" i="1"/>
  <c r="AX223" i="1" s="1"/>
  <c r="AN223" i="1"/>
  <c r="AM223" i="1"/>
  <c r="AL223" i="1"/>
  <c r="AJ223" i="1"/>
  <c r="AE223" i="1"/>
  <c r="AQ223" i="1" s="1"/>
  <c r="CR222" i="1"/>
  <c r="CQ222" i="1"/>
  <c r="CO222" i="1"/>
  <c r="CG222" i="1"/>
  <c r="CD222" i="1"/>
  <c r="CE222" i="1" s="1"/>
  <c r="CH222" i="1" s="1"/>
  <c r="BY222" i="1"/>
  <c r="BZ222" i="1" s="1"/>
  <c r="AT222" i="1" s="1"/>
  <c r="CA222" i="1" s="1"/>
  <c r="BX222" i="1"/>
  <c r="BW222" i="1"/>
  <c r="BV222" i="1"/>
  <c r="AR222" i="1" s="1"/>
  <c r="BU222" i="1"/>
  <c r="AV222" i="1"/>
  <c r="AX222" i="1" s="1"/>
  <c r="CM222" i="1" s="1"/>
  <c r="AQ222" i="1"/>
  <c r="AN222" i="1"/>
  <c r="AM222" i="1"/>
  <c r="AL222" i="1"/>
  <c r="AJ222" i="1"/>
  <c r="CP222" i="1" s="1"/>
  <c r="AK222" i="1" s="1"/>
  <c r="AE222" i="1"/>
  <c r="AD222" i="1"/>
  <c r="S222" i="1"/>
  <c r="CR221" i="1"/>
  <c r="CQ221" i="1"/>
  <c r="CO221" i="1"/>
  <c r="CG221" i="1"/>
  <c r="CD221" i="1"/>
  <c r="CE221" i="1" s="1"/>
  <c r="CH221" i="1" s="1"/>
  <c r="BY221" i="1"/>
  <c r="BZ221" i="1" s="1"/>
  <c r="AT221" i="1" s="1"/>
  <c r="CA221" i="1" s="1"/>
  <c r="BX221" i="1"/>
  <c r="BW221" i="1"/>
  <c r="BV221" i="1"/>
  <c r="AR221" i="1" s="1"/>
  <c r="BU221" i="1"/>
  <c r="AV221" i="1"/>
  <c r="AX221" i="1" s="1"/>
  <c r="CM221" i="1" s="1"/>
  <c r="AN221" i="1"/>
  <c r="AM221" i="1"/>
  <c r="AL221" i="1"/>
  <c r="AJ221" i="1"/>
  <c r="CP221" i="1" s="1"/>
  <c r="AK221" i="1" s="1"/>
  <c r="AE221" i="1"/>
  <c r="AD221" i="1"/>
  <c r="S221" i="1"/>
  <c r="CR220" i="1"/>
  <c r="CQ220" i="1"/>
  <c r="AD220" i="1" s="1"/>
  <c r="CP220" i="1"/>
  <c r="CO220" i="1"/>
  <c r="CG220" i="1"/>
  <c r="CD220" i="1"/>
  <c r="CE220" i="1" s="1"/>
  <c r="CH220" i="1" s="1"/>
  <c r="BY220" i="1"/>
  <c r="BX220" i="1"/>
  <c r="BW220" i="1"/>
  <c r="BU220" i="1"/>
  <c r="BV220" i="1" s="1"/>
  <c r="AV220" i="1"/>
  <c r="AX220" i="1" s="1"/>
  <c r="AN220" i="1"/>
  <c r="AM220" i="1"/>
  <c r="AL220" i="1"/>
  <c r="AJ220" i="1"/>
  <c r="AE220" i="1"/>
  <c r="AQ220" i="1" s="1"/>
  <c r="S220" i="1"/>
  <c r="CR219" i="1"/>
  <c r="CQ219" i="1"/>
  <c r="CO219" i="1"/>
  <c r="CM219" i="1"/>
  <c r="CG219" i="1"/>
  <c r="CD219" i="1"/>
  <c r="CE219" i="1" s="1"/>
  <c r="CH219" i="1" s="1"/>
  <c r="BY219" i="1"/>
  <c r="BZ219" i="1" s="1"/>
  <c r="AT219" i="1" s="1"/>
  <c r="CA219" i="1" s="1"/>
  <c r="BX219" i="1"/>
  <c r="BW219" i="1"/>
  <c r="BV219" i="1"/>
  <c r="AR219" i="1" s="1"/>
  <c r="BU219" i="1"/>
  <c r="AX219" i="1"/>
  <c r="AV219" i="1"/>
  <c r="AN219" i="1"/>
  <c r="AM219" i="1"/>
  <c r="AL219" i="1"/>
  <c r="AJ219" i="1"/>
  <c r="CP219" i="1" s="1"/>
  <c r="AK219" i="1" s="1"/>
  <c r="AE219" i="1"/>
  <c r="AD219" i="1"/>
  <c r="S219" i="1"/>
  <c r="CR218" i="1"/>
  <c r="CQ218" i="1"/>
  <c r="AD218" i="1" s="1"/>
  <c r="CP218" i="1"/>
  <c r="CO218" i="1"/>
  <c r="CG218" i="1"/>
  <c r="CD218" i="1"/>
  <c r="CE218" i="1" s="1"/>
  <c r="CH218" i="1" s="1"/>
  <c r="BY218" i="1"/>
  <c r="BX218" i="1"/>
  <c r="BW218" i="1"/>
  <c r="BU218" i="1"/>
  <c r="BV218" i="1" s="1"/>
  <c r="AV218" i="1"/>
  <c r="AX218" i="1" s="1"/>
  <c r="AN218" i="1"/>
  <c r="AM218" i="1"/>
  <c r="AL218" i="1"/>
  <c r="AJ218" i="1"/>
  <c r="AE218" i="1"/>
  <c r="AQ218" i="1" s="1"/>
  <c r="S218" i="1"/>
  <c r="CR217" i="1"/>
  <c r="CQ217" i="1"/>
  <c r="CO217" i="1"/>
  <c r="CM217" i="1"/>
  <c r="CG217" i="1"/>
  <c r="CD217" i="1"/>
  <c r="CE217" i="1" s="1"/>
  <c r="CH217" i="1" s="1"/>
  <c r="BY217" i="1"/>
  <c r="BZ217" i="1" s="1"/>
  <c r="AT217" i="1" s="1"/>
  <c r="CA217" i="1" s="1"/>
  <c r="BX217" i="1"/>
  <c r="BW217" i="1"/>
  <c r="BV217" i="1"/>
  <c r="AR217" i="1" s="1"/>
  <c r="BU217" i="1"/>
  <c r="AX217" i="1"/>
  <c r="AV217" i="1"/>
  <c r="AN217" i="1"/>
  <c r="AM217" i="1"/>
  <c r="AL217" i="1"/>
  <c r="AJ217" i="1"/>
  <c r="CP217" i="1" s="1"/>
  <c r="AK217" i="1" s="1"/>
  <c r="AE217" i="1"/>
  <c r="AD217" i="1"/>
  <c r="S217" i="1"/>
  <c r="CR216" i="1"/>
  <c r="CQ216" i="1"/>
  <c r="AD216" i="1" s="1"/>
  <c r="CP216" i="1"/>
  <c r="CO216" i="1"/>
  <c r="CG216" i="1"/>
  <c r="CD216" i="1"/>
  <c r="CE216" i="1" s="1"/>
  <c r="CH216" i="1" s="1"/>
  <c r="BY216" i="1"/>
  <c r="BX216" i="1"/>
  <c r="BW216" i="1"/>
  <c r="BU216" i="1"/>
  <c r="BV216" i="1" s="1"/>
  <c r="AV216" i="1"/>
  <c r="AX216" i="1" s="1"/>
  <c r="AN216" i="1"/>
  <c r="AM216" i="1"/>
  <c r="AL216" i="1"/>
  <c r="AJ216" i="1"/>
  <c r="AE216" i="1"/>
  <c r="AQ216" i="1" s="1"/>
  <c r="S216" i="1"/>
  <c r="CM216" i="1" s="1"/>
  <c r="CR215" i="1"/>
  <c r="CQ215" i="1"/>
  <c r="CO215" i="1"/>
  <c r="CM215" i="1"/>
  <c r="CG215" i="1"/>
  <c r="CD215" i="1"/>
  <c r="CE215" i="1" s="1"/>
  <c r="CH215" i="1" s="1"/>
  <c r="BY215" i="1"/>
  <c r="BZ215" i="1" s="1"/>
  <c r="AT215" i="1" s="1"/>
  <c r="CA215" i="1" s="1"/>
  <c r="BX215" i="1"/>
  <c r="BW215" i="1"/>
  <c r="BV215" i="1"/>
  <c r="AR215" i="1" s="1"/>
  <c r="BU215" i="1"/>
  <c r="AX215" i="1"/>
  <c r="AV215" i="1"/>
  <c r="AN215" i="1"/>
  <c r="AM215" i="1"/>
  <c r="AL215" i="1"/>
  <c r="AJ215" i="1"/>
  <c r="CP215" i="1" s="1"/>
  <c r="AK215" i="1" s="1"/>
  <c r="AE215" i="1"/>
  <c r="AD215" i="1"/>
  <c r="S215" i="1"/>
  <c r="CR214" i="1"/>
  <c r="CQ214" i="1"/>
  <c r="AD214" i="1" s="1"/>
  <c r="CP214" i="1"/>
  <c r="CO214" i="1"/>
  <c r="CG214" i="1"/>
  <c r="CD214" i="1"/>
  <c r="CE214" i="1" s="1"/>
  <c r="CH214" i="1" s="1"/>
  <c r="BY214" i="1"/>
  <c r="BX214" i="1"/>
  <c r="BW214" i="1"/>
  <c r="BU214" i="1"/>
  <c r="BV214" i="1" s="1"/>
  <c r="AV214" i="1"/>
  <c r="AX214" i="1" s="1"/>
  <c r="AN214" i="1"/>
  <c r="AM214" i="1"/>
  <c r="AL214" i="1"/>
  <c r="AJ214" i="1"/>
  <c r="AE214" i="1"/>
  <c r="AQ214" i="1" s="1"/>
  <c r="S214" i="1"/>
  <c r="CM214" i="1" s="1"/>
  <c r="CR213" i="1"/>
  <c r="CQ213" i="1"/>
  <c r="CO213" i="1"/>
  <c r="CM213" i="1"/>
  <c r="CG213" i="1"/>
  <c r="CD213" i="1"/>
  <c r="CE213" i="1" s="1"/>
  <c r="CH213" i="1" s="1"/>
  <c r="BY213" i="1"/>
  <c r="BZ213" i="1" s="1"/>
  <c r="AT213" i="1" s="1"/>
  <c r="CA213" i="1" s="1"/>
  <c r="BX213" i="1"/>
  <c r="BW213" i="1"/>
  <c r="BV213" i="1"/>
  <c r="AR213" i="1" s="1"/>
  <c r="BU213" i="1"/>
  <c r="AX213" i="1"/>
  <c r="AV213" i="1"/>
  <c r="AN213" i="1"/>
  <c r="AM213" i="1"/>
  <c r="AL213" i="1"/>
  <c r="AJ213" i="1"/>
  <c r="CP213" i="1" s="1"/>
  <c r="AK213" i="1" s="1"/>
  <c r="AE213" i="1"/>
  <c r="AD213" i="1"/>
  <c r="S213" i="1"/>
  <c r="CR212" i="1"/>
  <c r="CQ212" i="1"/>
  <c r="AD212" i="1" s="1"/>
  <c r="CP212" i="1"/>
  <c r="CO212" i="1"/>
  <c r="CG212" i="1"/>
  <c r="CD212" i="1"/>
  <c r="CE212" i="1" s="1"/>
  <c r="CH212" i="1" s="1"/>
  <c r="BY212" i="1"/>
  <c r="BX212" i="1"/>
  <c r="BW212" i="1"/>
  <c r="BU212" i="1"/>
  <c r="BV212" i="1" s="1"/>
  <c r="AV212" i="1"/>
  <c r="AX212" i="1" s="1"/>
  <c r="AN212" i="1"/>
  <c r="AM212" i="1"/>
  <c r="AL212" i="1"/>
  <c r="AJ212" i="1"/>
  <c r="AE212" i="1"/>
  <c r="AQ212" i="1" s="1"/>
  <c r="S212" i="1"/>
  <c r="CR211" i="1"/>
  <c r="CQ211" i="1"/>
  <c r="CO211" i="1"/>
  <c r="CM211" i="1"/>
  <c r="CG211" i="1"/>
  <c r="CD211" i="1"/>
  <c r="CE211" i="1" s="1"/>
  <c r="CH211" i="1" s="1"/>
  <c r="BY211" i="1"/>
  <c r="BZ211" i="1" s="1"/>
  <c r="AT211" i="1" s="1"/>
  <c r="CA211" i="1" s="1"/>
  <c r="BX211" i="1"/>
  <c r="BW211" i="1"/>
  <c r="BV211" i="1"/>
  <c r="AR211" i="1" s="1"/>
  <c r="BU211" i="1"/>
  <c r="AX211" i="1"/>
  <c r="AV211" i="1"/>
  <c r="AN211" i="1"/>
  <c r="AM211" i="1"/>
  <c r="AL211" i="1"/>
  <c r="AJ211" i="1"/>
  <c r="CP211" i="1" s="1"/>
  <c r="AK211" i="1" s="1"/>
  <c r="AE211" i="1"/>
  <c r="AD211" i="1"/>
  <c r="S211" i="1"/>
  <c r="CR210" i="1"/>
  <c r="CQ210" i="1"/>
  <c r="AD210" i="1" s="1"/>
  <c r="CO210" i="1"/>
  <c r="CH210" i="1"/>
  <c r="CG210" i="1"/>
  <c r="CE210" i="1"/>
  <c r="CD210" i="1"/>
  <c r="BY210" i="1"/>
  <c r="BX210" i="1"/>
  <c r="BW210" i="1"/>
  <c r="BV210" i="1"/>
  <c r="AR210" i="1" s="1"/>
  <c r="BU210" i="1"/>
  <c r="AV210" i="1"/>
  <c r="AX210" i="1" s="1"/>
  <c r="CM210" i="1" s="1"/>
  <c r="AN210" i="1"/>
  <c r="AM210" i="1"/>
  <c r="AL210" i="1"/>
  <c r="AJ210" i="1"/>
  <c r="CP210" i="1" s="1"/>
  <c r="AK210" i="1" s="1"/>
  <c r="AE210" i="1"/>
  <c r="S210" i="1"/>
  <c r="CR209" i="1"/>
  <c r="CQ209" i="1"/>
  <c r="CP209" i="1"/>
  <c r="CO209" i="1"/>
  <c r="CG209" i="1"/>
  <c r="CD209" i="1"/>
  <c r="CE209" i="1" s="1"/>
  <c r="CH209" i="1" s="1"/>
  <c r="BY209" i="1"/>
  <c r="BX209" i="1"/>
  <c r="BW209" i="1"/>
  <c r="BU209" i="1"/>
  <c r="BV209" i="1" s="1"/>
  <c r="AX209" i="1"/>
  <c r="AV209" i="1"/>
  <c r="AN209" i="1"/>
  <c r="AM209" i="1"/>
  <c r="AL209" i="1"/>
  <c r="AJ209" i="1"/>
  <c r="AE209" i="1"/>
  <c r="AQ209" i="1" s="1"/>
  <c r="AD209" i="1"/>
  <c r="S209" i="1"/>
  <c r="CM209" i="1" s="1"/>
  <c r="CR208" i="1"/>
  <c r="CQ208" i="1"/>
  <c r="AD208" i="1" s="1"/>
  <c r="CO208" i="1"/>
  <c r="CH208" i="1"/>
  <c r="CG208" i="1"/>
  <c r="CE208" i="1"/>
  <c r="CD208" i="1"/>
  <c r="BY208" i="1"/>
  <c r="BX208" i="1"/>
  <c r="BW208" i="1"/>
  <c r="BV208" i="1"/>
  <c r="AR208" i="1" s="1"/>
  <c r="BU208" i="1"/>
  <c r="AV208" i="1"/>
  <c r="AX208" i="1" s="1"/>
  <c r="CM208" i="1" s="1"/>
  <c r="AN208" i="1"/>
  <c r="AM208" i="1"/>
  <c r="AL208" i="1"/>
  <c r="AJ208" i="1"/>
  <c r="CP208" i="1" s="1"/>
  <c r="AK208" i="1" s="1"/>
  <c r="AE208" i="1"/>
  <c r="S208" i="1"/>
  <c r="CR207" i="1"/>
  <c r="CQ207" i="1"/>
  <c r="CP207" i="1"/>
  <c r="CO207" i="1"/>
  <c r="CG207" i="1"/>
  <c r="CD207" i="1"/>
  <c r="CE207" i="1" s="1"/>
  <c r="CH207" i="1" s="1"/>
  <c r="BY207" i="1"/>
  <c r="BZ207" i="1" s="1"/>
  <c r="AT207" i="1" s="1"/>
  <c r="CA207" i="1" s="1"/>
  <c r="BX207" i="1"/>
  <c r="BW207" i="1"/>
  <c r="BU207" i="1"/>
  <c r="BV207" i="1" s="1"/>
  <c r="AX207" i="1"/>
  <c r="AV207" i="1"/>
  <c r="AN207" i="1"/>
  <c r="AM207" i="1"/>
  <c r="AL207" i="1"/>
  <c r="AJ207" i="1"/>
  <c r="AE207" i="1"/>
  <c r="AQ207" i="1" s="1"/>
  <c r="AD207" i="1"/>
  <c r="S207" i="1"/>
  <c r="CM207" i="1" s="1"/>
  <c r="CR206" i="1"/>
  <c r="CQ206" i="1"/>
  <c r="AD206" i="1" s="1"/>
  <c r="CO206" i="1"/>
  <c r="CH206" i="1"/>
  <c r="CG206" i="1"/>
  <c r="CE206" i="1"/>
  <c r="CD206" i="1"/>
  <c r="BY206" i="1"/>
  <c r="BX206" i="1"/>
  <c r="BW206" i="1"/>
  <c r="BV206" i="1"/>
  <c r="AR206" i="1" s="1"/>
  <c r="BU206" i="1"/>
  <c r="AV206" i="1"/>
  <c r="AX206" i="1" s="1"/>
  <c r="CM206" i="1" s="1"/>
  <c r="AN206" i="1"/>
  <c r="AM206" i="1"/>
  <c r="AL206" i="1"/>
  <c r="AJ206" i="1"/>
  <c r="CP206" i="1" s="1"/>
  <c r="AK206" i="1" s="1"/>
  <c r="AE206" i="1"/>
  <c r="S206" i="1"/>
  <c r="CR205" i="1"/>
  <c r="CQ205" i="1"/>
  <c r="CP205" i="1"/>
  <c r="CO205" i="1"/>
  <c r="CG205" i="1"/>
  <c r="CD205" i="1"/>
  <c r="CE205" i="1" s="1"/>
  <c r="CH205" i="1" s="1"/>
  <c r="BY205" i="1"/>
  <c r="BX205" i="1"/>
  <c r="BW205" i="1"/>
  <c r="BU205" i="1"/>
  <c r="BV205" i="1" s="1"/>
  <c r="AX205" i="1"/>
  <c r="AV205" i="1"/>
  <c r="AN205" i="1"/>
  <c r="AM205" i="1"/>
  <c r="AL205" i="1"/>
  <c r="AJ205" i="1"/>
  <c r="AE205" i="1"/>
  <c r="AQ205" i="1" s="1"/>
  <c r="AD205" i="1"/>
  <c r="S205" i="1"/>
  <c r="CM205" i="1" s="1"/>
  <c r="CR204" i="1"/>
  <c r="CQ204" i="1"/>
  <c r="AD204" i="1" s="1"/>
  <c r="CO204" i="1"/>
  <c r="CH204" i="1"/>
  <c r="CG204" i="1"/>
  <c r="CE204" i="1"/>
  <c r="CD204" i="1"/>
  <c r="BY204" i="1"/>
  <c r="BX204" i="1"/>
  <c r="BW204" i="1"/>
  <c r="BV204" i="1"/>
  <c r="AR204" i="1" s="1"/>
  <c r="BU204" i="1"/>
  <c r="AV204" i="1"/>
  <c r="AX204" i="1" s="1"/>
  <c r="CM204" i="1" s="1"/>
  <c r="AN204" i="1"/>
  <c r="AM204" i="1"/>
  <c r="AL204" i="1"/>
  <c r="AJ204" i="1"/>
  <c r="CP204" i="1" s="1"/>
  <c r="AK204" i="1" s="1"/>
  <c r="AE204" i="1"/>
  <c r="S204" i="1"/>
  <c r="CR203" i="1"/>
  <c r="CQ203" i="1"/>
  <c r="CP203" i="1"/>
  <c r="CO203" i="1"/>
  <c r="CG203" i="1"/>
  <c r="CD203" i="1"/>
  <c r="CE203" i="1" s="1"/>
  <c r="CH203" i="1" s="1"/>
  <c r="BY203" i="1"/>
  <c r="BZ203" i="1" s="1"/>
  <c r="AT203" i="1" s="1"/>
  <c r="CA203" i="1" s="1"/>
  <c r="BX203" i="1"/>
  <c r="BW203" i="1"/>
  <c r="BU203" i="1"/>
  <c r="BV203" i="1" s="1"/>
  <c r="AX203" i="1"/>
  <c r="AV203" i="1"/>
  <c r="AN203" i="1"/>
  <c r="AM203" i="1"/>
  <c r="AL203" i="1"/>
  <c r="AJ203" i="1"/>
  <c r="AE203" i="1"/>
  <c r="AQ203" i="1" s="1"/>
  <c r="AD203" i="1"/>
  <c r="S203" i="1"/>
  <c r="CM203" i="1" s="1"/>
  <c r="CR202" i="1"/>
  <c r="CQ202" i="1"/>
  <c r="AD202" i="1" s="1"/>
  <c r="CO202" i="1"/>
  <c r="CG202" i="1"/>
  <c r="CD202" i="1"/>
  <c r="CE202" i="1" s="1"/>
  <c r="CH202" i="1" s="1"/>
  <c r="BY202" i="1"/>
  <c r="BX202" i="1"/>
  <c r="BW202" i="1"/>
  <c r="BU202" i="1"/>
  <c r="S202" i="1" s="1"/>
  <c r="AV202" i="1"/>
  <c r="AX202" i="1" s="1"/>
  <c r="AN202" i="1"/>
  <c r="AM202" i="1"/>
  <c r="AL202" i="1"/>
  <c r="AJ202" i="1"/>
  <c r="CP202" i="1" s="1"/>
  <c r="AE202" i="1"/>
  <c r="CR201" i="1"/>
  <c r="CQ201" i="1"/>
  <c r="AD201" i="1" s="1"/>
  <c r="CP201" i="1"/>
  <c r="CO201" i="1"/>
  <c r="CG201" i="1"/>
  <c r="CD201" i="1"/>
  <c r="CE201" i="1" s="1"/>
  <c r="CH201" i="1" s="1"/>
  <c r="BY201" i="1"/>
  <c r="BX201" i="1"/>
  <c r="BW201" i="1"/>
  <c r="BU201" i="1"/>
  <c r="S201" i="1" s="1"/>
  <c r="CM201" i="1" s="1"/>
  <c r="AX201" i="1"/>
  <c r="AV201" i="1"/>
  <c r="AN201" i="1"/>
  <c r="AM201" i="1"/>
  <c r="AL201" i="1"/>
  <c r="AJ201" i="1"/>
  <c r="AE201" i="1"/>
  <c r="AQ201" i="1" s="1"/>
  <c r="CR200" i="1"/>
  <c r="CQ200" i="1"/>
  <c r="AD200" i="1" s="1"/>
  <c r="CO200" i="1"/>
  <c r="CG200" i="1"/>
  <c r="CE200" i="1"/>
  <c r="CH200" i="1" s="1"/>
  <c r="CD200" i="1"/>
  <c r="BY200" i="1"/>
  <c r="BX200" i="1"/>
  <c r="BW200" i="1"/>
  <c r="BV200" i="1"/>
  <c r="AR200" i="1" s="1"/>
  <c r="BU200" i="1"/>
  <c r="AV200" i="1"/>
  <c r="AX200" i="1" s="1"/>
  <c r="AN200" i="1"/>
  <c r="AM200" i="1"/>
  <c r="AL200" i="1"/>
  <c r="AJ200" i="1"/>
  <c r="CP200" i="1" s="1"/>
  <c r="AK200" i="1" s="1"/>
  <c r="AE200" i="1"/>
  <c r="S200" i="1"/>
  <c r="CR199" i="1"/>
  <c r="CQ199" i="1"/>
  <c r="CO199" i="1"/>
  <c r="CG199" i="1"/>
  <c r="CD199" i="1"/>
  <c r="CE199" i="1" s="1"/>
  <c r="CH199" i="1" s="1"/>
  <c r="BY199" i="1"/>
  <c r="BX199" i="1"/>
  <c r="BW199" i="1"/>
  <c r="BU199" i="1"/>
  <c r="BV199" i="1" s="1"/>
  <c r="AR199" i="1" s="1"/>
  <c r="AX199" i="1"/>
  <c r="AV199" i="1"/>
  <c r="AN199" i="1"/>
  <c r="AM199" i="1"/>
  <c r="AL199" i="1"/>
  <c r="AJ199" i="1"/>
  <c r="CP199" i="1" s="1"/>
  <c r="AE199" i="1"/>
  <c r="AD199" i="1"/>
  <c r="S199" i="1"/>
  <c r="CM199" i="1" s="1"/>
  <c r="CR198" i="1"/>
  <c r="CQ198" i="1"/>
  <c r="AD198" i="1" s="1"/>
  <c r="CO198" i="1"/>
  <c r="CG198" i="1"/>
  <c r="CD198" i="1"/>
  <c r="CE198" i="1" s="1"/>
  <c r="CH198" i="1" s="1"/>
  <c r="BY198" i="1"/>
  <c r="BX198" i="1"/>
  <c r="BW198" i="1"/>
  <c r="BU198" i="1"/>
  <c r="S198" i="1" s="1"/>
  <c r="AV198" i="1"/>
  <c r="AX198" i="1" s="1"/>
  <c r="AN198" i="1"/>
  <c r="AM198" i="1"/>
  <c r="AL198" i="1"/>
  <c r="AJ198" i="1"/>
  <c r="CP198" i="1" s="1"/>
  <c r="AE198" i="1"/>
  <c r="CR197" i="1"/>
  <c r="CQ197" i="1"/>
  <c r="AD197" i="1" s="1"/>
  <c r="CP197" i="1"/>
  <c r="CO197" i="1"/>
  <c r="CG197" i="1"/>
  <c r="CD197" i="1"/>
  <c r="CE197" i="1" s="1"/>
  <c r="CH197" i="1" s="1"/>
  <c r="BY197" i="1"/>
  <c r="BX197" i="1"/>
  <c r="BW197" i="1"/>
  <c r="BV197" i="1"/>
  <c r="BU197" i="1"/>
  <c r="S197" i="1" s="1"/>
  <c r="CM197" i="1" s="1"/>
  <c r="AX197" i="1"/>
  <c r="AV197" i="1"/>
  <c r="AR197" i="1"/>
  <c r="AN197" i="1"/>
  <c r="AM197" i="1"/>
  <c r="AL197" i="1"/>
  <c r="AJ197" i="1"/>
  <c r="AE197" i="1"/>
  <c r="CR196" i="1"/>
  <c r="CQ196" i="1"/>
  <c r="AD196" i="1" s="1"/>
  <c r="CO196" i="1"/>
  <c r="CG196" i="1"/>
  <c r="CE196" i="1"/>
  <c r="CH196" i="1" s="1"/>
  <c r="CD196" i="1"/>
  <c r="BY196" i="1"/>
  <c r="BX196" i="1"/>
  <c r="BW196" i="1"/>
  <c r="BV196" i="1"/>
  <c r="AR196" i="1" s="1"/>
  <c r="BU196" i="1"/>
  <c r="AV196" i="1"/>
  <c r="AX196" i="1" s="1"/>
  <c r="AN196" i="1"/>
  <c r="AM196" i="1"/>
  <c r="AL196" i="1"/>
  <c r="AJ196" i="1"/>
  <c r="CP196" i="1" s="1"/>
  <c r="AK196" i="1" s="1"/>
  <c r="AE196" i="1"/>
  <c r="S196" i="1"/>
  <c r="CR195" i="1"/>
  <c r="CQ195" i="1"/>
  <c r="CO195" i="1"/>
  <c r="CG195" i="1"/>
  <c r="CD195" i="1"/>
  <c r="CE195" i="1" s="1"/>
  <c r="CH195" i="1" s="1"/>
  <c r="BY195" i="1"/>
  <c r="BX195" i="1"/>
  <c r="BW195" i="1"/>
  <c r="BU195" i="1"/>
  <c r="BV195" i="1" s="1"/>
  <c r="AR195" i="1" s="1"/>
  <c r="AX195" i="1"/>
  <c r="AV195" i="1"/>
  <c r="AN195" i="1"/>
  <c r="AM195" i="1"/>
  <c r="AL195" i="1"/>
  <c r="AJ195" i="1"/>
  <c r="CP195" i="1" s="1"/>
  <c r="AE195" i="1"/>
  <c r="AD195" i="1"/>
  <c r="S195" i="1"/>
  <c r="CM195" i="1" s="1"/>
  <c r="CR194" i="1"/>
  <c r="CQ194" i="1"/>
  <c r="AD194" i="1" s="1"/>
  <c r="CO194" i="1"/>
  <c r="CG194" i="1"/>
  <c r="CD194" i="1"/>
  <c r="CE194" i="1" s="1"/>
  <c r="CH194" i="1" s="1"/>
  <c r="BY194" i="1"/>
  <c r="BX194" i="1"/>
  <c r="BW194" i="1"/>
  <c r="BU194" i="1"/>
  <c r="S194" i="1" s="1"/>
  <c r="AV194" i="1"/>
  <c r="AX194" i="1" s="1"/>
  <c r="AN194" i="1"/>
  <c r="AM194" i="1"/>
  <c r="AL194" i="1"/>
  <c r="AJ194" i="1"/>
  <c r="CP194" i="1" s="1"/>
  <c r="AE194" i="1"/>
  <c r="CR193" i="1"/>
  <c r="CQ193" i="1"/>
  <c r="AD193" i="1" s="1"/>
  <c r="CO193" i="1"/>
  <c r="CG193" i="1"/>
  <c r="CD193" i="1"/>
  <c r="CE193" i="1" s="1"/>
  <c r="CH193" i="1" s="1"/>
  <c r="BY193" i="1"/>
  <c r="BX193" i="1"/>
  <c r="BW193" i="1"/>
  <c r="BU193" i="1"/>
  <c r="S193" i="1" s="1"/>
  <c r="AV193" i="1"/>
  <c r="AX193" i="1" s="1"/>
  <c r="AN193" i="1"/>
  <c r="AM193" i="1"/>
  <c r="AL193" i="1"/>
  <c r="AJ193" i="1"/>
  <c r="CP193" i="1" s="1"/>
  <c r="AE193" i="1"/>
  <c r="CR192" i="1"/>
  <c r="CQ192" i="1"/>
  <c r="AD192" i="1" s="1"/>
  <c r="CO192" i="1"/>
  <c r="CG192" i="1"/>
  <c r="CD192" i="1"/>
  <c r="CE192" i="1" s="1"/>
  <c r="BY192" i="1"/>
  <c r="BX192" i="1"/>
  <c r="BW192" i="1"/>
  <c r="BU192" i="1"/>
  <c r="BV192" i="1" s="1"/>
  <c r="AV192" i="1"/>
  <c r="AX192" i="1" s="1"/>
  <c r="AN192" i="1"/>
  <c r="AM192" i="1"/>
  <c r="AL192" i="1"/>
  <c r="AJ192" i="1"/>
  <c r="CP192" i="1" s="1"/>
  <c r="AE192" i="1"/>
  <c r="AQ192" i="1" s="1"/>
  <c r="S192" i="1"/>
  <c r="CR191" i="1"/>
  <c r="CQ191" i="1"/>
  <c r="AD191" i="1" s="1"/>
  <c r="CO191" i="1"/>
  <c r="CG191" i="1"/>
  <c r="CD191" i="1"/>
  <c r="CE191" i="1" s="1"/>
  <c r="CH191" i="1" s="1"/>
  <c r="BY191" i="1"/>
  <c r="BX191" i="1"/>
  <c r="BW191" i="1"/>
  <c r="BU191" i="1"/>
  <c r="S191" i="1" s="1"/>
  <c r="AV191" i="1"/>
  <c r="AX191" i="1" s="1"/>
  <c r="AN191" i="1"/>
  <c r="AM191" i="1"/>
  <c r="AL191" i="1"/>
  <c r="AJ191" i="1"/>
  <c r="CP191" i="1" s="1"/>
  <c r="AE191" i="1"/>
  <c r="CR190" i="1"/>
  <c r="CQ190" i="1"/>
  <c r="AD190" i="1" s="1"/>
  <c r="CO190" i="1"/>
  <c r="CG190" i="1"/>
  <c r="CD190" i="1"/>
  <c r="CE190" i="1" s="1"/>
  <c r="BY190" i="1"/>
  <c r="BX190" i="1"/>
  <c r="BW190" i="1"/>
  <c r="BU190" i="1"/>
  <c r="BV190" i="1" s="1"/>
  <c r="AV190" i="1"/>
  <c r="AX190" i="1" s="1"/>
  <c r="AN190" i="1"/>
  <c r="AM190" i="1"/>
  <c r="AL190" i="1"/>
  <c r="AJ190" i="1"/>
  <c r="CP190" i="1" s="1"/>
  <c r="AE190" i="1"/>
  <c r="AQ190" i="1" s="1"/>
  <c r="S190" i="1"/>
  <c r="CR189" i="1"/>
  <c r="CQ189" i="1"/>
  <c r="CO189" i="1"/>
  <c r="CG189" i="1"/>
  <c r="CD189" i="1"/>
  <c r="CE189" i="1" s="1"/>
  <c r="BY189" i="1"/>
  <c r="BX189" i="1"/>
  <c r="BW189" i="1"/>
  <c r="BU189" i="1"/>
  <c r="S189" i="1" s="1"/>
  <c r="AV189" i="1"/>
  <c r="AX189" i="1" s="1"/>
  <c r="AN189" i="1"/>
  <c r="AM189" i="1"/>
  <c r="AL189" i="1"/>
  <c r="AJ189" i="1"/>
  <c r="CP189" i="1" s="1"/>
  <c r="AE189" i="1"/>
  <c r="AD189" i="1"/>
  <c r="CR188" i="1"/>
  <c r="CQ188" i="1"/>
  <c r="AD188" i="1" s="1"/>
  <c r="CO188" i="1"/>
  <c r="CG188" i="1"/>
  <c r="CD188" i="1"/>
  <c r="CE188" i="1" s="1"/>
  <c r="CH188" i="1" s="1"/>
  <c r="BY188" i="1"/>
  <c r="BX188" i="1"/>
  <c r="BW188" i="1"/>
  <c r="BU188" i="1"/>
  <c r="BV188" i="1" s="1"/>
  <c r="AV188" i="1"/>
  <c r="AX188" i="1" s="1"/>
  <c r="AN188" i="1"/>
  <c r="AM188" i="1"/>
  <c r="AL188" i="1"/>
  <c r="AJ188" i="1"/>
  <c r="CP188" i="1" s="1"/>
  <c r="AE188" i="1"/>
  <c r="S188" i="1"/>
  <c r="CR187" i="1"/>
  <c r="CQ187" i="1"/>
  <c r="CO187" i="1"/>
  <c r="CG187" i="1"/>
  <c r="CD187" i="1"/>
  <c r="CE187" i="1" s="1"/>
  <c r="BY187" i="1"/>
  <c r="BX187" i="1"/>
  <c r="BW187" i="1"/>
  <c r="BV187" i="1"/>
  <c r="AR187" i="1" s="1"/>
  <c r="BU187" i="1"/>
  <c r="S187" i="1" s="1"/>
  <c r="AV187" i="1"/>
  <c r="AX187" i="1" s="1"/>
  <c r="AN187" i="1"/>
  <c r="AM187" i="1"/>
  <c r="AL187" i="1"/>
  <c r="AJ187" i="1"/>
  <c r="CP187" i="1" s="1"/>
  <c r="AE187" i="1"/>
  <c r="AD187" i="1"/>
  <c r="CR186" i="1"/>
  <c r="CQ186" i="1"/>
  <c r="AD186" i="1" s="1"/>
  <c r="CO186" i="1"/>
  <c r="CG186" i="1"/>
  <c r="CD186" i="1"/>
  <c r="CE186" i="1" s="1"/>
  <c r="BY186" i="1"/>
  <c r="BX186" i="1"/>
  <c r="BW186" i="1"/>
  <c r="BU186" i="1"/>
  <c r="BV186" i="1" s="1"/>
  <c r="AV186" i="1"/>
  <c r="AX186" i="1" s="1"/>
  <c r="AN186" i="1"/>
  <c r="AM186" i="1"/>
  <c r="AL186" i="1"/>
  <c r="AJ186" i="1"/>
  <c r="CP186" i="1" s="1"/>
  <c r="AE186" i="1"/>
  <c r="S186" i="1"/>
  <c r="CR185" i="1"/>
  <c r="CQ185" i="1"/>
  <c r="AD185" i="1" s="1"/>
  <c r="CO185" i="1"/>
  <c r="CG185" i="1"/>
  <c r="CD185" i="1"/>
  <c r="CE185" i="1" s="1"/>
  <c r="BY185" i="1"/>
  <c r="BX185" i="1"/>
  <c r="BW185" i="1"/>
  <c r="BV185" i="1"/>
  <c r="AR185" i="1" s="1"/>
  <c r="BU185" i="1"/>
  <c r="S185" i="1" s="1"/>
  <c r="AV185" i="1"/>
  <c r="AX185" i="1" s="1"/>
  <c r="AN185" i="1"/>
  <c r="AM185" i="1"/>
  <c r="AL185" i="1"/>
  <c r="AJ185" i="1"/>
  <c r="CP185" i="1" s="1"/>
  <c r="AE185" i="1"/>
  <c r="CR184" i="1"/>
  <c r="CQ184" i="1"/>
  <c r="AD184" i="1" s="1"/>
  <c r="CO184" i="1"/>
  <c r="CG184" i="1"/>
  <c r="CD184" i="1"/>
  <c r="CE184" i="1" s="1"/>
  <c r="CH184" i="1" s="1"/>
  <c r="BY184" i="1"/>
  <c r="BX184" i="1"/>
  <c r="BW184" i="1"/>
  <c r="BV184" i="1"/>
  <c r="AR184" i="1" s="1"/>
  <c r="BU184" i="1"/>
  <c r="S184" i="1" s="1"/>
  <c r="AV184" i="1"/>
  <c r="AX184" i="1" s="1"/>
  <c r="AN184" i="1"/>
  <c r="AM184" i="1"/>
  <c r="AL184" i="1"/>
  <c r="AJ184" i="1"/>
  <c r="CP184" i="1" s="1"/>
  <c r="AE184" i="1"/>
  <c r="AQ184" i="1" s="1"/>
  <c r="CR183" i="1"/>
  <c r="CQ183" i="1"/>
  <c r="AD183" i="1" s="1"/>
  <c r="CO183" i="1"/>
  <c r="CG183" i="1"/>
  <c r="CD183" i="1"/>
  <c r="CE183" i="1" s="1"/>
  <c r="CH183" i="1" s="1"/>
  <c r="BY183" i="1"/>
  <c r="BX183" i="1"/>
  <c r="BW183" i="1"/>
  <c r="BU183" i="1"/>
  <c r="BV183" i="1" s="1"/>
  <c r="AV183" i="1"/>
  <c r="AX183" i="1" s="1"/>
  <c r="AN183" i="1"/>
  <c r="AM183" i="1"/>
  <c r="AL183" i="1"/>
  <c r="AJ183" i="1"/>
  <c r="CP183" i="1" s="1"/>
  <c r="AE183" i="1"/>
  <c r="CR182" i="1"/>
  <c r="CQ182" i="1"/>
  <c r="AD182" i="1" s="1"/>
  <c r="CO182" i="1"/>
  <c r="CG182" i="1"/>
  <c r="CD182" i="1"/>
  <c r="CE182" i="1" s="1"/>
  <c r="BY182" i="1"/>
  <c r="BZ182" i="1" s="1"/>
  <c r="AT182" i="1" s="1"/>
  <c r="CA182" i="1" s="1"/>
  <c r="BX182" i="1"/>
  <c r="BW182" i="1"/>
  <c r="BV182" i="1"/>
  <c r="AR182" i="1" s="1"/>
  <c r="BU182" i="1"/>
  <c r="AV182" i="1"/>
  <c r="AX182" i="1" s="1"/>
  <c r="AN182" i="1"/>
  <c r="AM182" i="1"/>
  <c r="AL182" i="1"/>
  <c r="AJ182" i="1"/>
  <c r="CP182" i="1" s="1"/>
  <c r="AK182" i="1" s="1"/>
  <c r="AE182" i="1"/>
  <c r="AQ182" i="1" s="1"/>
  <c r="S182" i="1"/>
  <c r="CR181" i="1"/>
  <c r="CQ181" i="1"/>
  <c r="AD181" i="1" s="1"/>
  <c r="CO181" i="1"/>
  <c r="CG181" i="1"/>
  <c r="CD181" i="1"/>
  <c r="CE181" i="1" s="1"/>
  <c r="BY181" i="1"/>
  <c r="BX181" i="1"/>
  <c r="BW181" i="1"/>
  <c r="BU181" i="1"/>
  <c r="BV181" i="1" s="1"/>
  <c r="AV181" i="1"/>
  <c r="AX181" i="1" s="1"/>
  <c r="AN181" i="1"/>
  <c r="AM181" i="1"/>
  <c r="AL181" i="1"/>
  <c r="AJ181" i="1"/>
  <c r="CP181" i="1" s="1"/>
  <c r="AE181" i="1"/>
  <c r="CR180" i="1"/>
  <c r="CQ180" i="1"/>
  <c r="AD180" i="1" s="1"/>
  <c r="CO180" i="1"/>
  <c r="CG180" i="1"/>
  <c r="CD180" i="1"/>
  <c r="CE180" i="1" s="1"/>
  <c r="CH180" i="1" s="1"/>
  <c r="BY180" i="1"/>
  <c r="BX180" i="1"/>
  <c r="BW180" i="1"/>
  <c r="BU180" i="1"/>
  <c r="BV180" i="1" s="1"/>
  <c r="AR180" i="1" s="1"/>
  <c r="AV180" i="1"/>
  <c r="AX180" i="1" s="1"/>
  <c r="AN180" i="1"/>
  <c r="AM180" i="1"/>
  <c r="AL180" i="1"/>
  <c r="AJ180" i="1"/>
  <c r="CP180" i="1" s="1"/>
  <c r="AE180" i="1"/>
  <c r="AQ180" i="1" s="1"/>
  <c r="S180" i="1"/>
  <c r="CR179" i="1"/>
  <c r="CQ179" i="1"/>
  <c r="AD179" i="1" s="1"/>
  <c r="CO179" i="1"/>
  <c r="CG179" i="1"/>
  <c r="CD179" i="1"/>
  <c r="CE179" i="1" s="1"/>
  <c r="BY179" i="1"/>
  <c r="BX179" i="1"/>
  <c r="BW179" i="1"/>
  <c r="BU179" i="1"/>
  <c r="BV179" i="1" s="1"/>
  <c r="AV179" i="1"/>
  <c r="AX179" i="1" s="1"/>
  <c r="AN179" i="1"/>
  <c r="AM179" i="1"/>
  <c r="AL179" i="1"/>
  <c r="AJ179" i="1"/>
  <c r="CP179" i="1" s="1"/>
  <c r="AE179" i="1"/>
  <c r="AQ179" i="1" s="1"/>
  <c r="CR178" i="1"/>
  <c r="CQ178" i="1"/>
  <c r="AD178" i="1" s="1"/>
  <c r="CO178" i="1"/>
  <c r="CG178" i="1"/>
  <c r="CD178" i="1"/>
  <c r="CE178" i="1" s="1"/>
  <c r="CH178" i="1" s="1"/>
  <c r="BY178" i="1"/>
  <c r="BX178" i="1"/>
  <c r="BW178" i="1"/>
  <c r="BU178" i="1"/>
  <c r="S178" i="1" s="1"/>
  <c r="AV178" i="1"/>
  <c r="AX178" i="1" s="1"/>
  <c r="AN178" i="1"/>
  <c r="AM178" i="1"/>
  <c r="AL178" i="1"/>
  <c r="AJ178" i="1"/>
  <c r="CP178" i="1" s="1"/>
  <c r="AE178" i="1"/>
  <c r="AQ178" i="1" s="1"/>
  <c r="CR177" i="1"/>
  <c r="CQ177" i="1"/>
  <c r="AD177" i="1" s="1"/>
  <c r="CO177" i="1"/>
  <c r="CG177" i="1"/>
  <c r="CD177" i="1"/>
  <c r="CE177" i="1" s="1"/>
  <c r="CH177" i="1" s="1"/>
  <c r="BY177" i="1"/>
  <c r="BX177" i="1"/>
  <c r="BW177" i="1"/>
  <c r="BU177" i="1"/>
  <c r="BV177" i="1" s="1"/>
  <c r="AV177" i="1"/>
  <c r="AX177" i="1" s="1"/>
  <c r="AN177" i="1"/>
  <c r="AM177" i="1"/>
  <c r="AL177" i="1"/>
  <c r="AJ177" i="1"/>
  <c r="CP177" i="1" s="1"/>
  <c r="AE177" i="1"/>
  <c r="AQ177" i="1" s="1"/>
  <c r="CR176" i="1"/>
  <c r="CQ176" i="1"/>
  <c r="AD176" i="1" s="1"/>
  <c r="CO176" i="1"/>
  <c r="CG176" i="1"/>
  <c r="CD176" i="1"/>
  <c r="CE176" i="1" s="1"/>
  <c r="BY176" i="1"/>
  <c r="BX176" i="1"/>
  <c r="BW176" i="1"/>
  <c r="BV176" i="1"/>
  <c r="AR176" i="1" s="1"/>
  <c r="BU176" i="1"/>
  <c r="S176" i="1" s="1"/>
  <c r="AV176" i="1"/>
  <c r="AX176" i="1" s="1"/>
  <c r="AQ176" i="1"/>
  <c r="AN176" i="1"/>
  <c r="AM176" i="1"/>
  <c r="AL176" i="1"/>
  <c r="AJ176" i="1"/>
  <c r="CP176" i="1" s="1"/>
  <c r="AE176" i="1"/>
  <c r="CR175" i="1"/>
  <c r="CQ175" i="1"/>
  <c r="AD175" i="1" s="1"/>
  <c r="CO175" i="1"/>
  <c r="CG175" i="1"/>
  <c r="CD175" i="1"/>
  <c r="CE175" i="1" s="1"/>
  <c r="BY175" i="1"/>
  <c r="BX175" i="1"/>
  <c r="BW175" i="1"/>
  <c r="BU175" i="1"/>
  <c r="BV175" i="1" s="1"/>
  <c r="AV175" i="1"/>
  <c r="AX175" i="1" s="1"/>
  <c r="AN175" i="1"/>
  <c r="AM175" i="1"/>
  <c r="AL175" i="1"/>
  <c r="AJ175" i="1"/>
  <c r="CP175" i="1" s="1"/>
  <c r="AE175" i="1"/>
  <c r="CR174" i="1"/>
  <c r="CQ174" i="1"/>
  <c r="CO174" i="1"/>
  <c r="CG174" i="1"/>
  <c r="CD174" i="1"/>
  <c r="CE174" i="1" s="1"/>
  <c r="BY174" i="1"/>
  <c r="BX174" i="1"/>
  <c r="BW174" i="1"/>
  <c r="BU174" i="1"/>
  <c r="S174" i="1" s="1"/>
  <c r="AV174" i="1"/>
  <c r="AX174" i="1" s="1"/>
  <c r="AQ174" i="1"/>
  <c r="AN174" i="1"/>
  <c r="AM174" i="1"/>
  <c r="AL174" i="1"/>
  <c r="AJ174" i="1"/>
  <c r="CP174" i="1" s="1"/>
  <c r="AE174" i="1"/>
  <c r="AD174" i="1"/>
  <c r="CR173" i="1"/>
  <c r="CQ173" i="1"/>
  <c r="AD173" i="1" s="1"/>
  <c r="CO173" i="1"/>
  <c r="CG173" i="1"/>
  <c r="CD173" i="1"/>
  <c r="CE173" i="1" s="1"/>
  <c r="CH173" i="1" s="1"/>
  <c r="BY173" i="1"/>
  <c r="BX173" i="1"/>
  <c r="BW173" i="1"/>
  <c r="BU173" i="1"/>
  <c r="S173" i="1" s="1"/>
  <c r="AV173" i="1"/>
  <c r="AX173" i="1" s="1"/>
  <c r="AN173" i="1"/>
  <c r="AM173" i="1"/>
  <c r="AL173" i="1"/>
  <c r="AJ173" i="1"/>
  <c r="CP173" i="1" s="1"/>
  <c r="AE173" i="1"/>
  <c r="CR172" i="1"/>
  <c r="CQ172" i="1"/>
  <c r="AD172" i="1" s="1"/>
  <c r="CP172" i="1"/>
  <c r="CO172" i="1"/>
  <c r="CG172" i="1"/>
  <c r="CD172" i="1"/>
  <c r="CE172" i="1" s="1"/>
  <c r="CH172" i="1" s="1"/>
  <c r="BY172" i="1"/>
  <c r="BX172" i="1"/>
  <c r="BW172" i="1"/>
  <c r="BU172" i="1"/>
  <c r="BV172" i="1" s="1"/>
  <c r="AV172" i="1"/>
  <c r="AX172" i="1" s="1"/>
  <c r="AN172" i="1"/>
  <c r="AM172" i="1"/>
  <c r="AL172" i="1"/>
  <c r="AJ172" i="1"/>
  <c r="AE172" i="1"/>
  <c r="AQ172" i="1" s="1"/>
  <c r="S172" i="1"/>
  <c r="CR171" i="1"/>
  <c r="CQ171" i="1"/>
  <c r="AD171" i="1" s="1"/>
  <c r="CO171" i="1"/>
  <c r="CH171" i="1"/>
  <c r="CG171" i="1"/>
  <c r="CE171" i="1"/>
  <c r="CD171" i="1"/>
  <c r="BY171" i="1"/>
  <c r="BX171" i="1"/>
  <c r="BW171" i="1"/>
  <c r="BU171" i="1"/>
  <c r="S171" i="1" s="1"/>
  <c r="AV171" i="1"/>
  <c r="AX171" i="1" s="1"/>
  <c r="AN171" i="1"/>
  <c r="AM171" i="1"/>
  <c r="AL171" i="1"/>
  <c r="AJ171" i="1"/>
  <c r="CP171" i="1" s="1"/>
  <c r="AE171" i="1"/>
  <c r="CR170" i="1"/>
  <c r="CQ170" i="1"/>
  <c r="AD170" i="1" s="1"/>
  <c r="CO170" i="1"/>
  <c r="CG170" i="1"/>
  <c r="CE170" i="1"/>
  <c r="CH170" i="1" s="1"/>
  <c r="CD170" i="1"/>
  <c r="BY170" i="1"/>
  <c r="BX170" i="1"/>
  <c r="BW170" i="1"/>
  <c r="BU170" i="1"/>
  <c r="BV170" i="1" s="1"/>
  <c r="AV170" i="1"/>
  <c r="AX170" i="1" s="1"/>
  <c r="AN170" i="1"/>
  <c r="AM170" i="1"/>
  <c r="AL170" i="1"/>
  <c r="AJ170" i="1"/>
  <c r="CP170" i="1" s="1"/>
  <c r="AE170" i="1"/>
  <c r="AQ170" i="1" s="1"/>
  <c r="S170" i="1"/>
  <c r="CR169" i="1"/>
  <c r="CQ169" i="1"/>
  <c r="AD169" i="1" s="1"/>
  <c r="CO169" i="1"/>
  <c r="CG169" i="1"/>
  <c r="CD169" i="1"/>
  <c r="CE169" i="1" s="1"/>
  <c r="CH169" i="1" s="1"/>
  <c r="BY169" i="1"/>
  <c r="BX169" i="1"/>
  <c r="BW169" i="1"/>
  <c r="BU169" i="1"/>
  <c r="S169" i="1" s="1"/>
  <c r="AV169" i="1"/>
  <c r="AX169" i="1" s="1"/>
  <c r="AN169" i="1"/>
  <c r="AM169" i="1"/>
  <c r="AL169" i="1"/>
  <c r="AJ169" i="1"/>
  <c r="CP169" i="1" s="1"/>
  <c r="AE169" i="1"/>
  <c r="CR168" i="1"/>
  <c r="CQ168" i="1"/>
  <c r="AD168" i="1" s="1"/>
  <c r="CO168" i="1"/>
  <c r="CG168" i="1"/>
  <c r="CE168" i="1"/>
  <c r="CH168" i="1" s="1"/>
  <c r="CD168" i="1"/>
  <c r="BY168" i="1"/>
  <c r="BZ168" i="1" s="1"/>
  <c r="AT168" i="1" s="1"/>
  <c r="CA168" i="1" s="1"/>
  <c r="BX168" i="1"/>
  <c r="BW168" i="1"/>
  <c r="BU168" i="1"/>
  <c r="BV168" i="1" s="1"/>
  <c r="AV168" i="1"/>
  <c r="AX168" i="1" s="1"/>
  <c r="AN168" i="1"/>
  <c r="AM168" i="1"/>
  <c r="AL168" i="1"/>
  <c r="AJ168" i="1"/>
  <c r="CP168" i="1" s="1"/>
  <c r="AE168" i="1"/>
  <c r="AQ168" i="1" s="1"/>
  <c r="S168" i="1"/>
  <c r="CM168" i="1" s="1"/>
  <c r="CR167" i="1"/>
  <c r="CQ167" i="1"/>
  <c r="AD167" i="1" s="1"/>
  <c r="CO167" i="1"/>
  <c r="CG167" i="1"/>
  <c r="CD167" i="1"/>
  <c r="CE167" i="1" s="1"/>
  <c r="CH167" i="1" s="1"/>
  <c r="BY167" i="1"/>
  <c r="BX167" i="1"/>
  <c r="BW167" i="1"/>
  <c r="BU167" i="1"/>
  <c r="S167" i="1" s="1"/>
  <c r="AV167" i="1"/>
  <c r="AX167" i="1" s="1"/>
  <c r="AN167" i="1"/>
  <c r="AM167" i="1"/>
  <c r="AL167" i="1"/>
  <c r="AJ167" i="1"/>
  <c r="CP167" i="1" s="1"/>
  <c r="AE167" i="1"/>
  <c r="CR166" i="1"/>
  <c r="CQ166" i="1"/>
  <c r="AD166" i="1" s="1"/>
  <c r="CO166" i="1"/>
  <c r="CG166" i="1"/>
  <c r="CE166" i="1"/>
  <c r="CH166" i="1" s="1"/>
  <c r="CD166" i="1"/>
  <c r="BY166" i="1"/>
  <c r="BX166" i="1"/>
  <c r="BW166" i="1"/>
  <c r="BU166" i="1"/>
  <c r="BV166" i="1" s="1"/>
  <c r="AV166" i="1"/>
  <c r="AX166" i="1" s="1"/>
  <c r="AN166" i="1"/>
  <c r="AM166" i="1"/>
  <c r="AL166" i="1"/>
  <c r="AJ166" i="1"/>
  <c r="CP166" i="1" s="1"/>
  <c r="AE166" i="1"/>
  <c r="AQ166" i="1" s="1"/>
  <c r="S166" i="1"/>
  <c r="CR165" i="1"/>
  <c r="CQ165" i="1"/>
  <c r="AD165" i="1" s="1"/>
  <c r="CO165" i="1"/>
  <c r="CG165" i="1"/>
  <c r="CD165" i="1"/>
  <c r="CE165" i="1" s="1"/>
  <c r="CH165" i="1" s="1"/>
  <c r="BY165" i="1"/>
  <c r="BX165" i="1"/>
  <c r="BW165" i="1"/>
  <c r="BU165" i="1"/>
  <c r="S165" i="1" s="1"/>
  <c r="AV165" i="1"/>
  <c r="AX165" i="1" s="1"/>
  <c r="AN165" i="1"/>
  <c r="AM165" i="1"/>
  <c r="AL165" i="1"/>
  <c r="AJ165" i="1"/>
  <c r="CP165" i="1" s="1"/>
  <c r="AE165" i="1"/>
  <c r="CR164" i="1"/>
  <c r="CQ164" i="1"/>
  <c r="AD164" i="1" s="1"/>
  <c r="CO164" i="1"/>
  <c r="CG164" i="1"/>
  <c r="CE164" i="1"/>
  <c r="CH164" i="1" s="1"/>
  <c r="CD164" i="1"/>
  <c r="BY164" i="1"/>
  <c r="BX164" i="1"/>
  <c r="BW164" i="1"/>
  <c r="BU164" i="1"/>
  <c r="BV164" i="1" s="1"/>
  <c r="AV164" i="1"/>
  <c r="AX164" i="1" s="1"/>
  <c r="AN164" i="1"/>
  <c r="AM164" i="1"/>
  <c r="AL164" i="1"/>
  <c r="AJ164" i="1"/>
  <c r="CP164" i="1" s="1"/>
  <c r="AE164" i="1"/>
  <c r="AQ164" i="1" s="1"/>
  <c r="S164" i="1"/>
  <c r="CR163" i="1"/>
  <c r="CQ163" i="1"/>
  <c r="AD163" i="1" s="1"/>
  <c r="CO163" i="1"/>
  <c r="CG163" i="1"/>
  <c r="CD163" i="1"/>
  <c r="CE163" i="1" s="1"/>
  <c r="CH163" i="1" s="1"/>
  <c r="BY163" i="1"/>
  <c r="BX163" i="1"/>
  <c r="BW163" i="1"/>
  <c r="BU163" i="1"/>
  <c r="S163" i="1" s="1"/>
  <c r="AV163" i="1"/>
  <c r="AX163" i="1" s="1"/>
  <c r="AN163" i="1"/>
  <c r="AM163" i="1"/>
  <c r="AL163" i="1"/>
  <c r="AJ163" i="1"/>
  <c r="CP163" i="1" s="1"/>
  <c r="AE163" i="1"/>
  <c r="CR162" i="1"/>
  <c r="CQ162" i="1"/>
  <c r="AD162" i="1" s="1"/>
  <c r="CO162" i="1"/>
  <c r="CG162" i="1"/>
  <c r="CD162" i="1"/>
  <c r="CE162" i="1" s="1"/>
  <c r="CH162" i="1" s="1"/>
  <c r="BY162" i="1"/>
  <c r="BX162" i="1"/>
  <c r="BW162" i="1"/>
  <c r="BU162" i="1"/>
  <c r="BV162" i="1" s="1"/>
  <c r="AV162" i="1"/>
  <c r="AX162" i="1" s="1"/>
  <c r="AN162" i="1"/>
  <c r="AM162" i="1"/>
  <c r="AL162" i="1"/>
  <c r="AJ162" i="1"/>
  <c r="CP162" i="1" s="1"/>
  <c r="AE162" i="1"/>
  <c r="AQ162" i="1" s="1"/>
  <c r="S162" i="1"/>
  <c r="CR161" i="1"/>
  <c r="CQ161" i="1"/>
  <c r="AD161" i="1" s="1"/>
  <c r="CO161" i="1"/>
  <c r="CG161" i="1"/>
  <c r="CD161" i="1"/>
  <c r="CE161" i="1" s="1"/>
  <c r="BY161" i="1"/>
  <c r="BX161" i="1"/>
  <c r="BW161" i="1"/>
  <c r="BV161" i="1"/>
  <c r="AR161" i="1" s="1"/>
  <c r="BU161" i="1"/>
  <c r="AV161" i="1"/>
  <c r="AX161" i="1" s="1"/>
  <c r="AN161" i="1"/>
  <c r="AM161" i="1"/>
  <c r="AL161" i="1"/>
  <c r="AJ161" i="1"/>
  <c r="CP161" i="1" s="1"/>
  <c r="AE161" i="1"/>
  <c r="S161" i="1"/>
  <c r="CR160" i="1"/>
  <c r="CQ160" i="1"/>
  <c r="AD160" i="1" s="1"/>
  <c r="CO160" i="1"/>
  <c r="CG160" i="1"/>
  <c r="CD160" i="1"/>
  <c r="CE160" i="1" s="1"/>
  <c r="CH160" i="1" s="1"/>
  <c r="BY160" i="1"/>
  <c r="BX160" i="1"/>
  <c r="BW160" i="1"/>
  <c r="BU160" i="1"/>
  <c r="BV160" i="1" s="1"/>
  <c r="AR160" i="1" s="1"/>
  <c r="AV160" i="1"/>
  <c r="AX160" i="1" s="1"/>
  <c r="AN160" i="1"/>
  <c r="AM160" i="1"/>
  <c r="AL160" i="1"/>
  <c r="AJ160" i="1"/>
  <c r="CP160" i="1" s="1"/>
  <c r="AE160" i="1"/>
  <c r="AQ160" i="1" s="1"/>
  <c r="S160" i="1"/>
  <c r="CR159" i="1"/>
  <c r="CQ159" i="1"/>
  <c r="AD159" i="1" s="1"/>
  <c r="CO159" i="1"/>
  <c r="CG159" i="1"/>
  <c r="CD159" i="1"/>
  <c r="CE159" i="1" s="1"/>
  <c r="CH159" i="1" s="1"/>
  <c r="BY159" i="1"/>
  <c r="BX159" i="1"/>
  <c r="BW159" i="1"/>
  <c r="BU159" i="1"/>
  <c r="S159" i="1" s="1"/>
  <c r="AV159" i="1"/>
  <c r="AX159" i="1" s="1"/>
  <c r="AN159" i="1"/>
  <c r="AM159" i="1"/>
  <c r="AL159" i="1"/>
  <c r="AJ159" i="1"/>
  <c r="CP159" i="1" s="1"/>
  <c r="AE159" i="1"/>
  <c r="CR158" i="1"/>
  <c r="CQ158" i="1"/>
  <c r="AD158" i="1" s="1"/>
  <c r="CO158" i="1"/>
  <c r="CG158" i="1"/>
  <c r="CH158" i="1" s="1"/>
  <c r="CE158" i="1"/>
  <c r="CD158" i="1"/>
  <c r="BY158" i="1"/>
  <c r="BZ158" i="1" s="1"/>
  <c r="AT158" i="1" s="1"/>
  <c r="CA158" i="1" s="1"/>
  <c r="BX158" i="1"/>
  <c r="BW158" i="1"/>
  <c r="BV158" i="1"/>
  <c r="AR158" i="1" s="1"/>
  <c r="BU158" i="1"/>
  <c r="AV158" i="1"/>
  <c r="AX158" i="1" s="1"/>
  <c r="AN158" i="1"/>
  <c r="AM158" i="1"/>
  <c r="AL158" i="1"/>
  <c r="AJ158" i="1"/>
  <c r="CP158" i="1" s="1"/>
  <c r="AE158" i="1"/>
  <c r="S158" i="1"/>
  <c r="CM158" i="1" s="1"/>
  <c r="CR157" i="1"/>
  <c r="CQ157" i="1"/>
  <c r="AD157" i="1" s="1"/>
  <c r="CO157" i="1"/>
  <c r="CG157" i="1"/>
  <c r="CD157" i="1"/>
  <c r="CE157" i="1" s="1"/>
  <c r="CH157" i="1" s="1"/>
  <c r="BY157" i="1"/>
  <c r="BX157" i="1"/>
  <c r="BW157" i="1"/>
  <c r="BV157" i="1"/>
  <c r="AR157" i="1" s="1"/>
  <c r="BU157" i="1"/>
  <c r="S157" i="1" s="1"/>
  <c r="AV157" i="1"/>
  <c r="AX157" i="1" s="1"/>
  <c r="AN157" i="1"/>
  <c r="AM157" i="1"/>
  <c r="AL157" i="1"/>
  <c r="AJ157" i="1"/>
  <c r="CP157" i="1" s="1"/>
  <c r="AE157" i="1"/>
  <c r="CR156" i="1"/>
  <c r="CQ156" i="1"/>
  <c r="AD156" i="1" s="1"/>
  <c r="CO156" i="1"/>
  <c r="CG156" i="1"/>
  <c r="CE156" i="1"/>
  <c r="CH156" i="1" s="1"/>
  <c r="CD156" i="1"/>
  <c r="BY156" i="1"/>
  <c r="BX156" i="1"/>
  <c r="BW156" i="1"/>
  <c r="BV156" i="1"/>
  <c r="BU156" i="1"/>
  <c r="AV156" i="1"/>
  <c r="AX156" i="1" s="1"/>
  <c r="AR156" i="1"/>
  <c r="AN156" i="1"/>
  <c r="AM156" i="1"/>
  <c r="AL156" i="1"/>
  <c r="AJ156" i="1"/>
  <c r="CP156" i="1" s="1"/>
  <c r="AE156" i="1"/>
  <c r="S156" i="1"/>
  <c r="CR155" i="1"/>
  <c r="CQ155" i="1"/>
  <c r="CO155" i="1"/>
  <c r="CG155" i="1"/>
  <c r="CD155" i="1"/>
  <c r="CE155" i="1" s="1"/>
  <c r="CH155" i="1" s="1"/>
  <c r="BY155" i="1"/>
  <c r="BX155" i="1"/>
  <c r="BW155" i="1"/>
  <c r="BU155" i="1"/>
  <c r="S155" i="1" s="1"/>
  <c r="AV155" i="1"/>
  <c r="AX155" i="1" s="1"/>
  <c r="AN155" i="1"/>
  <c r="AM155" i="1"/>
  <c r="AL155" i="1"/>
  <c r="AJ155" i="1"/>
  <c r="CP155" i="1" s="1"/>
  <c r="AE155" i="1"/>
  <c r="AD155" i="1"/>
  <c r="CR154" i="1"/>
  <c r="CQ154" i="1"/>
  <c r="AD154" i="1" s="1"/>
  <c r="CO154" i="1"/>
  <c r="CG154" i="1"/>
  <c r="CE154" i="1"/>
  <c r="CH154" i="1" s="1"/>
  <c r="CD154" i="1"/>
  <c r="BY154" i="1"/>
  <c r="BX154" i="1"/>
  <c r="BW154" i="1"/>
  <c r="BU154" i="1"/>
  <c r="S154" i="1" s="1"/>
  <c r="CM154" i="1" s="1"/>
  <c r="AX154" i="1"/>
  <c r="AV154" i="1"/>
  <c r="AN154" i="1"/>
  <c r="AM154" i="1"/>
  <c r="AL154" i="1"/>
  <c r="AJ154" i="1"/>
  <c r="CP154" i="1" s="1"/>
  <c r="AE154" i="1"/>
  <c r="CR153" i="1"/>
  <c r="CQ153" i="1"/>
  <c r="AD153" i="1" s="1"/>
  <c r="CO153" i="1"/>
  <c r="CG153" i="1"/>
  <c r="CD153" i="1"/>
  <c r="CE153" i="1" s="1"/>
  <c r="CH153" i="1" s="1"/>
  <c r="BY153" i="1"/>
  <c r="BX153" i="1"/>
  <c r="BW153" i="1"/>
  <c r="BU153" i="1"/>
  <c r="BV153" i="1" s="1"/>
  <c r="AV153" i="1"/>
  <c r="AX153" i="1" s="1"/>
  <c r="AN153" i="1"/>
  <c r="AM153" i="1"/>
  <c r="AL153" i="1"/>
  <c r="AJ153" i="1"/>
  <c r="CP153" i="1" s="1"/>
  <c r="AE153" i="1"/>
  <c r="S153" i="1"/>
  <c r="CR152" i="1"/>
  <c r="CQ152" i="1"/>
  <c r="CO152" i="1"/>
  <c r="CG152" i="1"/>
  <c r="CD152" i="1"/>
  <c r="CE152" i="1" s="1"/>
  <c r="CH152" i="1" s="1"/>
  <c r="BY152" i="1"/>
  <c r="BX152" i="1"/>
  <c r="BW152" i="1"/>
  <c r="BU152" i="1"/>
  <c r="S152" i="1" s="1"/>
  <c r="AV152" i="1"/>
  <c r="AX152" i="1" s="1"/>
  <c r="AN152" i="1"/>
  <c r="AM152" i="1"/>
  <c r="AL152" i="1"/>
  <c r="AJ152" i="1"/>
  <c r="CP152" i="1" s="1"/>
  <c r="AE152" i="1"/>
  <c r="AD152" i="1"/>
  <c r="CR151" i="1"/>
  <c r="CQ151" i="1"/>
  <c r="AD151" i="1" s="1"/>
  <c r="CO151" i="1"/>
  <c r="CG151" i="1"/>
  <c r="CD151" i="1"/>
  <c r="CE151" i="1" s="1"/>
  <c r="CH151" i="1" s="1"/>
  <c r="BY151" i="1"/>
  <c r="BX151" i="1"/>
  <c r="BW151" i="1"/>
  <c r="BU151" i="1"/>
  <c r="BV151" i="1" s="1"/>
  <c r="AV151" i="1"/>
  <c r="AX151" i="1" s="1"/>
  <c r="AN151" i="1"/>
  <c r="AM151" i="1"/>
  <c r="AL151" i="1"/>
  <c r="AJ151" i="1"/>
  <c r="CP151" i="1" s="1"/>
  <c r="AE151" i="1"/>
  <c r="CR150" i="1"/>
  <c r="CQ150" i="1"/>
  <c r="CO150" i="1"/>
  <c r="CG150" i="1"/>
  <c r="CE150" i="1"/>
  <c r="CH150" i="1" s="1"/>
  <c r="CD150" i="1"/>
  <c r="BY150" i="1"/>
  <c r="BX150" i="1"/>
  <c r="BW150" i="1"/>
  <c r="BU150" i="1"/>
  <c r="BV150" i="1" s="1"/>
  <c r="AR150" i="1" s="1"/>
  <c r="AV150" i="1"/>
  <c r="AX150" i="1" s="1"/>
  <c r="AN150" i="1"/>
  <c r="AM150" i="1"/>
  <c r="AL150" i="1"/>
  <c r="AJ150" i="1"/>
  <c r="CP150" i="1" s="1"/>
  <c r="AE150" i="1"/>
  <c r="AD150" i="1"/>
  <c r="S150" i="1"/>
  <c r="CM150" i="1" s="1"/>
  <c r="CR149" i="1"/>
  <c r="CQ149" i="1"/>
  <c r="AD149" i="1" s="1"/>
  <c r="CO149" i="1"/>
  <c r="CG149" i="1"/>
  <c r="CD149" i="1"/>
  <c r="CE149" i="1" s="1"/>
  <c r="BY149" i="1"/>
  <c r="BX149" i="1"/>
  <c r="BW149" i="1"/>
  <c r="BU149" i="1"/>
  <c r="BV149" i="1" s="1"/>
  <c r="AV149" i="1"/>
  <c r="AX149" i="1" s="1"/>
  <c r="AN149" i="1"/>
  <c r="AM149" i="1"/>
  <c r="AL149" i="1"/>
  <c r="AJ149" i="1"/>
  <c r="CP149" i="1" s="1"/>
  <c r="AE149" i="1"/>
  <c r="CR148" i="1"/>
  <c r="CQ148" i="1"/>
  <c r="AD148" i="1" s="1"/>
  <c r="CO148" i="1"/>
  <c r="CG148" i="1"/>
  <c r="CE148" i="1"/>
  <c r="CH148" i="1" s="1"/>
  <c r="CD148" i="1"/>
  <c r="BY148" i="1"/>
  <c r="BX148" i="1"/>
  <c r="BW148" i="1"/>
  <c r="BV148" i="1"/>
  <c r="AR148" i="1" s="1"/>
  <c r="BU148" i="1"/>
  <c r="AV148" i="1"/>
  <c r="AX148" i="1" s="1"/>
  <c r="CM148" i="1" s="1"/>
  <c r="AN148" i="1"/>
  <c r="AM148" i="1"/>
  <c r="AL148" i="1"/>
  <c r="AJ148" i="1"/>
  <c r="CP148" i="1" s="1"/>
  <c r="AK148" i="1" s="1"/>
  <c r="AE148" i="1"/>
  <c r="S148" i="1"/>
  <c r="CR147" i="1"/>
  <c r="CQ147" i="1"/>
  <c r="AD147" i="1" s="1"/>
  <c r="CO147" i="1"/>
  <c r="CG147" i="1"/>
  <c r="CD147" i="1"/>
  <c r="CE147" i="1" s="1"/>
  <c r="CH147" i="1" s="1"/>
  <c r="BY147" i="1"/>
  <c r="BX147" i="1"/>
  <c r="BW147" i="1"/>
  <c r="BU147" i="1"/>
  <c r="BV147" i="1" s="1"/>
  <c r="AV147" i="1"/>
  <c r="AX147" i="1" s="1"/>
  <c r="AN147" i="1"/>
  <c r="AM147" i="1"/>
  <c r="AL147" i="1"/>
  <c r="AJ147" i="1"/>
  <c r="CP147" i="1" s="1"/>
  <c r="AE147" i="1"/>
  <c r="AQ147" i="1" s="1"/>
  <c r="S147" i="1"/>
  <c r="CM147" i="1" s="1"/>
  <c r="CR146" i="1"/>
  <c r="CQ146" i="1"/>
  <c r="AD146" i="1" s="1"/>
  <c r="CO146" i="1"/>
  <c r="CG146" i="1"/>
  <c r="CE146" i="1"/>
  <c r="CH146" i="1" s="1"/>
  <c r="CD146" i="1"/>
  <c r="BY146" i="1"/>
  <c r="BX146" i="1"/>
  <c r="BW146" i="1"/>
  <c r="BU146" i="1"/>
  <c r="S146" i="1" s="1"/>
  <c r="CM146" i="1" s="1"/>
  <c r="AX146" i="1"/>
  <c r="AV146" i="1"/>
  <c r="AN146" i="1"/>
  <c r="AM146" i="1"/>
  <c r="AL146" i="1"/>
  <c r="AJ146" i="1"/>
  <c r="CP146" i="1" s="1"/>
  <c r="AE146" i="1"/>
  <c r="CR145" i="1"/>
  <c r="CQ145" i="1"/>
  <c r="AD145" i="1" s="1"/>
  <c r="CP145" i="1"/>
  <c r="CO145" i="1"/>
  <c r="CG145" i="1"/>
  <c r="CE145" i="1"/>
  <c r="CH145" i="1" s="1"/>
  <c r="CD145" i="1"/>
  <c r="BY145" i="1"/>
  <c r="BX145" i="1"/>
  <c r="BW145" i="1"/>
  <c r="BU145" i="1"/>
  <c r="BV145" i="1" s="1"/>
  <c r="AV145" i="1"/>
  <c r="AX145" i="1" s="1"/>
  <c r="AN145" i="1"/>
  <c r="AM145" i="1"/>
  <c r="AL145" i="1"/>
  <c r="AJ145" i="1"/>
  <c r="AE145" i="1"/>
  <c r="S145" i="1"/>
  <c r="CR144" i="1"/>
  <c r="CQ144" i="1"/>
  <c r="CO144" i="1"/>
  <c r="CG144" i="1"/>
  <c r="CD144" i="1"/>
  <c r="CE144" i="1" s="1"/>
  <c r="CH144" i="1" s="1"/>
  <c r="BY144" i="1"/>
  <c r="BX144" i="1"/>
  <c r="BW144" i="1"/>
  <c r="BV144" i="1"/>
  <c r="AR144" i="1" s="1"/>
  <c r="BU144" i="1"/>
  <c r="AV144" i="1"/>
  <c r="AX144" i="1" s="1"/>
  <c r="AN144" i="1"/>
  <c r="AM144" i="1"/>
  <c r="AL144" i="1"/>
  <c r="AJ144" i="1"/>
  <c r="CP144" i="1" s="1"/>
  <c r="AE144" i="1"/>
  <c r="AD144" i="1"/>
  <c r="S144" i="1"/>
  <c r="CR143" i="1"/>
  <c r="CQ143" i="1"/>
  <c r="AD143" i="1" s="1"/>
  <c r="CO143" i="1"/>
  <c r="CG143" i="1"/>
  <c r="CD143" i="1"/>
  <c r="CE143" i="1" s="1"/>
  <c r="CH143" i="1" s="1"/>
  <c r="BY143" i="1"/>
  <c r="BX143" i="1"/>
  <c r="BW143" i="1"/>
  <c r="BU143" i="1"/>
  <c r="S143" i="1" s="1"/>
  <c r="AV143" i="1"/>
  <c r="AX143" i="1" s="1"/>
  <c r="AQ143" i="1"/>
  <c r="AN143" i="1"/>
  <c r="AM143" i="1"/>
  <c r="AL143" i="1"/>
  <c r="AJ143" i="1"/>
  <c r="CP143" i="1" s="1"/>
  <c r="AE143" i="1"/>
  <c r="CR142" i="1"/>
  <c r="CQ142" i="1"/>
  <c r="AD142" i="1" s="1"/>
  <c r="CO142" i="1"/>
  <c r="CG142" i="1"/>
  <c r="CD142" i="1"/>
  <c r="CE142" i="1" s="1"/>
  <c r="BY142" i="1"/>
  <c r="BZ142" i="1" s="1"/>
  <c r="AT142" i="1" s="1"/>
  <c r="CA142" i="1" s="1"/>
  <c r="BX142" i="1"/>
  <c r="BW142" i="1"/>
  <c r="BV142" i="1"/>
  <c r="BU142" i="1"/>
  <c r="S142" i="1" s="1"/>
  <c r="AV142" i="1"/>
  <c r="AX142" i="1" s="1"/>
  <c r="AN142" i="1"/>
  <c r="AM142" i="1"/>
  <c r="AL142" i="1"/>
  <c r="AJ142" i="1"/>
  <c r="CP142" i="1" s="1"/>
  <c r="AE142" i="1"/>
  <c r="CR141" i="1"/>
  <c r="CQ141" i="1"/>
  <c r="AD141" i="1" s="1"/>
  <c r="CO141" i="1"/>
  <c r="CG141" i="1"/>
  <c r="CD141" i="1"/>
  <c r="CE141" i="1" s="1"/>
  <c r="CH141" i="1" s="1"/>
  <c r="BY141" i="1"/>
  <c r="BX141" i="1"/>
  <c r="BW141" i="1"/>
  <c r="BU141" i="1"/>
  <c r="S141" i="1" s="1"/>
  <c r="AV141" i="1"/>
  <c r="AX141" i="1" s="1"/>
  <c r="AQ141" i="1"/>
  <c r="AN141" i="1"/>
  <c r="AM141" i="1"/>
  <c r="AL141" i="1"/>
  <c r="AJ141" i="1"/>
  <c r="CP141" i="1" s="1"/>
  <c r="AE141" i="1"/>
  <c r="CR140" i="1"/>
  <c r="CQ140" i="1"/>
  <c r="AD140" i="1" s="1"/>
  <c r="CO140" i="1"/>
  <c r="CG140" i="1"/>
  <c r="CD140" i="1"/>
  <c r="CE140" i="1" s="1"/>
  <c r="BY140" i="1"/>
  <c r="BZ140" i="1" s="1"/>
  <c r="AT140" i="1" s="1"/>
  <c r="CA140" i="1" s="1"/>
  <c r="BX140" i="1"/>
  <c r="BW140" i="1"/>
  <c r="BV140" i="1"/>
  <c r="BU140" i="1"/>
  <c r="S140" i="1" s="1"/>
  <c r="AV140" i="1"/>
  <c r="AX140" i="1" s="1"/>
  <c r="AN140" i="1"/>
  <c r="AM140" i="1"/>
  <c r="AL140" i="1"/>
  <c r="AJ140" i="1"/>
  <c r="CP140" i="1" s="1"/>
  <c r="AE140" i="1"/>
  <c r="CR139" i="1"/>
  <c r="CQ139" i="1"/>
  <c r="AD139" i="1" s="1"/>
  <c r="CO139" i="1"/>
  <c r="CG139" i="1"/>
  <c r="CD139" i="1"/>
  <c r="CE139" i="1" s="1"/>
  <c r="CH139" i="1" s="1"/>
  <c r="BY139" i="1"/>
  <c r="BX139" i="1"/>
  <c r="BW139" i="1"/>
  <c r="BU139" i="1"/>
  <c r="S139" i="1" s="1"/>
  <c r="AV139" i="1"/>
  <c r="AX139" i="1" s="1"/>
  <c r="AN139" i="1"/>
  <c r="AM139" i="1"/>
  <c r="AL139" i="1"/>
  <c r="AJ139" i="1"/>
  <c r="CP139" i="1" s="1"/>
  <c r="AE139" i="1"/>
  <c r="CR138" i="1"/>
  <c r="CQ138" i="1"/>
  <c r="AD138" i="1" s="1"/>
  <c r="CO138" i="1"/>
  <c r="CG138" i="1"/>
  <c r="CD138" i="1"/>
  <c r="CE138" i="1" s="1"/>
  <c r="CH138" i="1" s="1"/>
  <c r="BY138" i="1"/>
  <c r="BX138" i="1"/>
  <c r="BW138" i="1"/>
  <c r="BU138" i="1"/>
  <c r="BV138" i="1" s="1"/>
  <c r="AV138" i="1"/>
  <c r="AX138" i="1" s="1"/>
  <c r="AN138" i="1"/>
  <c r="AM138" i="1"/>
  <c r="AL138" i="1"/>
  <c r="AJ138" i="1"/>
  <c r="CP138" i="1" s="1"/>
  <c r="AE138" i="1"/>
  <c r="AQ138" i="1" s="1"/>
  <c r="S138" i="1"/>
  <c r="CM138" i="1" s="1"/>
  <c r="CR137" i="1"/>
  <c r="CQ137" i="1"/>
  <c r="AD137" i="1" s="1"/>
  <c r="CO137" i="1"/>
  <c r="CG137" i="1"/>
  <c r="CD137" i="1"/>
  <c r="CE137" i="1" s="1"/>
  <c r="BY137" i="1"/>
  <c r="BX137" i="1"/>
  <c r="BW137" i="1"/>
  <c r="BV137" i="1"/>
  <c r="AR137" i="1" s="1"/>
  <c r="BU137" i="1"/>
  <c r="AV137" i="1"/>
  <c r="AX137" i="1" s="1"/>
  <c r="AN137" i="1"/>
  <c r="AM137" i="1"/>
  <c r="AL137" i="1"/>
  <c r="AJ137" i="1"/>
  <c r="CP137" i="1" s="1"/>
  <c r="AK137" i="1" s="1"/>
  <c r="AE137" i="1"/>
  <c r="S137" i="1"/>
  <c r="CR136" i="1"/>
  <c r="CQ136" i="1"/>
  <c r="AD136" i="1" s="1"/>
  <c r="CO136" i="1"/>
  <c r="CG136" i="1"/>
  <c r="CD136" i="1"/>
  <c r="CE136" i="1" s="1"/>
  <c r="CH136" i="1" s="1"/>
  <c r="BY136" i="1"/>
  <c r="BX136" i="1"/>
  <c r="BW136" i="1"/>
  <c r="BU136" i="1"/>
  <c r="BV136" i="1" s="1"/>
  <c r="AV136" i="1"/>
  <c r="AX136" i="1" s="1"/>
  <c r="AN136" i="1"/>
  <c r="AM136" i="1"/>
  <c r="AL136" i="1"/>
  <c r="AJ136" i="1"/>
  <c r="CP136" i="1" s="1"/>
  <c r="AE136" i="1"/>
  <c r="CR135" i="1"/>
  <c r="CQ135" i="1"/>
  <c r="AD135" i="1" s="1"/>
  <c r="CO135" i="1"/>
  <c r="CG135" i="1"/>
  <c r="CD135" i="1"/>
  <c r="CE135" i="1" s="1"/>
  <c r="CH135" i="1" s="1"/>
  <c r="BY135" i="1"/>
  <c r="BX135" i="1"/>
  <c r="BW135" i="1"/>
  <c r="BU135" i="1"/>
  <c r="BV135" i="1" s="1"/>
  <c r="AR135" i="1" s="1"/>
  <c r="AV135" i="1"/>
  <c r="AX135" i="1" s="1"/>
  <c r="AN135" i="1"/>
  <c r="AM135" i="1"/>
  <c r="AL135" i="1"/>
  <c r="AJ135" i="1"/>
  <c r="CP135" i="1" s="1"/>
  <c r="AE135" i="1"/>
  <c r="S135" i="1"/>
  <c r="CR134" i="1"/>
  <c r="CQ134" i="1"/>
  <c r="AD134" i="1" s="1"/>
  <c r="CO134" i="1"/>
  <c r="CG134" i="1"/>
  <c r="CE134" i="1"/>
  <c r="CH134" i="1" s="1"/>
  <c r="CD134" i="1"/>
  <c r="BY134" i="1"/>
  <c r="BX134" i="1"/>
  <c r="BW134" i="1"/>
  <c r="BU134" i="1"/>
  <c r="BV134" i="1" s="1"/>
  <c r="AV134" i="1"/>
  <c r="AX134" i="1" s="1"/>
  <c r="AN134" i="1"/>
  <c r="AM134" i="1"/>
  <c r="AL134" i="1"/>
  <c r="AJ134" i="1"/>
  <c r="CP134" i="1" s="1"/>
  <c r="AE134" i="1"/>
  <c r="AQ134" i="1" s="1"/>
  <c r="CR133" i="1"/>
  <c r="CQ133" i="1"/>
  <c r="AD133" i="1" s="1"/>
  <c r="CO133" i="1"/>
  <c r="CG133" i="1"/>
  <c r="CD133" i="1"/>
  <c r="CE133" i="1" s="1"/>
  <c r="CH133" i="1" s="1"/>
  <c r="BY133" i="1"/>
  <c r="BX133" i="1"/>
  <c r="BW133" i="1"/>
  <c r="BU133" i="1"/>
  <c r="BV133" i="1" s="1"/>
  <c r="AR133" i="1" s="1"/>
  <c r="AV133" i="1"/>
  <c r="AX133" i="1" s="1"/>
  <c r="AN133" i="1"/>
  <c r="AM133" i="1"/>
  <c r="AL133" i="1"/>
  <c r="AJ133" i="1"/>
  <c r="CP133" i="1" s="1"/>
  <c r="AE133" i="1"/>
  <c r="S133" i="1"/>
  <c r="CR132" i="1"/>
  <c r="CQ132" i="1"/>
  <c r="AD132" i="1" s="1"/>
  <c r="CO132" i="1"/>
  <c r="CG132" i="1"/>
  <c r="CD132" i="1"/>
  <c r="CE132" i="1" s="1"/>
  <c r="CH132" i="1" s="1"/>
  <c r="BY132" i="1"/>
  <c r="BX132" i="1"/>
  <c r="BW132" i="1"/>
  <c r="BU132" i="1"/>
  <c r="BV132" i="1" s="1"/>
  <c r="AV132" i="1"/>
  <c r="AX132" i="1" s="1"/>
  <c r="AN132" i="1"/>
  <c r="AM132" i="1"/>
  <c r="AL132" i="1"/>
  <c r="AJ132" i="1"/>
  <c r="CP132" i="1" s="1"/>
  <c r="AE132" i="1"/>
  <c r="CR131" i="1"/>
  <c r="CQ131" i="1"/>
  <c r="AD131" i="1" s="1"/>
  <c r="CO131" i="1"/>
  <c r="CG131" i="1"/>
  <c r="CD131" i="1"/>
  <c r="CE131" i="1" s="1"/>
  <c r="CH131" i="1" s="1"/>
  <c r="BY131" i="1"/>
  <c r="BX131" i="1"/>
  <c r="BW131" i="1"/>
  <c r="BU131" i="1"/>
  <c r="S131" i="1" s="1"/>
  <c r="AV131" i="1"/>
  <c r="AX131" i="1" s="1"/>
  <c r="AN131" i="1"/>
  <c r="AM131" i="1"/>
  <c r="AL131" i="1"/>
  <c r="AJ131" i="1"/>
  <c r="CP131" i="1" s="1"/>
  <c r="AE131" i="1"/>
  <c r="CR130" i="1"/>
  <c r="CQ130" i="1"/>
  <c r="AD130" i="1" s="1"/>
  <c r="CO130" i="1"/>
  <c r="CG130" i="1"/>
  <c r="CD130" i="1"/>
  <c r="CE130" i="1" s="1"/>
  <c r="CH130" i="1" s="1"/>
  <c r="BY130" i="1"/>
  <c r="BX130" i="1"/>
  <c r="BW130" i="1"/>
  <c r="BU130" i="1"/>
  <c r="BV130" i="1" s="1"/>
  <c r="AV130" i="1"/>
  <c r="AX130" i="1" s="1"/>
  <c r="AN130" i="1"/>
  <c r="AM130" i="1"/>
  <c r="AL130" i="1"/>
  <c r="AJ130" i="1"/>
  <c r="CP130" i="1" s="1"/>
  <c r="AE130" i="1"/>
  <c r="CR129" i="1"/>
  <c r="CQ129" i="1"/>
  <c r="AD129" i="1" s="1"/>
  <c r="CO129" i="1"/>
  <c r="CG129" i="1"/>
  <c r="CD129" i="1"/>
  <c r="CE129" i="1" s="1"/>
  <c r="CH129" i="1" s="1"/>
  <c r="BY129" i="1"/>
  <c r="BX129" i="1"/>
  <c r="BW129" i="1"/>
  <c r="BU129" i="1"/>
  <c r="S129" i="1" s="1"/>
  <c r="AV129" i="1"/>
  <c r="AX129" i="1" s="1"/>
  <c r="AN129" i="1"/>
  <c r="AM129" i="1"/>
  <c r="AL129" i="1"/>
  <c r="AJ129" i="1"/>
  <c r="CP129" i="1" s="1"/>
  <c r="AE129" i="1"/>
  <c r="CR128" i="1"/>
  <c r="CQ128" i="1"/>
  <c r="AD128" i="1" s="1"/>
  <c r="CO128" i="1"/>
  <c r="CG128" i="1"/>
  <c r="CD128" i="1"/>
  <c r="CE128" i="1" s="1"/>
  <c r="CH128" i="1" s="1"/>
  <c r="BY128" i="1"/>
  <c r="BX128" i="1"/>
  <c r="BW128" i="1"/>
  <c r="BU128" i="1"/>
  <c r="S128" i="1" s="1"/>
  <c r="AV128" i="1"/>
  <c r="AX128" i="1" s="1"/>
  <c r="AN128" i="1"/>
  <c r="AM128" i="1"/>
  <c r="AL128" i="1"/>
  <c r="AJ128" i="1"/>
  <c r="CP128" i="1" s="1"/>
  <c r="AE128" i="1"/>
  <c r="CR127" i="1"/>
  <c r="CQ127" i="1"/>
  <c r="AD127" i="1" s="1"/>
  <c r="CO127" i="1"/>
  <c r="CG127" i="1"/>
  <c r="CD127" i="1"/>
  <c r="CE127" i="1" s="1"/>
  <c r="BY127" i="1"/>
  <c r="BX127" i="1"/>
  <c r="BW127" i="1"/>
  <c r="BU127" i="1"/>
  <c r="BV127" i="1" s="1"/>
  <c r="AV127" i="1"/>
  <c r="AX127" i="1" s="1"/>
  <c r="AN127" i="1"/>
  <c r="AM127" i="1"/>
  <c r="AL127" i="1"/>
  <c r="AJ127" i="1"/>
  <c r="CP127" i="1" s="1"/>
  <c r="AE127" i="1"/>
  <c r="S127" i="1"/>
  <c r="CR126" i="1"/>
  <c r="CQ126" i="1"/>
  <c r="AD126" i="1" s="1"/>
  <c r="CO126" i="1"/>
  <c r="CG126" i="1"/>
  <c r="CD126" i="1"/>
  <c r="CE126" i="1" s="1"/>
  <c r="BY126" i="1"/>
  <c r="BX126" i="1"/>
  <c r="BW126" i="1"/>
  <c r="BU126" i="1"/>
  <c r="S126" i="1" s="1"/>
  <c r="AV126" i="1"/>
  <c r="AX126" i="1" s="1"/>
  <c r="AN126" i="1"/>
  <c r="AM126" i="1"/>
  <c r="AL126" i="1"/>
  <c r="AJ126" i="1"/>
  <c r="CP126" i="1" s="1"/>
  <c r="AE126" i="1"/>
  <c r="CR125" i="1"/>
  <c r="CQ125" i="1"/>
  <c r="AD125" i="1" s="1"/>
  <c r="CO125" i="1"/>
  <c r="CG125" i="1"/>
  <c r="CD125" i="1"/>
  <c r="CE125" i="1" s="1"/>
  <c r="BY125" i="1"/>
  <c r="BX125" i="1"/>
  <c r="BW125" i="1"/>
  <c r="BU125" i="1"/>
  <c r="BV125" i="1" s="1"/>
  <c r="AV125" i="1"/>
  <c r="AX125" i="1" s="1"/>
  <c r="AN125" i="1"/>
  <c r="AM125" i="1"/>
  <c r="AL125" i="1"/>
  <c r="AJ125" i="1"/>
  <c r="CP125" i="1" s="1"/>
  <c r="AE125" i="1"/>
  <c r="AQ125" i="1" s="1"/>
  <c r="CR124" i="1"/>
  <c r="CQ124" i="1"/>
  <c r="CO124" i="1"/>
  <c r="CG124" i="1"/>
  <c r="CD124" i="1"/>
  <c r="CE124" i="1" s="1"/>
  <c r="BY124" i="1"/>
  <c r="BX124" i="1"/>
  <c r="BW124" i="1"/>
  <c r="BU124" i="1"/>
  <c r="S124" i="1" s="1"/>
  <c r="AV124" i="1"/>
  <c r="AX124" i="1" s="1"/>
  <c r="AN124" i="1"/>
  <c r="AM124" i="1"/>
  <c r="AL124" i="1"/>
  <c r="AJ124" i="1"/>
  <c r="CP124" i="1" s="1"/>
  <c r="AE124" i="1"/>
  <c r="AD124" i="1"/>
  <c r="CR123" i="1"/>
  <c r="CQ123" i="1"/>
  <c r="AD123" i="1" s="1"/>
  <c r="CO123" i="1"/>
  <c r="CG123" i="1"/>
  <c r="CD123" i="1"/>
  <c r="CE123" i="1" s="1"/>
  <c r="CH123" i="1" s="1"/>
  <c r="BY123" i="1"/>
  <c r="BX123" i="1"/>
  <c r="BW123" i="1"/>
  <c r="BU123" i="1"/>
  <c r="BV123" i="1" s="1"/>
  <c r="AV123" i="1"/>
  <c r="AX123" i="1" s="1"/>
  <c r="AN123" i="1"/>
  <c r="AM123" i="1"/>
  <c r="AL123" i="1"/>
  <c r="AJ123" i="1"/>
  <c r="CP123" i="1" s="1"/>
  <c r="AE123" i="1"/>
  <c r="CR122" i="1"/>
  <c r="CQ122" i="1"/>
  <c r="AD122" i="1" s="1"/>
  <c r="CO122" i="1"/>
  <c r="CG122" i="1"/>
  <c r="CD122" i="1"/>
  <c r="CE122" i="1" s="1"/>
  <c r="BY122" i="1"/>
  <c r="BX122" i="1"/>
  <c r="BW122" i="1"/>
  <c r="BU122" i="1"/>
  <c r="BV122" i="1" s="1"/>
  <c r="AR122" i="1" s="1"/>
  <c r="AV122" i="1"/>
  <c r="AX122" i="1" s="1"/>
  <c r="AN122" i="1"/>
  <c r="AM122" i="1"/>
  <c r="AL122" i="1"/>
  <c r="AJ122" i="1"/>
  <c r="CP122" i="1" s="1"/>
  <c r="AE122" i="1"/>
  <c r="S122" i="1"/>
  <c r="CR121" i="1"/>
  <c r="CQ121" i="1"/>
  <c r="AD121" i="1" s="1"/>
  <c r="CO121" i="1"/>
  <c r="CG121" i="1"/>
  <c r="CD121" i="1"/>
  <c r="CE121" i="1" s="1"/>
  <c r="CH121" i="1" s="1"/>
  <c r="BY121" i="1"/>
  <c r="BX121" i="1"/>
  <c r="BW121" i="1"/>
  <c r="BU121" i="1"/>
  <c r="BV121" i="1" s="1"/>
  <c r="AV121" i="1"/>
  <c r="AX121" i="1" s="1"/>
  <c r="AN121" i="1"/>
  <c r="AM121" i="1"/>
  <c r="AL121" i="1"/>
  <c r="AJ121" i="1"/>
  <c r="CP121" i="1" s="1"/>
  <c r="AE121" i="1"/>
  <c r="CR120" i="1"/>
  <c r="CQ120" i="1"/>
  <c r="CO120" i="1"/>
  <c r="CG120" i="1"/>
  <c r="CD120" i="1"/>
  <c r="CE120" i="1" s="1"/>
  <c r="CH120" i="1" s="1"/>
  <c r="BY120" i="1"/>
  <c r="BX120" i="1"/>
  <c r="BW120" i="1"/>
  <c r="BV120" i="1"/>
  <c r="AR120" i="1" s="1"/>
  <c r="BU120" i="1"/>
  <c r="AV120" i="1"/>
  <c r="AX120" i="1" s="1"/>
  <c r="AN120" i="1"/>
  <c r="AM120" i="1"/>
  <c r="AL120" i="1"/>
  <c r="AJ120" i="1"/>
  <c r="CP120" i="1" s="1"/>
  <c r="AE120" i="1"/>
  <c r="AD120" i="1"/>
  <c r="S120" i="1"/>
  <c r="CR119" i="1"/>
  <c r="CQ119" i="1"/>
  <c r="CO119" i="1"/>
  <c r="CG119" i="1"/>
  <c r="CD119" i="1"/>
  <c r="CE119" i="1" s="1"/>
  <c r="BY119" i="1"/>
  <c r="BX119" i="1"/>
  <c r="BW119" i="1"/>
  <c r="BU119" i="1"/>
  <c r="S119" i="1" s="1"/>
  <c r="AV119" i="1"/>
  <c r="AX119" i="1" s="1"/>
  <c r="AN119" i="1"/>
  <c r="AM119" i="1"/>
  <c r="AL119" i="1"/>
  <c r="AJ119" i="1"/>
  <c r="CP119" i="1" s="1"/>
  <c r="AE119" i="1"/>
  <c r="AD119" i="1"/>
  <c r="CR118" i="1"/>
  <c r="CQ118" i="1"/>
  <c r="AD118" i="1" s="1"/>
  <c r="CO118" i="1"/>
  <c r="CG118" i="1"/>
  <c r="CD118" i="1"/>
  <c r="CE118" i="1" s="1"/>
  <c r="BY118" i="1"/>
  <c r="BX118" i="1"/>
  <c r="BW118" i="1"/>
  <c r="BU118" i="1"/>
  <c r="BV118" i="1" s="1"/>
  <c r="AV118" i="1"/>
  <c r="AX118" i="1" s="1"/>
  <c r="AN118" i="1"/>
  <c r="AM118" i="1"/>
  <c r="AL118" i="1"/>
  <c r="AJ118" i="1"/>
  <c r="CP118" i="1" s="1"/>
  <c r="AE118" i="1"/>
  <c r="S118" i="1"/>
  <c r="CR117" i="1"/>
  <c r="CQ117" i="1"/>
  <c r="AD117" i="1" s="1"/>
  <c r="CO117" i="1"/>
  <c r="CG117" i="1"/>
  <c r="CD117" i="1"/>
  <c r="CE117" i="1" s="1"/>
  <c r="BY117" i="1"/>
  <c r="BX117" i="1"/>
  <c r="BW117" i="1"/>
  <c r="BV117" i="1"/>
  <c r="AR117" i="1" s="1"/>
  <c r="BU117" i="1"/>
  <c r="S117" i="1" s="1"/>
  <c r="AV117" i="1"/>
  <c r="AX117" i="1" s="1"/>
  <c r="AN117" i="1"/>
  <c r="AM117" i="1"/>
  <c r="AL117" i="1"/>
  <c r="AJ117" i="1"/>
  <c r="CP117" i="1" s="1"/>
  <c r="AE117" i="1"/>
  <c r="CR116" i="1"/>
  <c r="CQ116" i="1"/>
  <c r="AD116" i="1" s="1"/>
  <c r="CO116" i="1"/>
  <c r="CG116" i="1"/>
  <c r="CD116" i="1"/>
  <c r="CE116" i="1" s="1"/>
  <c r="CH116" i="1" s="1"/>
  <c r="BY116" i="1"/>
  <c r="BX116" i="1"/>
  <c r="BW116" i="1"/>
  <c r="BU116" i="1"/>
  <c r="BV116" i="1" s="1"/>
  <c r="AV116" i="1"/>
  <c r="AX116" i="1" s="1"/>
  <c r="AN116" i="1"/>
  <c r="AM116" i="1"/>
  <c r="AL116" i="1"/>
  <c r="AJ116" i="1"/>
  <c r="CP116" i="1" s="1"/>
  <c r="AE116" i="1"/>
  <c r="CR115" i="1"/>
  <c r="CQ115" i="1"/>
  <c r="CO115" i="1"/>
  <c r="CG115" i="1"/>
  <c r="CD115" i="1"/>
  <c r="CE115" i="1" s="1"/>
  <c r="BY115" i="1"/>
  <c r="BX115" i="1"/>
  <c r="BW115" i="1"/>
  <c r="BU115" i="1"/>
  <c r="S115" i="1" s="1"/>
  <c r="AV115" i="1"/>
  <c r="AX115" i="1" s="1"/>
  <c r="AN115" i="1"/>
  <c r="AM115" i="1"/>
  <c r="AL115" i="1"/>
  <c r="AJ115" i="1"/>
  <c r="CP115" i="1" s="1"/>
  <c r="AE115" i="1"/>
  <c r="AD115" i="1"/>
  <c r="CR114" i="1"/>
  <c r="CQ114" i="1"/>
  <c r="AD114" i="1" s="1"/>
  <c r="CO114" i="1"/>
  <c r="CG114" i="1"/>
  <c r="CD114" i="1"/>
  <c r="CE114" i="1" s="1"/>
  <c r="BY114" i="1"/>
  <c r="BX114" i="1"/>
  <c r="BW114" i="1"/>
  <c r="BU114" i="1"/>
  <c r="BV114" i="1" s="1"/>
  <c r="AV114" i="1"/>
  <c r="AX114" i="1" s="1"/>
  <c r="AN114" i="1"/>
  <c r="AM114" i="1"/>
  <c r="AL114" i="1"/>
  <c r="AJ114" i="1"/>
  <c r="CP114" i="1" s="1"/>
  <c r="AE114" i="1"/>
  <c r="CR113" i="1"/>
  <c r="CQ113" i="1"/>
  <c r="CO113" i="1"/>
  <c r="CG113" i="1"/>
  <c r="CD113" i="1"/>
  <c r="CE113" i="1" s="1"/>
  <c r="BY113" i="1"/>
  <c r="BX113" i="1"/>
  <c r="BW113" i="1"/>
  <c r="BU113" i="1"/>
  <c r="S113" i="1" s="1"/>
  <c r="CM113" i="1" s="1"/>
  <c r="AV113" i="1"/>
  <c r="AX113" i="1" s="1"/>
  <c r="AN113" i="1"/>
  <c r="AM113" i="1"/>
  <c r="AL113" i="1"/>
  <c r="AJ113" i="1"/>
  <c r="CP113" i="1" s="1"/>
  <c r="AE113" i="1"/>
  <c r="AD113" i="1"/>
  <c r="CR112" i="1"/>
  <c r="CQ112" i="1"/>
  <c r="AD112" i="1" s="1"/>
  <c r="CO112" i="1"/>
  <c r="CG112" i="1"/>
  <c r="CD112" i="1"/>
  <c r="CE112" i="1" s="1"/>
  <c r="BY112" i="1"/>
  <c r="BX112" i="1"/>
  <c r="BW112" i="1"/>
  <c r="BU112" i="1"/>
  <c r="BV112" i="1" s="1"/>
  <c r="AV112" i="1"/>
  <c r="AX112" i="1" s="1"/>
  <c r="AN112" i="1"/>
  <c r="AM112" i="1"/>
  <c r="AL112" i="1"/>
  <c r="AJ112" i="1"/>
  <c r="CP112" i="1" s="1"/>
  <c r="AE112" i="1"/>
  <c r="AQ112" i="1" s="1"/>
  <c r="CR111" i="1"/>
  <c r="CQ111" i="1"/>
  <c r="AD111" i="1" s="1"/>
  <c r="CO111" i="1"/>
  <c r="CG111" i="1"/>
  <c r="CD111" i="1"/>
  <c r="CE111" i="1" s="1"/>
  <c r="BY111" i="1"/>
  <c r="BX111" i="1"/>
  <c r="BW111" i="1"/>
  <c r="BU111" i="1"/>
  <c r="BV111" i="1" s="1"/>
  <c r="AR111" i="1" s="1"/>
  <c r="AV111" i="1"/>
  <c r="AX111" i="1" s="1"/>
  <c r="AN111" i="1"/>
  <c r="AM111" i="1"/>
  <c r="AL111" i="1"/>
  <c r="AJ111" i="1"/>
  <c r="CP111" i="1" s="1"/>
  <c r="AE111" i="1"/>
  <c r="S111" i="1"/>
  <c r="CR110" i="1"/>
  <c r="CQ110" i="1"/>
  <c r="AD110" i="1" s="1"/>
  <c r="CO110" i="1"/>
  <c r="CG110" i="1"/>
  <c r="CD110" i="1"/>
  <c r="CE110" i="1" s="1"/>
  <c r="BY110" i="1"/>
  <c r="BX110" i="1"/>
  <c r="BW110" i="1"/>
  <c r="BU110" i="1"/>
  <c r="BV110" i="1" s="1"/>
  <c r="AV110" i="1"/>
  <c r="AX110" i="1" s="1"/>
  <c r="AN110" i="1"/>
  <c r="AM110" i="1"/>
  <c r="AL110" i="1"/>
  <c r="AJ110" i="1"/>
  <c r="CP110" i="1" s="1"/>
  <c r="AE110" i="1"/>
  <c r="CR109" i="1"/>
  <c r="CQ109" i="1"/>
  <c r="CO109" i="1"/>
  <c r="CG109" i="1"/>
  <c r="CD109" i="1"/>
  <c r="CE109" i="1" s="1"/>
  <c r="BY109" i="1"/>
  <c r="BX109" i="1"/>
  <c r="BW109" i="1"/>
  <c r="BU109" i="1"/>
  <c r="BV109" i="1" s="1"/>
  <c r="AR109" i="1" s="1"/>
  <c r="AV109" i="1"/>
  <c r="AX109" i="1" s="1"/>
  <c r="AN109" i="1"/>
  <c r="AM109" i="1"/>
  <c r="AL109" i="1"/>
  <c r="AJ109" i="1"/>
  <c r="CP109" i="1" s="1"/>
  <c r="AE109" i="1"/>
  <c r="AD109" i="1"/>
  <c r="CR108" i="1"/>
  <c r="CQ108" i="1"/>
  <c r="AD108" i="1" s="1"/>
  <c r="CO108" i="1"/>
  <c r="CG108" i="1"/>
  <c r="CD108" i="1"/>
  <c r="CE108" i="1" s="1"/>
  <c r="CH108" i="1" s="1"/>
  <c r="BY108" i="1"/>
  <c r="BX108" i="1"/>
  <c r="BW108" i="1"/>
  <c r="BU108" i="1"/>
  <c r="BV108" i="1" s="1"/>
  <c r="AV108" i="1"/>
  <c r="AX108" i="1" s="1"/>
  <c r="AN108" i="1"/>
  <c r="AM108" i="1"/>
  <c r="AL108" i="1"/>
  <c r="AJ108" i="1"/>
  <c r="CP108" i="1" s="1"/>
  <c r="AE108" i="1"/>
  <c r="AQ108" i="1" s="1"/>
  <c r="CR107" i="1"/>
  <c r="CQ107" i="1"/>
  <c r="AD107" i="1" s="1"/>
  <c r="CO107" i="1"/>
  <c r="CG107" i="1"/>
  <c r="CD107" i="1"/>
  <c r="CE107" i="1" s="1"/>
  <c r="CH107" i="1" s="1"/>
  <c r="BY107" i="1"/>
  <c r="BX107" i="1"/>
  <c r="BW107" i="1"/>
  <c r="BU107" i="1"/>
  <c r="BV107" i="1" s="1"/>
  <c r="AR107" i="1" s="1"/>
  <c r="AV107" i="1"/>
  <c r="AX107" i="1" s="1"/>
  <c r="AN107" i="1"/>
  <c r="AM107" i="1"/>
  <c r="AL107" i="1"/>
  <c r="AJ107" i="1"/>
  <c r="CP107" i="1" s="1"/>
  <c r="AE107" i="1"/>
  <c r="CR106" i="1"/>
  <c r="CQ106" i="1"/>
  <c r="AD106" i="1" s="1"/>
  <c r="CO106" i="1"/>
  <c r="CG106" i="1"/>
  <c r="CE106" i="1"/>
  <c r="CH106" i="1" s="1"/>
  <c r="CD106" i="1"/>
  <c r="BY106" i="1"/>
  <c r="BX106" i="1"/>
  <c r="BW106" i="1"/>
  <c r="BU106" i="1"/>
  <c r="BV106" i="1" s="1"/>
  <c r="AV106" i="1"/>
  <c r="AX106" i="1" s="1"/>
  <c r="AN106" i="1"/>
  <c r="AM106" i="1"/>
  <c r="AL106" i="1"/>
  <c r="AJ106" i="1"/>
  <c r="CP106" i="1" s="1"/>
  <c r="AE106" i="1"/>
  <c r="S106" i="1"/>
  <c r="CR105" i="1"/>
  <c r="CQ105" i="1"/>
  <c r="AD105" i="1" s="1"/>
  <c r="CO105" i="1"/>
  <c r="CG105" i="1"/>
  <c r="CD105" i="1"/>
  <c r="CE105" i="1" s="1"/>
  <c r="CH105" i="1" s="1"/>
  <c r="BY105" i="1"/>
  <c r="BX105" i="1"/>
  <c r="BW105" i="1"/>
  <c r="BU105" i="1"/>
  <c r="S105" i="1" s="1"/>
  <c r="AV105" i="1"/>
  <c r="AX105" i="1" s="1"/>
  <c r="AN105" i="1"/>
  <c r="AM105" i="1"/>
  <c r="AL105" i="1"/>
  <c r="AJ105" i="1"/>
  <c r="CP105" i="1" s="1"/>
  <c r="AE105" i="1"/>
  <c r="CR104" i="1"/>
  <c r="CQ104" i="1"/>
  <c r="AD104" i="1" s="1"/>
  <c r="CO104" i="1"/>
  <c r="CG104" i="1"/>
  <c r="CE104" i="1"/>
  <c r="CH104" i="1" s="1"/>
  <c r="CD104" i="1"/>
  <c r="BY104" i="1"/>
  <c r="BX104" i="1"/>
  <c r="BW104" i="1"/>
  <c r="BU104" i="1"/>
  <c r="BV104" i="1" s="1"/>
  <c r="AV104" i="1"/>
  <c r="AX104" i="1" s="1"/>
  <c r="AN104" i="1"/>
  <c r="AM104" i="1"/>
  <c r="AL104" i="1"/>
  <c r="AJ104" i="1"/>
  <c r="CP104" i="1" s="1"/>
  <c r="AE104" i="1"/>
  <c r="AQ104" i="1" s="1"/>
  <c r="CR103" i="1"/>
  <c r="CQ103" i="1"/>
  <c r="AD103" i="1" s="1"/>
  <c r="CO103" i="1"/>
  <c r="CG103" i="1"/>
  <c r="CD103" i="1"/>
  <c r="CE103" i="1" s="1"/>
  <c r="CH103" i="1" s="1"/>
  <c r="BY103" i="1"/>
  <c r="BX103" i="1"/>
  <c r="BW103" i="1"/>
  <c r="BU103" i="1"/>
  <c r="S103" i="1" s="1"/>
  <c r="AV103" i="1"/>
  <c r="AX103" i="1" s="1"/>
  <c r="AN103" i="1"/>
  <c r="AM103" i="1"/>
  <c r="AL103" i="1"/>
  <c r="AJ103" i="1"/>
  <c r="CP103" i="1" s="1"/>
  <c r="AE103" i="1"/>
  <c r="CR102" i="1"/>
  <c r="CQ102" i="1"/>
  <c r="AD102" i="1" s="1"/>
  <c r="CO102" i="1"/>
  <c r="CG102" i="1"/>
  <c r="CD102" i="1"/>
  <c r="CE102" i="1" s="1"/>
  <c r="BY102" i="1"/>
  <c r="BX102" i="1"/>
  <c r="BW102" i="1"/>
  <c r="BU102" i="1"/>
  <c r="BV102" i="1" s="1"/>
  <c r="AV102" i="1"/>
  <c r="AX102" i="1" s="1"/>
  <c r="AN102" i="1"/>
  <c r="AM102" i="1"/>
  <c r="AL102" i="1"/>
  <c r="AJ102" i="1"/>
  <c r="CP102" i="1" s="1"/>
  <c r="AE102" i="1"/>
  <c r="CR101" i="1"/>
  <c r="CQ101" i="1"/>
  <c r="AD101" i="1" s="1"/>
  <c r="CO101" i="1"/>
  <c r="CG101" i="1"/>
  <c r="CD101" i="1"/>
  <c r="CE101" i="1" s="1"/>
  <c r="CH101" i="1" s="1"/>
  <c r="BY101" i="1"/>
  <c r="BX101" i="1"/>
  <c r="BW101" i="1"/>
  <c r="BU101" i="1"/>
  <c r="S101" i="1" s="1"/>
  <c r="AV101" i="1"/>
  <c r="AX101" i="1" s="1"/>
  <c r="AN101" i="1"/>
  <c r="AM101" i="1"/>
  <c r="AL101" i="1"/>
  <c r="AJ101" i="1"/>
  <c r="CP101" i="1" s="1"/>
  <c r="AE101" i="1"/>
  <c r="CR100" i="1"/>
  <c r="CQ100" i="1"/>
  <c r="AD100" i="1" s="1"/>
  <c r="CO100" i="1"/>
  <c r="CG100" i="1"/>
  <c r="CD100" i="1"/>
  <c r="CE100" i="1" s="1"/>
  <c r="CH100" i="1" s="1"/>
  <c r="BY100" i="1"/>
  <c r="BX100" i="1"/>
  <c r="BW100" i="1"/>
  <c r="BU100" i="1"/>
  <c r="BV100" i="1" s="1"/>
  <c r="AV100" i="1"/>
  <c r="AX100" i="1" s="1"/>
  <c r="AN100" i="1"/>
  <c r="AM100" i="1"/>
  <c r="AL100" i="1"/>
  <c r="AJ100" i="1"/>
  <c r="CP100" i="1" s="1"/>
  <c r="AK100" i="1" s="1"/>
  <c r="AE100" i="1"/>
  <c r="S100" i="1"/>
  <c r="CR99" i="1"/>
  <c r="CQ99" i="1"/>
  <c r="AD99" i="1" s="1"/>
  <c r="CO99" i="1"/>
  <c r="CG99" i="1"/>
  <c r="CD99" i="1"/>
  <c r="CE99" i="1" s="1"/>
  <c r="BY99" i="1"/>
  <c r="BX99" i="1"/>
  <c r="BW99" i="1"/>
  <c r="BV99" i="1"/>
  <c r="AR99" i="1" s="1"/>
  <c r="BU99" i="1"/>
  <c r="S99" i="1" s="1"/>
  <c r="AV99" i="1"/>
  <c r="AX99" i="1" s="1"/>
  <c r="AN99" i="1"/>
  <c r="AM99" i="1"/>
  <c r="AL99" i="1"/>
  <c r="AJ99" i="1"/>
  <c r="CP99" i="1" s="1"/>
  <c r="AE99" i="1"/>
  <c r="CR98" i="1"/>
  <c r="CQ98" i="1"/>
  <c r="AD98" i="1" s="1"/>
  <c r="CO98" i="1"/>
  <c r="CG98" i="1"/>
  <c r="CD98" i="1"/>
  <c r="CE98" i="1" s="1"/>
  <c r="BY98" i="1"/>
  <c r="BX98" i="1"/>
  <c r="BW98" i="1"/>
  <c r="BU98" i="1"/>
  <c r="BV98" i="1" s="1"/>
  <c r="AV98" i="1"/>
  <c r="AX98" i="1" s="1"/>
  <c r="AN98" i="1"/>
  <c r="AM98" i="1"/>
  <c r="AL98" i="1"/>
  <c r="AJ98" i="1"/>
  <c r="CP98" i="1" s="1"/>
  <c r="AE98" i="1"/>
  <c r="CR97" i="1"/>
  <c r="CQ97" i="1"/>
  <c r="AD97" i="1" s="1"/>
  <c r="CO97" i="1"/>
  <c r="CG97" i="1"/>
  <c r="CD97" i="1"/>
  <c r="CE97" i="1" s="1"/>
  <c r="CH97" i="1" s="1"/>
  <c r="BY97" i="1"/>
  <c r="BX97" i="1"/>
  <c r="BW97" i="1"/>
  <c r="BU97" i="1"/>
  <c r="S97" i="1" s="1"/>
  <c r="AV97" i="1"/>
  <c r="AX97" i="1" s="1"/>
  <c r="AQ97" i="1"/>
  <c r="AN97" i="1"/>
  <c r="AM97" i="1"/>
  <c r="AL97" i="1"/>
  <c r="AJ97" i="1"/>
  <c r="CP97" i="1" s="1"/>
  <c r="AE97" i="1"/>
  <c r="CR96" i="1"/>
  <c r="CQ96" i="1"/>
  <c r="AD96" i="1" s="1"/>
  <c r="CO96" i="1"/>
  <c r="CG96" i="1"/>
  <c r="CD96" i="1"/>
  <c r="CE96" i="1" s="1"/>
  <c r="CH96" i="1" s="1"/>
  <c r="BY96" i="1"/>
  <c r="BX96" i="1"/>
  <c r="BW96" i="1"/>
  <c r="BU96" i="1"/>
  <c r="BV96" i="1" s="1"/>
  <c r="AV96" i="1"/>
  <c r="AX96" i="1" s="1"/>
  <c r="AN96" i="1"/>
  <c r="AM96" i="1"/>
  <c r="AL96" i="1"/>
  <c r="AJ96" i="1"/>
  <c r="CP96" i="1" s="1"/>
  <c r="AE96" i="1"/>
  <c r="CR95" i="1"/>
  <c r="CQ95" i="1"/>
  <c r="AD95" i="1" s="1"/>
  <c r="CO95" i="1"/>
  <c r="CG95" i="1"/>
  <c r="CD95" i="1"/>
  <c r="CE95" i="1" s="1"/>
  <c r="BY95" i="1"/>
  <c r="BX95" i="1"/>
  <c r="BW95" i="1"/>
  <c r="BV95" i="1"/>
  <c r="AR95" i="1" s="1"/>
  <c r="BU95" i="1"/>
  <c r="S95" i="1" s="1"/>
  <c r="AV95" i="1"/>
  <c r="AX95" i="1" s="1"/>
  <c r="AN95" i="1"/>
  <c r="AM95" i="1"/>
  <c r="AL95" i="1"/>
  <c r="AJ95" i="1"/>
  <c r="CP95" i="1" s="1"/>
  <c r="AE95" i="1"/>
  <c r="AQ95" i="1" s="1"/>
  <c r="CR94" i="1"/>
  <c r="CQ94" i="1"/>
  <c r="CO94" i="1"/>
  <c r="CG94" i="1"/>
  <c r="CD94" i="1"/>
  <c r="CE94" i="1" s="1"/>
  <c r="BY94" i="1"/>
  <c r="BX94" i="1"/>
  <c r="BW94" i="1"/>
  <c r="BU94" i="1"/>
  <c r="BV94" i="1" s="1"/>
  <c r="AV94" i="1"/>
  <c r="AX94" i="1" s="1"/>
  <c r="AN94" i="1"/>
  <c r="AM94" i="1"/>
  <c r="AL94" i="1"/>
  <c r="AJ94" i="1"/>
  <c r="AE94" i="1"/>
  <c r="AD94" i="1"/>
  <c r="CR93" i="1"/>
  <c r="CQ93" i="1"/>
  <c r="AD93" i="1" s="1"/>
  <c r="CO93" i="1"/>
  <c r="CG93" i="1"/>
  <c r="CD93" i="1"/>
  <c r="CE93" i="1" s="1"/>
  <c r="BY93" i="1"/>
  <c r="BX93" i="1"/>
  <c r="BW93" i="1"/>
  <c r="BU93" i="1"/>
  <c r="BV93" i="1" s="1"/>
  <c r="AV93" i="1"/>
  <c r="AX93" i="1" s="1"/>
  <c r="AN93" i="1"/>
  <c r="AM93" i="1"/>
  <c r="AL93" i="1"/>
  <c r="AJ93" i="1"/>
  <c r="CP93" i="1" s="1"/>
  <c r="AE93" i="1"/>
  <c r="AQ93" i="1" s="1"/>
  <c r="S93" i="1"/>
  <c r="CR92" i="1"/>
  <c r="CQ92" i="1"/>
  <c r="AD92" i="1" s="1"/>
  <c r="CO92" i="1"/>
  <c r="CG92" i="1"/>
  <c r="CD92" i="1"/>
  <c r="CE92" i="1" s="1"/>
  <c r="BY92" i="1"/>
  <c r="BX92" i="1"/>
  <c r="BW92" i="1"/>
  <c r="BV92" i="1"/>
  <c r="BU92" i="1"/>
  <c r="S92" i="1" s="1"/>
  <c r="AV92" i="1"/>
  <c r="AX92" i="1" s="1"/>
  <c r="AN92" i="1"/>
  <c r="AM92" i="1"/>
  <c r="AL92" i="1"/>
  <c r="AJ92" i="1"/>
  <c r="CP92" i="1" s="1"/>
  <c r="AE92" i="1"/>
  <c r="CR91" i="1"/>
  <c r="CQ91" i="1"/>
  <c r="AD91" i="1" s="1"/>
  <c r="CO91" i="1"/>
  <c r="CG91" i="1"/>
  <c r="CD91" i="1"/>
  <c r="CE91" i="1" s="1"/>
  <c r="BY91" i="1"/>
  <c r="BX91" i="1"/>
  <c r="BW91" i="1"/>
  <c r="BU91" i="1"/>
  <c r="BV91" i="1" s="1"/>
  <c r="AV91" i="1"/>
  <c r="AX91" i="1" s="1"/>
  <c r="AN91" i="1"/>
  <c r="AM91" i="1"/>
  <c r="AL91" i="1"/>
  <c r="AJ91" i="1"/>
  <c r="CP91" i="1" s="1"/>
  <c r="AE91" i="1"/>
  <c r="CR90" i="1"/>
  <c r="CQ90" i="1"/>
  <c r="CO90" i="1"/>
  <c r="CG90" i="1"/>
  <c r="CD90" i="1"/>
  <c r="CE90" i="1" s="1"/>
  <c r="CH90" i="1" s="1"/>
  <c r="BY90" i="1"/>
  <c r="BX90" i="1"/>
  <c r="BW90" i="1"/>
  <c r="BU90" i="1"/>
  <c r="S90" i="1" s="1"/>
  <c r="AV90" i="1"/>
  <c r="AX90" i="1" s="1"/>
  <c r="AN90" i="1"/>
  <c r="AM90" i="1"/>
  <c r="AL90" i="1"/>
  <c r="AJ90" i="1"/>
  <c r="CP90" i="1" s="1"/>
  <c r="AE90" i="1"/>
  <c r="AD90" i="1"/>
  <c r="CR89" i="1"/>
  <c r="CQ89" i="1"/>
  <c r="AD89" i="1" s="1"/>
  <c r="CO89" i="1"/>
  <c r="CG89" i="1"/>
  <c r="CD89" i="1"/>
  <c r="CE89" i="1" s="1"/>
  <c r="BY89" i="1"/>
  <c r="BX89" i="1"/>
  <c r="BW89" i="1"/>
  <c r="BU89" i="1"/>
  <c r="BV89" i="1" s="1"/>
  <c r="AV89" i="1"/>
  <c r="AX89" i="1" s="1"/>
  <c r="AN89" i="1"/>
  <c r="AM89" i="1"/>
  <c r="AL89" i="1"/>
  <c r="AJ89" i="1"/>
  <c r="CP89" i="1" s="1"/>
  <c r="AE89" i="1"/>
  <c r="S89" i="1"/>
  <c r="CR88" i="1"/>
  <c r="CQ88" i="1"/>
  <c r="AD88" i="1" s="1"/>
  <c r="CO88" i="1"/>
  <c r="CG88" i="1"/>
  <c r="CD88" i="1"/>
  <c r="CE88" i="1" s="1"/>
  <c r="CH88" i="1" s="1"/>
  <c r="BY88" i="1"/>
  <c r="BX88" i="1"/>
  <c r="BW88" i="1"/>
  <c r="BU88" i="1"/>
  <c r="S88" i="1" s="1"/>
  <c r="AV88" i="1"/>
  <c r="AX88" i="1" s="1"/>
  <c r="CM88" i="1" s="1"/>
  <c r="AN88" i="1"/>
  <c r="AM88" i="1"/>
  <c r="AL88" i="1"/>
  <c r="AJ88" i="1"/>
  <c r="CP88" i="1" s="1"/>
  <c r="AE88" i="1"/>
  <c r="CR87" i="1"/>
  <c r="CQ87" i="1"/>
  <c r="AD87" i="1" s="1"/>
  <c r="CO87" i="1"/>
  <c r="CG87" i="1"/>
  <c r="CD87" i="1"/>
  <c r="CE87" i="1" s="1"/>
  <c r="BY87" i="1"/>
  <c r="BX87" i="1"/>
  <c r="BW87" i="1"/>
  <c r="BU87" i="1"/>
  <c r="BV87" i="1" s="1"/>
  <c r="AV87" i="1"/>
  <c r="AX87" i="1" s="1"/>
  <c r="AN87" i="1"/>
  <c r="AM87" i="1"/>
  <c r="AL87" i="1"/>
  <c r="AJ87" i="1"/>
  <c r="CP87" i="1" s="1"/>
  <c r="AE87" i="1"/>
  <c r="S87" i="1"/>
  <c r="CR86" i="1"/>
  <c r="CQ86" i="1"/>
  <c r="AD86" i="1" s="1"/>
  <c r="CO86" i="1"/>
  <c r="CG86" i="1"/>
  <c r="CD86" i="1"/>
  <c r="CE86" i="1" s="1"/>
  <c r="CH86" i="1" s="1"/>
  <c r="BY86" i="1"/>
  <c r="BX86" i="1"/>
  <c r="BW86" i="1"/>
  <c r="BU86" i="1"/>
  <c r="S86" i="1" s="1"/>
  <c r="AV86" i="1"/>
  <c r="AX86" i="1" s="1"/>
  <c r="AN86" i="1"/>
  <c r="AM86" i="1"/>
  <c r="AL86" i="1"/>
  <c r="AJ86" i="1"/>
  <c r="CP86" i="1" s="1"/>
  <c r="AE86" i="1"/>
  <c r="CR85" i="1"/>
  <c r="CQ85" i="1"/>
  <c r="AD85" i="1" s="1"/>
  <c r="CO85" i="1"/>
  <c r="CG85" i="1"/>
  <c r="CD85" i="1"/>
  <c r="CE85" i="1" s="1"/>
  <c r="BY85" i="1"/>
  <c r="BX85" i="1"/>
  <c r="BW85" i="1"/>
  <c r="BU85" i="1"/>
  <c r="BV85" i="1" s="1"/>
  <c r="AV85" i="1"/>
  <c r="AX85" i="1" s="1"/>
  <c r="AN85" i="1"/>
  <c r="AM85" i="1"/>
  <c r="AL85" i="1"/>
  <c r="AJ85" i="1"/>
  <c r="CP85" i="1" s="1"/>
  <c r="AE85" i="1"/>
  <c r="CR84" i="1"/>
  <c r="CQ84" i="1"/>
  <c r="AD84" i="1" s="1"/>
  <c r="CO84" i="1"/>
  <c r="CG84" i="1"/>
  <c r="CE84" i="1"/>
  <c r="CH84" i="1" s="1"/>
  <c r="CD84" i="1"/>
  <c r="BY84" i="1"/>
  <c r="BX84" i="1"/>
  <c r="BW84" i="1"/>
  <c r="BU84" i="1"/>
  <c r="S84" i="1" s="1"/>
  <c r="AV84" i="1"/>
  <c r="AX84" i="1" s="1"/>
  <c r="AN84" i="1"/>
  <c r="AM84" i="1"/>
  <c r="AL84" i="1"/>
  <c r="AJ84" i="1"/>
  <c r="CP84" i="1" s="1"/>
  <c r="AE84" i="1"/>
  <c r="CR83" i="1"/>
  <c r="CQ83" i="1"/>
  <c r="AD83" i="1" s="1"/>
  <c r="CO83" i="1"/>
  <c r="CG83" i="1"/>
  <c r="CD83" i="1"/>
  <c r="CE83" i="1" s="1"/>
  <c r="BY83" i="1"/>
  <c r="BX83" i="1"/>
  <c r="BW83" i="1"/>
  <c r="BU83" i="1"/>
  <c r="BV83" i="1" s="1"/>
  <c r="AV83" i="1"/>
  <c r="AX83" i="1" s="1"/>
  <c r="AN83" i="1"/>
  <c r="AM83" i="1"/>
  <c r="AL83" i="1"/>
  <c r="AJ83" i="1"/>
  <c r="CP83" i="1" s="1"/>
  <c r="AE83" i="1"/>
  <c r="S83" i="1"/>
  <c r="CM83" i="1" s="1"/>
  <c r="CR82" i="1"/>
  <c r="CQ82" i="1"/>
  <c r="AD82" i="1" s="1"/>
  <c r="CO82" i="1"/>
  <c r="CG82" i="1"/>
  <c r="CD82" i="1"/>
  <c r="CE82" i="1" s="1"/>
  <c r="BY82" i="1"/>
  <c r="BX82" i="1"/>
  <c r="BW82" i="1"/>
  <c r="BV82" i="1"/>
  <c r="AR82" i="1" s="1"/>
  <c r="BU82" i="1"/>
  <c r="S82" i="1" s="1"/>
  <c r="AV82" i="1"/>
  <c r="AX82" i="1" s="1"/>
  <c r="AN82" i="1"/>
  <c r="AM82" i="1"/>
  <c r="AL82" i="1"/>
  <c r="AJ82" i="1"/>
  <c r="CP82" i="1" s="1"/>
  <c r="AE82" i="1"/>
  <c r="CR81" i="1"/>
  <c r="CQ81" i="1"/>
  <c r="AD81" i="1" s="1"/>
  <c r="CO81" i="1"/>
  <c r="CG81" i="1"/>
  <c r="CE81" i="1"/>
  <c r="CD81" i="1"/>
  <c r="BY81" i="1"/>
  <c r="BX81" i="1"/>
  <c r="BW81" i="1"/>
  <c r="BU81" i="1"/>
  <c r="BV81" i="1" s="1"/>
  <c r="AR81" i="1" s="1"/>
  <c r="AV81" i="1"/>
  <c r="AX81" i="1" s="1"/>
  <c r="AN81" i="1"/>
  <c r="AM81" i="1"/>
  <c r="AL81" i="1"/>
  <c r="AJ81" i="1"/>
  <c r="CP81" i="1" s="1"/>
  <c r="AE81" i="1"/>
  <c r="S81" i="1"/>
  <c r="CR80" i="1"/>
  <c r="CQ80" i="1"/>
  <c r="AD80" i="1" s="1"/>
  <c r="CO80" i="1"/>
  <c r="CG80" i="1"/>
  <c r="CD80" i="1"/>
  <c r="CE80" i="1" s="1"/>
  <c r="BY80" i="1"/>
  <c r="BX80" i="1"/>
  <c r="BW80" i="1"/>
  <c r="BV80" i="1"/>
  <c r="AR80" i="1" s="1"/>
  <c r="BU80" i="1"/>
  <c r="S80" i="1" s="1"/>
  <c r="AV80" i="1"/>
  <c r="AX80" i="1" s="1"/>
  <c r="AN80" i="1"/>
  <c r="AM80" i="1"/>
  <c r="AL80" i="1"/>
  <c r="AJ80" i="1"/>
  <c r="CP80" i="1" s="1"/>
  <c r="AE80" i="1"/>
  <c r="CR79" i="1"/>
  <c r="CQ79" i="1"/>
  <c r="AD79" i="1" s="1"/>
  <c r="CO79" i="1"/>
  <c r="CG79" i="1"/>
  <c r="CE79" i="1"/>
  <c r="CD79" i="1"/>
  <c r="BY79" i="1"/>
  <c r="BX79" i="1"/>
  <c r="BW79" i="1"/>
  <c r="BU79" i="1"/>
  <c r="BV79" i="1" s="1"/>
  <c r="AR79" i="1" s="1"/>
  <c r="AV79" i="1"/>
  <c r="AX79" i="1" s="1"/>
  <c r="AN79" i="1"/>
  <c r="AM79" i="1"/>
  <c r="AL79" i="1"/>
  <c r="AJ79" i="1"/>
  <c r="CP79" i="1" s="1"/>
  <c r="AE79" i="1"/>
  <c r="CR78" i="1"/>
  <c r="CQ78" i="1"/>
  <c r="AD78" i="1" s="1"/>
  <c r="CO78" i="1"/>
  <c r="CG78" i="1"/>
  <c r="CD78" i="1"/>
  <c r="CE78" i="1" s="1"/>
  <c r="CH78" i="1" s="1"/>
  <c r="BY78" i="1"/>
  <c r="BX78" i="1"/>
  <c r="BW78" i="1"/>
  <c r="BU78" i="1"/>
  <c r="BV78" i="1" s="1"/>
  <c r="AR78" i="1" s="1"/>
  <c r="AV78" i="1"/>
  <c r="AX78" i="1" s="1"/>
  <c r="AN78" i="1"/>
  <c r="AM78" i="1"/>
  <c r="AL78" i="1"/>
  <c r="AJ78" i="1"/>
  <c r="CP78" i="1" s="1"/>
  <c r="AE78" i="1"/>
  <c r="S78" i="1"/>
  <c r="CR77" i="1"/>
  <c r="CQ77" i="1"/>
  <c r="AD77" i="1" s="1"/>
  <c r="CO77" i="1"/>
  <c r="CG77" i="1"/>
  <c r="CD77" i="1"/>
  <c r="CE77" i="1" s="1"/>
  <c r="BY77" i="1"/>
  <c r="BX77" i="1"/>
  <c r="BW77" i="1"/>
  <c r="BU77" i="1"/>
  <c r="BV77" i="1" s="1"/>
  <c r="AR77" i="1" s="1"/>
  <c r="AV77" i="1"/>
  <c r="AX77" i="1" s="1"/>
  <c r="AN77" i="1"/>
  <c r="AM77" i="1"/>
  <c r="AL77" i="1"/>
  <c r="AJ77" i="1"/>
  <c r="CP77" i="1" s="1"/>
  <c r="AE77" i="1"/>
  <c r="CR76" i="1"/>
  <c r="CQ76" i="1"/>
  <c r="AD76" i="1" s="1"/>
  <c r="CO76" i="1"/>
  <c r="CG76" i="1"/>
  <c r="CD76" i="1"/>
  <c r="CE76" i="1" s="1"/>
  <c r="CH76" i="1" s="1"/>
  <c r="BY76" i="1"/>
  <c r="BX76" i="1"/>
  <c r="BW76" i="1"/>
  <c r="BV76" i="1"/>
  <c r="AR76" i="1" s="1"/>
  <c r="BU76" i="1"/>
  <c r="AV76" i="1"/>
  <c r="AX76" i="1" s="1"/>
  <c r="AN76" i="1"/>
  <c r="AM76" i="1"/>
  <c r="AL76" i="1"/>
  <c r="AJ76" i="1"/>
  <c r="CP76" i="1" s="1"/>
  <c r="AE76" i="1"/>
  <c r="S76" i="1"/>
  <c r="CR75" i="1"/>
  <c r="CQ75" i="1"/>
  <c r="AD75" i="1" s="1"/>
  <c r="CO75" i="1"/>
  <c r="CG75" i="1"/>
  <c r="CE75" i="1"/>
  <c r="CD75" i="1"/>
  <c r="BY75" i="1"/>
  <c r="BX75" i="1"/>
  <c r="BW75" i="1"/>
  <c r="BU75" i="1"/>
  <c r="BV75" i="1" s="1"/>
  <c r="AR75" i="1" s="1"/>
  <c r="AV75" i="1"/>
  <c r="AX75" i="1" s="1"/>
  <c r="AN75" i="1"/>
  <c r="AM75" i="1"/>
  <c r="AL75" i="1"/>
  <c r="AJ75" i="1"/>
  <c r="CP75" i="1" s="1"/>
  <c r="AE75" i="1"/>
  <c r="S75" i="1"/>
  <c r="CM75" i="1" s="1"/>
  <c r="CR74" i="1"/>
  <c r="CQ74" i="1"/>
  <c r="AD74" i="1" s="1"/>
  <c r="CO74" i="1"/>
  <c r="CG74" i="1"/>
  <c r="CD74" i="1"/>
  <c r="CE74" i="1" s="1"/>
  <c r="CH74" i="1" s="1"/>
  <c r="BY74" i="1"/>
  <c r="BX74" i="1"/>
  <c r="BW74" i="1"/>
  <c r="BU74" i="1"/>
  <c r="S74" i="1" s="1"/>
  <c r="AV74" i="1"/>
  <c r="AX74" i="1" s="1"/>
  <c r="AN74" i="1"/>
  <c r="AM74" i="1"/>
  <c r="AL74" i="1"/>
  <c r="AJ74" i="1"/>
  <c r="CP74" i="1" s="1"/>
  <c r="AE74" i="1"/>
  <c r="CR73" i="1"/>
  <c r="CQ73" i="1"/>
  <c r="AD73" i="1" s="1"/>
  <c r="CO73" i="1"/>
  <c r="CG73" i="1"/>
  <c r="CE73" i="1"/>
  <c r="CD73" i="1"/>
  <c r="BY73" i="1"/>
  <c r="BX73" i="1"/>
  <c r="BW73" i="1"/>
  <c r="BU73" i="1"/>
  <c r="BV73" i="1" s="1"/>
  <c r="AR73" i="1" s="1"/>
  <c r="AV73" i="1"/>
  <c r="AX73" i="1" s="1"/>
  <c r="AN73" i="1"/>
  <c r="AM73" i="1"/>
  <c r="AL73" i="1"/>
  <c r="AJ73" i="1"/>
  <c r="CP73" i="1" s="1"/>
  <c r="AE73" i="1"/>
  <c r="S73" i="1"/>
  <c r="CM73" i="1" s="1"/>
  <c r="CR72" i="1"/>
  <c r="CQ72" i="1"/>
  <c r="AD72" i="1" s="1"/>
  <c r="CO72" i="1"/>
  <c r="CG72" i="1"/>
  <c r="CD72" i="1"/>
  <c r="CE72" i="1" s="1"/>
  <c r="CH72" i="1" s="1"/>
  <c r="BY72" i="1"/>
  <c r="BX72" i="1"/>
  <c r="BW72" i="1"/>
  <c r="BV72" i="1"/>
  <c r="AR72" i="1" s="1"/>
  <c r="BU72" i="1"/>
  <c r="AV72" i="1"/>
  <c r="AX72" i="1" s="1"/>
  <c r="AN72" i="1"/>
  <c r="AM72" i="1"/>
  <c r="AL72" i="1"/>
  <c r="AJ72" i="1"/>
  <c r="CP72" i="1" s="1"/>
  <c r="AE72" i="1"/>
  <c r="S72" i="1"/>
  <c r="CR71" i="1"/>
  <c r="CQ71" i="1"/>
  <c r="AD71" i="1" s="1"/>
  <c r="CO71" i="1"/>
  <c r="CG71" i="1"/>
  <c r="CD71" i="1"/>
  <c r="CE71" i="1" s="1"/>
  <c r="BY71" i="1"/>
  <c r="BX71" i="1"/>
  <c r="BW71" i="1"/>
  <c r="BU71" i="1"/>
  <c r="BV71" i="1" s="1"/>
  <c r="AR71" i="1" s="1"/>
  <c r="AV71" i="1"/>
  <c r="AX71" i="1" s="1"/>
  <c r="AN71" i="1"/>
  <c r="AM71" i="1"/>
  <c r="AL71" i="1"/>
  <c r="AJ71" i="1"/>
  <c r="CP71" i="1" s="1"/>
  <c r="AE71" i="1"/>
  <c r="S71" i="1"/>
  <c r="CR70" i="1"/>
  <c r="CQ70" i="1"/>
  <c r="AD70" i="1" s="1"/>
  <c r="CO70" i="1"/>
  <c r="CG70" i="1"/>
  <c r="CD70" i="1"/>
  <c r="CE70" i="1" s="1"/>
  <c r="CH70" i="1" s="1"/>
  <c r="BY70" i="1"/>
  <c r="BX70" i="1"/>
  <c r="BW70" i="1"/>
  <c r="BU70" i="1"/>
  <c r="BV70" i="1" s="1"/>
  <c r="AV70" i="1"/>
  <c r="AX70" i="1" s="1"/>
  <c r="AN70" i="1"/>
  <c r="AM70" i="1"/>
  <c r="AL70" i="1"/>
  <c r="AJ70" i="1"/>
  <c r="CP70" i="1" s="1"/>
  <c r="AE70" i="1"/>
  <c r="AQ70" i="1" s="1"/>
  <c r="CR69" i="1"/>
  <c r="CQ69" i="1"/>
  <c r="AD69" i="1" s="1"/>
  <c r="CO69" i="1"/>
  <c r="CG69" i="1"/>
  <c r="CD69" i="1"/>
  <c r="CE69" i="1" s="1"/>
  <c r="BY69" i="1"/>
  <c r="BX69" i="1"/>
  <c r="BW69" i="1"/>
  <c r="BV69" i="1"/>
  <c r="AR69" i="1" s="1"/>
  <c r="BU69" i="1"/>
  <c r="AV69" i="1"/>
  <c r="AX69" i="1" s="1"/>
  <c r="AN69" i="1"/>
  <c r="AM69" i="1"/>
  <c r="AL69" i="1"/>
  <c r="AJ69" i="1"/>
  <c r="CP69" i="1" s="1"/>
  <c r="AE69" i="1"/>
  <c r="S69" i="1"/>
  <c r="CR68" i="1"/>
  <c r="CQ68" i="1"/>
  <c r="AD68" i="1" s="1"/>
  <c r="CO68" i="1"/>
  <c r="CG68" i="1"/>
  <c r="CD68" i="1"/>
  <c r="CE68" i="1" s="1"/>
  <c r="BY68" i="1"/>
  <c r="BX68" i="1"/>
  <c r="BW68" i="1"/>
  <c r="BU68" i="1"/>
  <c r="BV68" i="1" s="1"/>
  <c r="AV68" i="1"/>
  <c r="AX68" i="1" s="1"/>
  <c r="AN68" i="1"/>
  <c r="AM68" i="1"/>
  <c r="AL68" i="1"/>
  <c r="AJ68" i="1"/>
  <c r="CP68" i="1" s="1"/>
  <c r="AE68" i="1"/>
  <c r="CR67" i="1"/>
  <c r="CQ67" i="1"/>
  <c r="AD67" i="1" s="1"/>
  <c r="CO67" i="1"/>
  <c r="CG67" i="1"/>
  <c r="CD67" i="1"/>
  <c r="CE67" i="1" s="1"/>
  <c r="BY67" i="1"/>
  <c r="BX67" i="1"/>
  <c r="BW67" i="1"/>
  <c r="BU67" i="1"/>
  <c r="S67" i="1" s="1"/>
  <c r="AV67" i="1"/>
  <c r="AX67" i="1" s="1"/>
  <c r="AN67" i="1"/>
  <c r="AM67" i="1"/>
  <c r="AL67" i="1"/>
  <c r="AJ67" i="1"/>
  <c r="AE67" i="1"/>
  <c r="CR66" i="1"/>
  <c r="CQ66" i="1"/>
  <c r="AD66" i="1" s="1"/>
  <c r="CO66" i="1"/>
  <c r="CG66" i="1"/>
  <c r="CD66" i="1"/>
  <c r="CE66" i="1" s="1"/>
  <c r="BY66" i="1"/>
  <c r="BX66" i="1"/>
  <c r="BW66" i="1"/>
  <c r="BU66" i="1"/>
  <c r="BV66" i="1" s="1"/>
  <c r="AV66" i="1"/>
  <c r="AX66" i="1" s="1"/>
  <c r="AN66" i="1"/>
  <c r="AM66" i="1"/>
  <c r="AL66" i="1"/>
  <c r="AJ66" i="1"/>
  <c r="CP66" i="1" s="1"/>
  <c r="AE66" i="1"/>
  <c r="S66" i="1"/>
  <c r="CR65" i="1"/>
  <c r="CQ65" i="1"/>
  <c r="AD65" i="1" s="1"/>
  <c r="CO65" i="1"/>
  <c r="CG65" i="1"/>
  <c r="CD65" i="1"/>
  <c r="CE65" i="1" s="1"/>
  <c r="BY65" i="1"/>
  <c r="BX65" i="1"/>
  <c r="BW65" i="1"/>
  <c r="BV65" i="1"/>
  <c r="AR65" i="1" s="1"/>
  <c r="BU65" i="1"/>
  <c r="S65" i="1" s="1"/>
  <c r="AV65" i="1"/>
  <c r="AX65" i="1" s="1"/>
  <c r="AN65" i="1"/>
  <c r="AM65" i="1"/>
  <c r="AL65" i="1"/>
  <c r="AJ65" i="1"/>
  <c r="CP65" i="1" s="1"/>
  <c r="AE65" i="1"/>
  <c r="CR64" i="1"/>
  <c r="CQ64" i="1"/>
  <c r="AD64" i="1" s="1"/>
  <c r="CO64" i="1"/>
  <c r="CG64" i="1"/>
  <c r="CD64" i="1"/>
  <c r="CE64" i="1" s="1"/>
  <c r="BY64" i="1"/>
  <c r="BX64" i="1"/>
  <c r="BW64" i="1"/>
  <c r="BU64" i="1"/>
  <c r="BV64" i="1" s="1"/>
  <c r="AV64" i="1"/>
  <c r="AX64" i="1" s="1"/>
  <c r="AN64" i="1"/>
  <c r="AM64" i="1"/>
  <c r="AL64" i="1"/>
  <c r="AJ64" i="1"/>
  <c r="CP64" i="1" s="1"/>
  <c r="AE64" i="1"/>
  <c r="S64" i="1"/>
  <c r="CR63" i="1"/>
  <c r="CQ63" i="1"/>
  <c r="AD63" i="1" s="1"/>
  <c r="CO63" i="1"/>
  <c r="CG63" i="1"/>
  <c r="CD63" i="1"/>
  <c r="CE63" i="1" s="1"/>
  <c r="CH63" i="1" s="1"/>
  <c r="BY63" i="1"/>
  <c r="BX63" i="1"/>
  <c r="BW63" i="1"/>
  <c r="BU63" i="1"/>
  <c r="S63" i="1" s="1"/>
  <c r="AV63" i="1"/>
  <c r="AX63" i="1" s="1"/>
  <c r="AN63" i="1"/>
  <c r="AM63" i="1"/>
  <c r="AL63" i="1"/>
  <c r="AJ63" i="1"/>
  <c r="CP63" i="1" s="1"/>
  <c r="AE63" i="1"/>
  <c r="CR62" i="1"/>
  <c r="CQ62" i="1"/>
  <c r="AD62" i="1" s="1"/>
  <c r="CO62" i="1"/>
  <c r="CG62" i="1"/>
  <c r="CD62" i="1"/>
  <c r="CE62" i="1" s="1"/>
  <c r="CH62" i="1" s="1"/>
  <c r="BY62" i="1"/>
  <c r="BX62" i="1"/>
  <c r="BW62" i="1"/>
  <c r="BU62" i="1"/>
  <c r="BV62" i="1" s="1"/>
  <c r="AR62" i="1" s="1"/>
  <c r="AV62" i="1"/>
  <c r="AX62" i="1" s="1"/>
  <c r="AN62" i="1"/>
  <c r="AM62" i="1"/>
  <c r="AL62" i="1"/>
  <c r="AJ62" i="1"/>
  <c r="CP62" i="1" s="1"/>
  <c r="AE62" i="1"/>
  <c r="CR61" i="1"/>
  <c r="CQ61" i="1"/>
  <c r="AD61" i="1" s="1"/>
  <c r="CO61" i="1"/>
  <c r="CG61" i="1"/>
  <c r="CD61" i="1"/>
  <c r="CE61" i="1" s="1"/>
  <c r="BY61" i="1"/>
  <c r="BX61" i="1"/>
  <c r="BW61" i="1"/>
  <c r="BV61" i="1"/>
  <c r="AR61" i="1" s="1"/>
  <c r="BU61" i="1"/>
  <c r="S61" i="1" s="1"/>
  <c r="AV61" i="1"/>
  <c r="AX61" i="1" s="1"/>
  <c r="AN61" i="1"/>
  <c r="AM61" i="1"/>
  <c r="AL61" i="1"/>
  <c r="AJ61" i="1"/>
  <c r="CP61" i="1" s="1"/>
  <c r="AE61" i="1"/>
  <c r="CR60" i="1"/>
  <c r="CQ60" i="1"/>
  <c r="AD60" i="1" s="1"/>
  <c r="CO60" i="1"/>
  <c r="CG60" i="1"/>
  <c r="CD60" i="1"/>
  <c r="CE60" i="1" s="1"/>
  <c r="CH60" i="1" s="1"/>
  <c r="BY60" i="1"/>
  <c r="BX60" i="1"/>
  <c r="BW60" i="1"/>
  <c r="BV60" i="1"/>
  <c r="AR60" i="1" s="1"/>
  <c r="BU60" i="1"/>
  <c r="S60" i="1" s="1"/>
  <c r="AV60" i="1"/>
  <c r="AX60" i="1" s="1"/>
  <c r="AN60" i="1"/>
  <c r="AM60" i="1"/>
  <c r="AL60" i="1"/>
  <c r="AJ60" i="1"/>
  <c r="CP60" i="1" s="1"/>
  <c r="AE60" i="1"/>
  <c r="CR59" i="1"/>
  <c r="CQ59" i="1"/>
  <c r="CO59" i="1"/>
  <c r="CG59" i="1"/>
  <c r="CE59" i="1"/>
  <c r="CH59" i="1" s="1"/>
  <c r="CD59" i="1"/>
  <c r="BY59" i="1"/>
  <c r="BX59" i="1"/>
  <c r="BW59" i="1"/>
  <c r="BU59" i="1"/>
  <c r="BV59" i="1" s="1"/>
  <c r="AR59" i="1" s="1"/>
  <c r="AV59" i="1"/>
  <c r="AX59" i="1" s="1"/>
  <c r="AN59" i="1"/>
  <c r="AM59" i="1"/>
  <c r="AL59" i="1"/>
  <c r="AJ59" i="1"/>
  <c r="CP59" i="1" s="1"/>
  <c r="AE59" i="1"/>
  <c r="AD59" i="1"/>
  <c r="CR58" i="1"/>
  <c r="CQ58" i="1"/>
  <c r="AD58" i="1" s="1"/>
  <c r="CO58" i="1"/>
  <c r="CG58" i="1"/>
  <c r="CD58" i="1"/>
  <c r="CE58" i="1" s="1"/>
  <c r="BY58" i="1"/>
  <c r="BX58" i="1"/>
  <c r="BW58" i="1"/>
  <c r="BU58" i="1"/>
  <c r="S58" i="1" s="1"/>
  <c r="AV58" i="1"/>
  <c r="AX58" i="1" s="1"/>
  <c r="AN58" i="1"/>
  <c r="AM58" i="1"/>
  <c r="AL58" i="1"/>
  <c r="AJ58" i="1"/>
  <c r="CP58" i="1" s="1"/>
  <c r="AE58" i="1"/>
  <c r="CR57" i="1"/>
  <c r="CQ57" i="1"/>
  <c r="AD57" i="1" s="1"/>
  <c r="CO57" i="1"/>
  <c r="CG57" i="1"/>
  <c r="CD57" i="1"/>
  <c r="CE57" i="1" s="1"/>
  <c r="BY57" i="1"/>
  <c r="BX57" i="1"/>
  <c r="BW57" i="1"/>
  <c r="BU57" i="1"/>
  <c r="S57" i="1" s="1"/>
  <c r="AV57" i="1"/>
  <c r="AX57" i="1" s="1"/>
  <c r="AN57" i="1"/>
  <c r="AM57" i="1"/>
  <c r="AL57" i="1"/>
  <c r="AJ57" i="1"/>
  <c r="CP57" i="1" s="1"/>
  <c r="AE57" i="1"/>
  <c r="AQ57" i="1" s="1"/>
  <c r="CR56" i="1"/>
  <c r="CQ56" i="1"/>
  <c r="AD56" i="1" s="1"/>
  <c r="CO56" i="1"/>
  <c r="CG56" i="1"/>
  <c r="CE56" i="1"/>
  <c r="CH56" i="1" s="1"/>
  <c r="CD56" i="1"/>
  <c r="BY56" i="1"/>
  <c r="BX56" i="1"/>
  <c r="BW56" i="1"/>
  <c r="BU56" i="1"/>
  <c r="BV56" i="1" s="1"/>
  <c r="AR56" i="1" s="1"/>
  <c r="AV56" i="1"/>
  <c r="AX56" i="1" s="1"/>
  <c r="AN56" i="1"/>
  <c r="AM56" i="1"/>
  <c r="AL56" i="1"/>
  <c r="AJ56" i="1"/>
  <c r="CP56" i="1" s="1"/>
  <c r="AE56" i="1"/>
  <c r="S56" i="1"/>
  <c r="CR55" i="1"/>
  <c r="CQ55" i="1"/>
  <c r="AD55" i="1" s="1"/>
  <c r="CO55" i="1"/>
  <c r="CG55" i="1"/>
  <c r="CD55" i="1"/>
  <c r="CE55" i="1" s="1"/>
  <c r="CH55" i="1" s="1"/>
  <c r="BY55" i="1"/>
  <c r="BX55" i="1"/>
  <c r="BW55" i="1"/>
  <c r="BU55" i="1"/>
  <c r="S55" i="1" s="1"/>
  <c r="AV55" i="1"/>
  <c r="AX55" i="1" s="1"/>
  <c r="AN55" i="1"/>
  <c r="AM55" i="1"/>
  <c r="AL55" i="1"/>
  <c r="AJ55" i="1"/>
  <c r="CP55" i="1" s="1"/>
  <c r="AE55" i="1"/>
  <c r="AQ55" i="1" s="1"/>
  <c r="CR54" i="1"/>
  <c r="CQ54" i="1"/>
  <c r="AD54" i="1" s="1"/>
  <c r="CO54" i="1"/>
  <c r="CG54" i="1"/>
  <c r="CE54" i="1"/>
  <c r="CH54" i="1" s="1"/>
  <c r="CD54" i="1"/>
  <c r="BY54" i="1"/>
  <c r="BX54" i="1"/>
  <c r="BW54" i="1"/>
  <c r="BU54" i="1"/>
  <c r="S54" i="1" s="1"/>
  <c r="AV54" i="1"/>
  <c r="AX54" i="1" s="1"/>
  <c r="AN54" i="1"/>
  <c r="AM54" i="1"/>
  <c r="AL54" i="1"/>
  <c r="AJ54" i="1"/>
  <c r="CP54" i="1" s="1"/>
  <c r="AE54" i="1"/>
  <c r="CK342" i="1" l="1"/>
  <c r="CJ342" i="1"/>
  <c r="AS343" i="1"/>
  <c r="CB343" i="1"/>
  <c r="CC343" i="1" s="1"/>
  <c r="CF343" i="1" s="1"/>
  <c r="T343" i="1" s="1"/>
  <c r="CI343" i="1" s="1"/>
  <c r="U343" i="1" s="1"/>
  <c r="CL342" i="1"/>
  <c r="CN342" i="1" s="1"/>
  <c r="CL343" i="1"/>
  <c r="CN343" i="1" s="1"/>
  <c r="CJ346" i="1"/>
  <c r="CK346" i="1"/>
  <c r="AS345" i="1"/>
  <c r="CB345" i="1"/>
  <c r="CC345" i="1" s="1"/>
  <c r="CF345" i="1" s="1"/>
  <c r="T345" i="1" s="1"/>
  <c r="CI345" i="1" s="1"/>
  <c r="U345" i="1" s="1"/>
  <c r="CJ344" i="1"/>
  <c r="CK344" i="1"/>
  <c r="AS340" i="1"/>
  <c r="CB340" i="1"/>
  <c r="CC340" i="1" s="1"/>
  <c r="CF340" i="1" s="1"/>
  <c r="T340" i="1" s="1"/>
  <c r="CI340" i="1" s="1"/>
  <c r="U340" i="1" s="1"/>
  <c r="CK337" i="1"/>
  <c r="CJ337" i="1"/>
  <c r="CL340" i="1"/>
  <c r="CN340" i="1" s="1"/>
  <c r="CJ341" i="1"/>
  <c r="CK341" i="1"/>
  <c r="CL341" i="1"/>
  <c r="CN341" i="1" s="1"/>
  <c r="AS338" i="1"/>
  <c r="CB338" i="1"/>
  <c r="CC338" i="1" s="1"/>
  <c r="CF338" i="1" s="1"/>
  <c r="T338" i="1" s="1"/>
  <c r="CI338" i="1" s="1"/>
  <c r="U338" i="1" s="1"/>
  <c r="CJ339" i="1"/>
  <c r="CK339" i="1"/>
  <c r="CJ336" i="1"/>
  <c r="CK336" i="1"/>
  <c r="CL336" i="1"/>
  <c r="CN336" i="1" s="1"/>
  <c r="CL332" i="1"/>
  <c r="CN332" i="1" s="1"/>
  <c r="CJ332" i="1"/>
  <c r="CK332" i="1"/>
  <c r="AS333" i="1"/>
  <c r="CB333" i="1"/>
  <c r="CC333" i="1" s="1"/>
  <c r="CF333" i="1" s="1"/>
  <c r="T333" i="1" s="1"/>
  <c r="AS335" i="1"/>
  <c r="CB335" i="1"/>
  <c r="CC335" i="1" s="1"/>
  <c r="CF335" i="1" s="1"/>
  <c r="T335" i="1" s="1"/>
  <c r="CI335" i="1" s="1"/>
  <c r="U335" i="1" s="1"/>
  <c r="CL335" i="1"/>
  <c r="CN335" i="1" s="1"/>
  <c r="CJ334" i="1"/>
  <c r="CK334" i="1"/>
  <c r="CJ327" i="1"/>
  <c r="CK327" i="1"/>
  <c r="CB328" i="1"/>
  <c r="CC328" i="1" s="1"/>
  <c r="CF328" i="1" s="1"/>
  <c r="T328" i="1" s="1"/>
  <c r="CI328" i="1" s="1"/>
  <c r="U328" i="1" s="1"/>
  <c r="AS328" i="1"/>
  <c r="CB326" i="1"/>
  <c r="CC326" i="1" s="1"/>
  <c r="CF326" i="1" s="1"/>
  <c r="T326" i="1" s="1"/>
  <c r="CI326" i="1" s="1"/>
  <c r="U326" i="1" s="1"/>
  <c r="AS326" i="1"/>
  <c r="CK331" i="1"/>
  <c r="CJ331" i="1"/>
  <c r="CJ329" i="1"/>
  <c r="CK329" i="1"/>
  <c r="CB330" i="1"/>
  <c r="CC330" i="1" s="1"/>
  <c r="CF330" i="1" s="1"/>
  <c r="T330" i="1" s="1"/>
  <c r="AS330" i="1"/>
  <c r="AS319" i="1"/>
  <c r="CB319" i="1"/>
  <c r="CC319" i="1" s="1"/>
  <c r="CF319" i="1" s="1"/>
  <c r="T319" i="1" s="1"/>
  <c r="CI319" i="1" s="1"/>
  <c r="U319" i="1" s="1"/>
  <c r="AS321" i="1"/>
  <c r="CB321" i="1"/>
  <c r="CC321" i="1" s="1"/>
  <c r="CF321" i="1" s="1"/>
  <c r="T321" i="1" s="1"/>
  <c r="CI321" i="1" s="1"/>
  <c r="U321" i="1" s="1"/>
  <c r="AR318" i="1"/>
  <c r="AS323" i="1"/>
  <c r="CB323" i="1"/>
  <c r="CC323" i="1" s="1"/>
  <c r="CF323" i="1" s="1"/>
  <c r="T323" i="1" s="1"/>
  <c r="CI323" i="1" s="1"/>
  <c r="U323" i="1" s="1"/>
  <c r="AR320" i="1"/>
  <c r="AS325" i="1"/>
  <c r="CB325" i="1"/>
  <c r="CC325" i="1" s="1"/>
  <c r="CF325" i="1" s="1"/>
  <c r="T325" i="1" s="1"/>
  <c r="CI325" i="1" s="1"/>
  <c r="U325" i="1" s="1"/>
  <c r="AR322" i="1"/>
  <c r="BZ318" i="1"/>
  <c r="AT318" i="1" s="1"/>
  <c r="CA318" i="1" s="1"/>
  <c r="AR324" i="1"/>
  <c r="CM318" i="1"/>
  <c r="BZ320" i="1"/>
  <c r="AT320" i="1" s="1"/>
  <c r="CA320" i="1" s="1"/>
  <c r="CM320" i="1"/>
  <c r="BZ322" i="1"/>
  <c r="AT322" i="1" s="1"/>
  <c r="CA322" i="1" s="1"/>
  <c r="CM322" i="1"/>
  <c r="BZ324" i="1"/>
  <c r="AT324" i="1" s="1"/>
  <c r="CA324" i="1" s="1"/>
  <c r="CM324" i="1"/>
  <c r="AK319" i="1"/>
  <c r="CL319" i="1"/>
  <c r="CN319" i="1" s="1"/>
  <c r="CL321" i="1"/>
  <c r="CN321" i="1" s="1"/>
  <c r="CL323" i="1"/>
  <c r="CN323" i="1" s="1"/>
  <c r="AQ319" i="1"/>
  <c r="AQ321" i="1"/>
  <c r="AQ323" i="1"/>
  <c r="AQ325" i="1"/>
  <c r="AK318" i="1"/>
  <c r="AK320" i="1"/>
  <c r="AK322" i="1"/>
  <c r="AK324" i="1"/>
  <c r="AS311" i="1"/>
  <c r="CB311" i="1"/>
  <c r="CC311" i="1" s="1"/>
  <c r="CF311" i="1" s="1"/>
  <c r="T311" i="1" s="1"/>
  <c r="CI311" i="1" s="1"/>
  <c r="U311" i="1" s="1"/>
  <c r="BZ316" i="1"/>
  <c r="AT316" i="1" s="1"/>
  <c r="CA316" i="1" s="1"/>
  <c r="AR316" i="1"/>
  <c r="AS317" i="1"/>
  <c r="CB317" i="1"/>
  <c r="CC317" i="1" s="1"/>
  <c r="CF317" i="1" s="1"/>
  <c r="T317" i="1" s="1"/>
  <c r="CI317" i="1" s="1"/>
  <c r="U317" i="1" s="1"/>
  <c r="BZ312" i="1"/>
  <c r="AT312" i="1" s="1"/>
  <c r="CA312" i="1" s="1"/>
  <c r="AR312" i="1"/>
  <c r="AS313" i="1"/>
  <c r="CB313" i="1"/>
  <c r="CC313" i="1" s="1"/>
  <c r="CF313" i="1" s="1"/>
  <c r="T313" i="1" s="1"/>
  <c r="CI313" i="1" s="1"/>
  <c r="U313" i="1" s="1"/>
  <c r="AS309" i="1"/>
  <c r="CB309" i="1"/>
  <c r="CC309" i="1" s="1"/>
  <c r="CF309" i="1" s="1"/>
  <c r="T309" i="1" s="1"/>
  <c r="CI309" i="1" s="1"/>
  <c r="U309" i="1" s="1"/>
  <c r="CM316" i="1"/>
  <c r="CM312" i="1"/>
  <c r="BZ314" i="1"/>
  <c r="AT314" i="1" s="1"/>
  <c r="CA314" i="1" s="1"/>
  <c r="AR314" i="1"/>
  <c r="CN311" i="1"/>
  <c r="AS315" i="1"/>
  <c r="CB315" i="1"/>
  <c r="CC315" i="1" s="1"/>
  <c r="CF315" i="1" s="1"/>
  <c r="T315" i="1" s="1"/>
  <c r="CI315" i="1" s="1"/>
  <c r="U315" i="1" s="1"/>
  <c r="BZ310" i="1"/>
  <c r="AT310" i="1" s="1"/>
  <c r="CA310" i="1" s="1"/>
  <c r="AR310" i="1"/>
  <c r="CL311" i="1"/>
  <c r="CL313" i="1"/>
  <c r="CN313" i="1" s="1"/>
  <c r="AQ309" i="1"/>
  <c r="AQ311" i="1"/>
  <c r="AQ313" i="1"/>
  <c r="AQ315" i="1"/>
  <c r="AQ317" i="1"/>
  <c r="AK310" i="1"/>
  <c r="AK312" i="1"/>
  <c r="AK314" i="1"/>
  <c r="AK316" i="1"/>
  <c r="AS306" i="1"/>
  <c r="CB306" i="1"/>
  <c r="CC306" i="1" s="1"/>
  <c r="CF306" i="1" s="1"/>
  <c r="T306" i="1" s="1"/>
  <c r="CI306" i="1" s="1"/>
  <c r="U306" i="1" s="1"/>
  <c r="AS303" i="1"/>
  <c r="CB303" i="1"/>
  <c r="CC303" i="1" s="1"/>
  <c r="CF303" i="1" s="1"/>
  <c r="T303" i="1" s="1"/>
  <c r="CI303" i="1" s="1"/>
  <c r="U303" i="1" s="1"/>
  <c r="AR305" i="1"/>
  <c r="AS300" i="1"/>
  <c r="CB300" i="1"/>
  <c r="CC300" i="1" s="1"/>
  <c r="CF300" i="1" s="1"/>
  <c r="T300" i="1" s="1"/>
  <c r="CI300" i="1" s="1"/>
  <c r="U300" i="1" s="1"/>
  <c r="CN308" i="1"/>
  <c r="BZ305" i="1"/>
  <c r="AT305" i="1" s="1"/>
  <c r="CA305" i="1" s="1"/>
  <c r="AR307" i="1"/>
  <c r="AS308" i="1"/>
  <c r="CB308" i="1"/>
  <c r="CC308" i="1" s="1"/>
  <c r="CF308" i="1" s="1"/>
  <c r="T308" i="1" s="1"/>
  <c r="CI308" i="1" s="1"/>
  <c r="U308" i="1" s="1"/>
  <c r="AS302" i="1"/>
  <c r="CB302" i="1"/>
  <c r="CC302" i="1" s="1"/>
  <c r="CF302" i="1" s="1"/>
  <c r="T302" i="1" s="1"/>
  <c r="CI302" i="1" s="1"/>
  <c r="U302" i="1" s="1"/>
  <c r="CM305" i="1"/>
  <c r="AR301" i="1"/>
  <c r="BZ307" i="1"/>
  <c r="AT307" i="1" s="1"/>
  <c r="CA307" i="1" s="1"/>
  <c r="AS304" i="1"/>
  <c r="CB304" i="1"/>
  <c r="CC304" i="1" s="1"/>
  <c r="CF304" i="1" s="1"/>
  <c r="T304" i="1" s="1"/>
  <c r="CI304" i="1" s="1"/>
  <c r="U304" i="1" s="1"/>
  <c r="CM307" i="1"/>
  <c r="BZ301" i="1"/>
  <c r="AT301" i="1" s="1"/>
  <c r="CA301" i="1" s="1"/>
  <c r="CL303" i="1"/>
  <c r="AR303" i="1"/>
  <c r="CN303" i="1"/>
  <c r="CL300" i="1"/>
  <c r="CN300" i="1" s="1"/>
  <c r="CL302" i="1"/>
  <c r="CN302" i="1" s="1"/>
  <c r="CL308" i="1"/>
  <c r="AQ300" i="1"/>
  <c r="CM300" i="1"/>
  <c r="AQ302" i="1"/>
  <c r="CM302" i="1"/>
  <c r="AQ304" i="1"/>
  <c r="CM304" i="1"/>
  <c r="AQ306" i="1"/>
  <c r="CM306" i="1"/>
  <c r="AQ308" i="1"/>
  <c r="CM308" i="1"/>
  <c r="AK301" i="1"/>
  <c r="AK303" i="1"/>
  <c r="AK305" i="1"/>
  <c r="AK307" i="1"/>
  <c r="AR294" i="1"/>
  <c r="AS297" i="1"/>
  <c r="CB297" i="1"/>
  <c r="CC297" i="1" s="1"/>
  <c r="CF297" i="1" s="1"/>
  <c r="T297" i="1" s="1"/>
  <c r="CI297" i="1" s="1"/>
  <c r="U297" i="1" s="1"/>
  <c r="BZ294" i="1"/>
  <c r="AT294" i="1" s="1"/>
  <c r="CA294" i="1" s="1"/>
  <c r="AR296" i="1"/>
  <c r="AS299" i="1"/>
  <c r="CB299" i="1"/>
  <c r="CC299" i="1" s="1"/>
  <c r="CF299" i="1" s="1"/>
  <c r="T299" i="1" s="1"/>
  <c r="CI299" i="1" s="1"/>
  <c r="U299" i="1" s="1"/>
  <c r="BZ296" i="1"/>
  <c r="AT296" i="1" s="1"/>
  <c r="CA296" i="1" s="1"/>
  <c r="AR298" i="1"/>
  <c r="BZ298" i="1"/>
  <c r="AT298" i="1" s="1"/>
  <c r="CA298" i="1" s="1"/>
  <c r="BZ293" i="1"/>
  <c r="AT293" i="1" s="1"/>
  <c r="CA293" i="1" s="1"/>
  <c r="BZ295" i="1"/>
  <c r="AT295" i="1" s="1"/>
  <c r="CA295" i="1" s="1"/>
  <c r="AQ293" i="1"/>
  <c r="AQ295" i="1"/>
  <c r="AQ297" i="1"/>
  <c r="AQ299" i="1"/>
  <c r="AK294" i="1"/>
  <c r="AK296" i="1"/>
  <c r="AK298" i="1"/>
  <c r="AS290" i="1"/>
  <c r="CB290" i="1"/>
  <c r="CC290" i="1" s="1"/>
  <c r="CF290" i="1" s="1"/>
  <c r="T290" i="1" s="1"/>
  <c r="CI290" i="1" s="1"/>
  <c r="U290" i="1" s="1"/>
  <c r="AS292" i="1"/>
  <c r="CB292" i="1"/>
  <c r="CC292" i="1" s="1"/>
  <c r="CF292" i="1" s="1"/>
  <c r="T292" i="1" s="1"/>
  <c r="CI292" i="1" s="1"/>
  <c r="U292" i="1" s="1"/>
  <c r="CL291" i="1"/>
  <c r="CN291" i="1" s="1"/>
  <c r="CM289" i="1"/>
  <c r="AS289" i="1"/>
  <c r="CB289" i="1"/>
  <c r="CC289" i="1" s="1"/>
  <c r="CF289" i="1" s="1"/>
  <c r="T289" i="1" s="1"/>
  <c r="CI289" i="1" s="1"/>
  <c r="U289" i="1" s="1"/>
  <c r="CM291" i="1"/>
  <c r="AS291" i="1"/>
  <c r="CB291" i="1"/>
  <c r="CC291" i="1" s="1"/>
  <c r="CF291" i="1" s="1"/>
  <c r="T291" i="1" s="1"/>
  <c r="CI291" i="1" s="1"/>
  <c r="U291" i="1" s="1"/>
  <c r="AK290" i="1"/>
  <c r="CL290" i="1"/>
  <c r="CN290" i="1" s="1"/>
  <c r="CL292" i="1"/>
  <c r="CN292" i="1" s="1"/>
  <c r="AQ290" i="1"/>
  <c r="CM290" i="1"/>
  <c r="AQ292" i="1"/>
  <c r="CM292" i="1"/>
  <c r="AK289" i="1"/>
  <c r="AK291" i="1"/>
  <c r="AS286" i="1"/>
  <c r="CB286" i="1"/>
  <c r="CC286" i="1" s="1"/>
  <c r="CF286" i="1" s="1"/>
  <c r="T286" i="1" s="1"/>
  <c r="CI286" i="1" s="1"/>
  <c r="U286" i="1" s="1"/>
  <c r="AS283" i="1"/>
  <c r="CB283" i="1"/>
  <c r="CC283" i="1" s="1"/>
  <c r="CF283" i="1" s="1"/>
  <c r="T283" i="1" s="1"/>
  <c r="CI283" i="1" s="1"/>
  <c r="U283" i="1" s="1"/>
  <c r="CL285" i="1"/>
  <c r="AS288" i="1"/>
  <c r="CB288" i="1"/>
  <c r="CC288" i="1" s="1"/>
  <c r="CF288" i="1" s="1"/>
  <c r="T288" i="1" s="1"/>
  <c r="CI288" i="1" s="1"/>
  <c r="U288" i="1" s="1"/>
  <c r="CM285" i="1"/>
  <c r="CN285" i="1" s="1"/>
  <c r="AS285" i="1"/>
  <c r="CB285" i="1"/>
  <c r="CC285" i="1" s="1"/>
  <c r="CF285" i="1" s="1"/>
  <c r="T285" i="1" s="1"/>
  <c r="CI285" i="1" s="1"/>
  <c r="U285" i="1" s="1"/>
  <c r="CM287" i="1"/>
  <c r="CB287" i="1"/>
  <c r="CC287" i="1" s="1"/>
  <c r="CF287" i="1" s="1"/>
  <c r="T287" i="1" s="1"/>
  <c r="CI287" i="1" s="1"/>
  <c r="U287" i="1" s="1"/>
  <c r="AS287" i="1"/>
  <c r="AS284" i="1"/>
  <c r="CB284" i="1"/>
  <c r="CC284" i="1" s="1"/>
  <c r="CF284" i="1" s="1"/>
  <c r="T284" i="1" s="1"/>
  <c r="CI284" i="1" s="1"/>
  <c r="U284" i="1" s="1"/>
  <c r="CL286" i="1"/>
  <c r="CN286" i="1" s="1"/>
  <c r="CL288" i="1"/>
  <c r="CN288" i="1" s="1"/>
  <c r="AQ284" i="1"/>
  <c r="CM284" i="1"/>
  <c r="AQ286" i="1"/>
  <c r="CM286" i="1"/>
  <c r="AQ288" i="1"/>
  <c r="CM288" i="1"/>
  <c r="AK283" i="1"/>
  <c r="AK285" i="1"/>
  <c r="AK287" i="1"/>
  <c r="AS280" i="1"/>
  <c r="CB280" i="1"/>
  <c r="CC280" i="1" s="1"/>
  <c r="CF280" i="1" s="1"/>
  <c r="T280" i="1" s="1"/>
  <c r="CI280" i="1" s="1"/>
  <c r="U280" i="1" s="1"/>
  <c r="CL280" i="1"/>
  <c r="CN280" i="1" s="1"/>
  <c r="AS277" i="1"/>
  <c r="CB277" i="1"/>
  <c r="CC277" i="1" s="1"/>
  <c r="CF277" i="1" s="1"/>
  <c r="T277" i="1" s="1"/>
  <c r="CI277" i="1" s="1"/>
  <c r="U277" i="1" s="1"/>
  <c r="AR279" i="1"/>
  <c r="AS282" i="1"/>
  <c r="CB282" i="1"/>
  <c r="CC282" i="1" s="1"/>
  <c r="CF282" i="1" s="1"/>
  <c r="T282" i="1" s="1"/>
  <c r="CI282" i="1" s="1"/>
  <c r="U282" i="1" s="1"/>
  <c r="BZ279" i="1"/>
  <c r="AT279" i="1" s="1"/>
  <c r="CA279" i="1" s="1"/>
  <c r="AR281" i="1"/>
  <c r="CM279" i="1"/>
  <c r="AS276" i="1"/>
  <c r="CB276" i="1"/>
  <c r="CC276" i="1" s="1"/>
  <c r="CF276" i="1" s="1"/>
  <c r="T276" i="1" s="1"/>
  <c r="CI276" i="1" s="1"/>
  <c r="U276" i="1" s="1"/>
  <c r="AR275" i="1"/>
  <c r="BZ281" i="1"/>
  <c r="AT281" i="1" s="1"/>
  <c r="CA281" i="1" s="1"/>
  <c r="CM281" i="1"/>
  <c r="AS278" i="1"/>
  <c r="CB278" i="1"/>
  <c r="CC278" i="1" s="1"/>
  <c r="CF278" i="1" s="1"/>
  <c r="T278" i="1" s="1"/>
  <c r="CI278" i="1" s="1"/>
  <c r="U278" i="1" s="1"/>
  <c r="CL278" i="1"/>
  <c r="CN278" i="1" s="1"/>
  <c r="BZ275" i="1"/>
  <c r="AT275" i="1" s="1"/>
  <c r="CA275" i="1" s="1"/>
  <c r="CL277" i="1"/>
  <c r="AR277" i="1"/>
  <c r="CN277" i="1"/>
  <c r="AQ276" i="1"/>
  <c r="CM276" i="1"/>
  <c r="AQ278" i="1"/>
  <c r="CM278" i="1"/>
  <c r="AQ280" i="1"/>
  <c r="CM280" i="1"/>
  <c r="AQ282" i="1"/>
  <c r="CM282" i="1"/>
  <c r="AK275" i="1"/>
  <c r="AK277" i="1"/>
  <c r="AK279" i="1"/>
  <c r="AK281" i="1"/>
  <c r="CM260" i="1"/>
  <c r="CM267" i="1"/>
  <c r="CM256" i="1"/>
  <c r="CM261" i="1"/>
  <c r="BZ273" i="1"/>
  <c r="AT273" i="1" s="1"/>
  <c r="CA273" i="1" s="1"/>
  <c r="CL273" i="1" s="1"/>
  <c r="CN273" i="1" s="1"/>
  <c r="AK267" i="1"/>
  <c r="BV261" i="1"/>
  <c r="AR261" i="1" s="1"/>
  <c r="AK269" i="1"/>
  <c r="BV270" i="1"/>
  <c r="AR270" i="1" s="1"/>
  <c r="BV274" i="1"/>
  <c r="AR274" i="1" s="1"/>
  <c r="BV256" i="1"/>
  <c r="AR256" i="1" s="1"/>
  <c r="BV263" i="1"/>
  <c r="AR263" i="1" s="1"/>
  <c r="S266" i="1"/>
  <c r="BZ254" i="1"/>
  <c r="AT254" i="1" s="1"/>
  <c r="CA254" i="1" s="1"/>
  <c r="BV260" i="1"/>
  <c r="AR260" i="1" s="1"/>
  <c r="BV265" i="1"/>
  <c r="AR265" i="1" s="1"/>
  <c r="S268" i="1"/>
  <c r="AK268" i="1" s="1"/>
  <c r="CM269" i="1"/>
  <c r="BZ272" i="1"/>
  <c r="AT272" i="1" s="1"/>
  <c r="CA272" i="1" s="1"/>
  <c r="AS272" i="1" s="1"/>
  <c r="BZ274" i="1"/>
  <c r="AT274" i="1" s="1"/>
  <c r="CA274" i="1" s="1"/>
  <c r="AS274" i="1" s="1"/>
  <c r="BZ256" i="1"/>
  <c r="AT256" i="1" s="1"/>
  <c r="CA256" i="1" s="1"/>
  <c r="CB256" i="1" s="1"/>
  <c r="CC256" i="1" s="1"/>
  <c r="CF256" i="1" s="1"/>
  <c r="T256" i="1" s="1"/>
  <c r="AK261" i="1"/>
  <c r="AK254" i="1"/>
  <c r="BZ258" i="1"/>
  <c r="AT258" i="1" s="1"/>
  <c r="CA258" i="1" s="1"/>
  <c r="AK270" i="1"/>
  <c r="BV271" i="1"/>
  <c r="AR271" i="1" s="1"/>
  <c r="AK256" i="1"/>
  <c r="BZ260" i="1"/>
  <c r="AT260" i="1" s="1"/>
  <c r="CA260" i="1" s="1"/>
  <c r="AK263" i="1"/>
  <c r="BZ265" i="1"/>
  <c r="AT265" i="1" s="1"/>
  <c r="CA265" i="1" s="1"/>
  <c r="AK272" i="1"/>
  <c r="AK274" i="1"/>
  <c r="AK258" i="1"/>
  <c r="AK260" i="1"/>
  <c r="AK265" i="1"/>
  <c r="BZ267" i="1"/>
  <c r="AT267" i="1" s="1"/>
  <c r="CA267" i="1" s="1"/>
  <c r="BZ269" i="1"/>
  <c r="AT269" i="1" s="1"/>
  <c r="CA269" i="1" s="1"/>
  <c r="BZ271" i="1"/>
  <c r="AT271" i="1" s="1"/>
  <c r="CA271" i="1" s="1"/>
  <c r="CB272" i="1"/>
  <c r="CC272" i="1" s="1"/>
  <c r="CF272" i="1" s="1"/>
  <c r="T272" i="1" s="1"/>
  <c r="CI272" i="1" s="1"/>
  <c r="U272" i="1" s="1"/>
  <c r="CM271" i="1"/>
  <c r="CB274" i="1"/>
  <c r="CC274" i="1" s="1"/>
  <c r="CF274" i="1" s="1"/>
  <c r="T274" i="1" s="1"/>
  <c r="CI274" i="1" s="1"/>
  <c r="U274" i="1" s="1"/>
  <c r="AS271" i="1"/>
  <c r="CB271" i="1"/>
  <c r="CC271" i="1" s="1"/>
  <c r="CF271" i="1" s="1"/>
  <c r="T271" i="1" s="1"/>
  <c r="CI271" i="1" s="1"/>
  <c r="U271" i="1" s="1"/>
  <c r="CM273" i="1"/>
  <c r="CB273" i="1"/>
  <c r="CC273" i="1" s="1"/>
  <c r="CF273" i="1" s="1"/>
  <c r="T273" i="1" s="1"/>
  <c r="CI273" i="1" s="1"/>
  <c r="U273" i="1" s="1"/>
  <c r="AS273" i="1"/>
  <c r="AQ270" i="1"/>
  <c r="CM270" i="1"/>
  <c r="AQ272" i="1"/>
  <c r="CM272" i="1"/>
  <c r="AQ274" i="1"/>
  <c r="CM274" i="1"/>
  <c r="AK271" i="1"/>
  <c r="AK273" i="1"/>
  <c r="BZ266" i="1"/>
  <c r="AT266" i="1" s="1"/>
  <c r="CA266" i="1" s="1"/>
  <c r="AR266" i="1"/>
  <c r="AS267" i="1"/>
  <c r="CB267" i="1"/>
  <c r="CC267" i="1" s="1"/>
  <c r="CF267" i="1" s="1"/>
  <c r="T267" i="1" s="1"/>
  <c r="CI267" i="1" s="1"/>
  <c r="U267" i="1" s="1"/>
  <c r="BZ262" i="1"/>
  <c r="AT262" i="1" s="1"/>
  <c r="CA262" i="1" s="1"/>
  <c r="AR262" i="1"/>
  <c r="BZ268" i="1"/>
  <c r="AT268" i="1" s="1"/>
  <c r="CA268" i="1" s="1"/>
  <c r="AR268" i="1"/>
  <c r="AS269" i="1"/>
  <c r="CB269" i="1"/>
  <c r="CC269" i="1" s="1"/>
  <c r="CF269" i="1" s="1"/>
  <c r="T269" i="1" s="1"/>
  <c r="CI269" i="1" s="1"/>
  <c r="U269" i="1" s="1"/>
  <c r="CM266" i="1"/>
  <c r="CM262" i="1"/>
  <c r="BZ264" i="1"/>
  <c r="AT264" i="1" s="1"/>
  <c r="CA264" i="1" s="1"/>
  <c r="AR264" i="1"/>
  <c r="AS265" i="1"/>
  <c r="CB265" i="1"/>
  <c r="CC265" i="1" s="1"/>
  <c r="CF265" i="1" s="1"/>
  <c r="T265" i="1" s="1"/>
  <c r="CI265" i="1" s="1"/>
  <c r="U265" i="1" s="1"/>
  <c r="CM268" i="1"/>
  <c r="CL269" i="1"/>
  <c r="CN269" i="1" s="1"/>
  <c r="AQ261" i="1"/>
  <c r="AQ263" i="1"/>
  <c r="AQ265" i="1"/>
  <c r="AQ267" i="1"/>
  <c r="AQ269" i="1"/>
  <c r="AK262" i="1"/>
  <c r="AK264" i="1"/>
  <c r="AK266" i="1"/>
  <c r="BZ257" i="1"/>
  <c r="AT257" i="1" s="1"/>
  <c r="CA257" i="1" s="1"/>
  <c r="AR257" i="1"/>
  <c r="AS258" i="1"/>
  <c r="CB258" i="1"/>
  <c r="CC258" i="1" s="1"/>
  <c r="CF258" i="1" s="1"/>
  <c r="T258" i="1" s="1"/>
  <c r="CI258" i="1" s="1"/>
  <c r="U258" i="1" s="1"/>
  <c r="BZ259" i="1"/>
  <c r="AT259" i="1" s="1"/>
  <c r="CA259" i="1" s="1"/>
  <c r="AR259" i="1"/>
  <c r="AS260" i="1"/>
  <c r="CB260" i="1"/>
  <c r="CC260" i="1" s="1"/>
  <c r="CF260" i="1" s="1"/>
  <c r="T260" i="1" s="1"/>
  <c r="CI260" i="1" s="1"/>
  <c r="U260" i="1" s="1"/>
  <c r="CM257" i="1"/>
  <c r="BZ253" i="1"/>
  <c r="AT253" i="1" s="1"/>
  <c r="CA253" i="1" s="1"/>
  <c r="AR253" i="1"/>
  <c r="AS254" i="1"/>
  <c r="CB254" i="1"/>
  <c r="CC254" i="1" s="1"/>
  <c r="CF254" i="1" s="1"/>
  <c r="T254" i="1" s="1"/>
  <c r="CI254" i="1" s="1"/>
  <c r="U254" i="1" s="1"/>
  <c r="CM259" i="1"/>
  <c r="BZ255" i="1"/>
  <c r="AT255" i="1" s="1"/>
  <c r="CA255" i="1" s="1"/>
  <c r="AR255" i="1"/>
  <c r="AS256" i="1"/>
  <c r="CL254" i="1"/>
  <c r="CN254" i="1" s="1"/>
  <c r="CL258" i="1"/>
  <c r="CN258" i="1" s="1"/>
  <c r="AQ254" i="1"/>
  <c r="AQ256" i="1"/>
  <c r="AQ258" i="1"/>
  <c r="AQ260" i="1"/>
  <c r="AK253" i="1"/>
  <c r="AK255" i="1"/>
  <c r="AK257" i="1"/>
  <c r="AK259" i="1"/>
  <c r="AS252" i="1"/>
  <c r="CB252" i="1"/>
  <c r="CC252" i="1" s="1"/>
  <c r="CF252" i="1" s="1"/>
  <c r="T252" i="1" s="1"/>
  <c r="CI252" i="1" s="1"/>
  <c r="U252" i="1" s="1"/>
  <c r="AR251" i="1"/>
  <c r="BZ251" i="1"/>
  <c r="AT251" i="1" s="1"/>
  <c r="CA251" i="1" s="1"/>
  <c r="CM251" i="1"/>
  <c r="CL252" i="1"/>
  <c r="CN252" i="1" s="1"/>
  <c r="AQ252" i="1"/>
  <c r="CM252" i="1"/>
  <c r="AK251" i="1"/>
  <c r="AS246" i="1"/>
  <c r="CB246" i="1"/>
  <c r="CC246" i="1" s="1"/>
  <c r="CF246" i="1" s="1"/>
  <c r="T246" i="1" s="1"/>
  <c r="CI246" i="1" s="1"/>
  <c r="U246" i="1" s="1"/>
  <c r="AS250" i="1"/>
  <c r="CB250" i="1"/>
  <c r="CC250" i="1" s="1"/>
  <c r="CF250" i="1" s="1"/>
  <c r="T250" i="1" s="1"/>
  <c r="CI250" i="1" s="1"/>
  <c r="U250" i="1" s="1"/>
  <c r="BZ243" i="1"/>
  <c r="AT243" i="1" s="1"/>
  <c r="CA243" i="1" s="1"/>
  <c r="CB247" i="1"/>
  <c r="CC247" i="1" s="1"/>
  <c r="CF247" i="1" s="1"/>
  <c r="T247" i="1" s="1"/>
  <c r="CI247" i="1" s="1"/>
  <c r="U247" i="1" s="1"/>
  <c r="AS247" i="1"/>
  <c r="AS242" i="1"/>
  <c r="CB242" i="1"/>
  <c r="CC242" i="1" s="1"/>
  <c r="CF242" i="1" s="1"/>
  <c r="T242" i="1" s="1"/>
  <c r="CI242" i="1" s="1"/>
  <c r="U242" i="1" s="1"/>
  <c r="AR245" i="1"/>
  <c r="CN244" i="1"/>
  <c r="AS249" i="1"/>
  <c r="CB249" i="1"/>
  <c r="CC249" i="1" s="1"/>
  <c r="CF249" i="1" s="1"/>
  <c r="T249" i="1" s="1"/>
  <c r="CI249" i="1" s="1"/>
  <c r="U249" i="1" s="1"/>
  <c r="AR243" i="1"/>
  <c r="BZ245" i="1"/>
  <c r="AT245" i="1" s="1"/>
  <c r="CA245" i="1" s="1"/>
  <c r="AS244" i="1"/>
  <c r="CB244" i="1"/>
  <c r="CC244" i="1" s="1"/>
  <c r="CF244" i="1" s="1"/>
  <c r="T244" i="1" s="1"/>
  <c r="CI244" i="1" s="1"/>
  <c r="U244" i="1" s="1"/>
  <c r="AS248" i="1"/>
  <c r="CB248" i="1"/>
  <c r="CC248" i="1" s="1"/>
  <c r="CF248" i="1" s="1"/>
  <c r="T248" i="1" s="1"/>
  <c r="CI248" i="1" s="1"/>
  <c r="U248" i="1" s="1"/>
  <c r="CL244" i="1"/>
  <c r="CL246" i="1"/>
  <c r="CN246" i="1" s="1"/>
  <c r="CL248" i="1"/>
  <c r="CN248" i="1" s="1"/>
  <c r="CL250" i="1"/>
  <c r="CN250" i="1" s="1"/>
  <c r="AQ242" i="1"/>
  <c r="AQ246" i="1"/>
  <c r="CM246" i="1"/>
  <c r="AQ248" i="1"/>
  <c r="CM248" i="1"/>
  <c r="AQ250" i="1"/>
  <c r="CM250" i="1"/>
  <c r="AK243" i="1"/>
  <c r="AK245" i="1"/>
  <c r="AK247" i="1"/>
  <c r="AK249" i="1"/>
  <c r="CP244" i="1"/>
  <c r="AK244" i="1" s="1"/>
  <c r="AS239" i="1"/>
  <c r="CB239" i="1"/>
  <c r="CC239" i="1" s="1"/>
  <c r="CF239" i="1" s="1"/>
  <c r="T239" i="1" s="1"/>
  <c r="CI239" i="1" s="1"/>
  <c r="U239" i="1" s="1"/>
  <c r="AS236" i="1"/>
  <c r="CB236" i="1"/>
  <c r="CC236" i="1" s="1"/>
  <c r="CF236" i="1" s="1"/>
  <c r="T236" i="1" s="1"/>
  <c r="CI236" i="1" s="1"/>
  <c r="U236" i="1" s="1"/>
  <c r="AR238" i="1"/>
  <c r="AS233" i="1"/>
  <c r="CB233" i="1"/>
  <c r="CC233" i="1" s="1"/>
  <c r="CF233" i="1" s="1"/>
  <c r="T233" i="1" s="1"/>
  <c r="CI233" i="1" s="1"/>
  <c r="U233" i="1" s="1"/>
  <c r="CN241" i="1"/>
  <c r="AS241" i="1"/>
  <c r="CB241" i="1"/>
  <c r="CC241" i="1" s="1"/>
  <c r="CF241" i="1" s="1"/>
  <c r="T241" i="1" s="1"/>
  <c r="CI241" i="1" s="1"/>
  <c r="U241" i="1" s="1"/>
  <c r="BZ238" i="1"/>
  <c r="AT238" i="1" s="1"/>
  <c r="CA238" i="1" s="1"/>
  <c r="AR240" i="1"/>
  <c r="AS235" i="1"/>
  <c r="CB235" i="1"/>
  <c r="CC235" i="1" s="1"/>
  <c r="CF235" i="1" s="1"/>
  <c r="T235" i="1" s="1"/>
  <c r="CI235" i="1" s="1"/>
  <c r="U235" i="1" s="1"/>
  <c r="CM238" i="1"/>
  <c r="AR234" i="1"/>
  <c r="BZ240" i="1"/>
  <c r="AT240" i="1" s="1"/>
  <c r="CA240" i="1" s="1"/>
  <c r="CN237" i="1"/>
  <c r="AS237" i="1"/>
  <c r="CB237" i="1"/>
  <c r="CC237" i="1" s="1"/>
  <c r="CF237" i="1" s="1"/>
  <c r="T237" i="1" s="1"/>
  <c r="CI237" i="1" s="1"/>
  <c r="U237" i="1" s="1"/>
  <c r="CM240" i="1"/>
  <c r="BZ234" i="1"/>
  <c r="AT234" i="1" s="1"/>
  <c r="CA234" i="1" s="1"/>
  <c r="CL236" i="1"/>
  <c r="AR236" i="1"/>
  <c r="CM234" i="1"/>
  <c r="CN236" i="1"/>
  <c r="CL233" i="1"/>
  <c r="CN233" i="1" s="1"/>
  <c r="CL237" i="1"/>
  <c r="CL239" i="1"/>
  <c r="CN239" i="1" s="1"/>
  <c r="CL241" i="1"/>
  <c r="AQ233" i="1"/>
  <c r="AQ235" i="1"/>
  <c r="AQ237" i="1"/>
  <c r="AQ239" i="1"/>
  <c r="AQ241" i="1"/>
  <c r="AK234" i="1"/>
  <c r="AK236" i="1"/>
  <c r="AK238" i="1"/>
  <c r="AK240" i="1"/>
  <c r="BZ229" i="1"/>
  <c r="AT229" i="1" s="1"/>
  <c r="CA229" i="1" s="1"/>
  <c r="AR229" i="1"/>
  <c r="AS230" i="1"/>
  <c r="CB230" i="1"/>
  <c r="CC230" i="1" s="1"/>
  <c r="CF230" i="1" s="1"/>
  <c r="T230" i="1" s="1"/>
  <c r="CI230" i="1" s="1"/>
  <c r="U230" i="1" s="1"/>
  <c r="BZ231" i="1"/>
  <c r="AT231" i="1" s="1"/>
  <c r="CA231" i="1" s="1"/>
  <c r="AR231" i="1"/>
  <c r="AS232" i="1"/>
  <c r="CB232" i="1"/>
  <c r="CC232" i="1" s="1"/>
  <c r="CF232" i="1" s="1"/>
  <c r="T232" i="1" s="1"/>
  <c r="CI232" i="1" s="1"/>
  <c r="U232" i="1" s="1"/>
  <c r="AS228" i="1"/>
  <c r="CB228" i="1"/>
  <c r="CC228" i="1" s="1"/>
  <c r="CF228" i="1" s="1"/>
  <c r="T228" i="1" s="1"/>
  <c r="CI228" i="1" s="1"/>
  <c r="U228" i="1" s="1"/>
  <c r="CM229" i="1"/>
  <c r="BZ225" i="1"/>
  <c r="AT225" i="1" s="1"/>
  <c r="CA225" i="1" s="1"/>
  <c r="AR225" i="1"/>
  <c r="AS226" i="1"/>
  <c r="CB226" i="1"/>
  <c r="CC226" i="1" s="1"/>
  <c r="CF226" i="1" s="1"/>
  <c r="T226" i="1" s="1"/>
  <c r="CI226" i="1" s="1"/>
  <c r="U226" i="1" s="1"/>
  <c r="CN228" i="1"/>
  <c r="CM231" i="1"/>
  <c r="BZ227" i="1"/>
  <c r="AT227" i="1" s="1"/>
  <c r="CA227" i="1" s="1"/>
  <c r="AR227" i="1"/>
  <c r="CL228" i="1"/>
  <c r="CL230" i="1"/>
  <c r="CN230" i="1" s="1"/>
  <c r="AQ226" i="1"/>
  <c r="AQ228" i="1"/>
  <c r="AQ230" i="1"/>
  <c r="AQ232" i="1"/>
  <c r="AK225" i="1"/>
  <c r="AK227" i="1"/>
  <c r="AK229" i="1"/>
  <c r="AK231" i="1"/>
  <c r="AS222" i="1"/>
  <c r="CB222" i="1"/>
  <c r="CC222" i="1" s="1"/>
  <c r="CF222" i="1" s="1"/>
  <c r="T222" i="1" s="1"/>
  <c r="CI222" i="1" s="1"/>
  <c r="U222" i="1" s="1"/>
  <c r="AR223" i="1"/>
  <c r="AS224" i="1"/>
  <c r="CB224" i="1"/>
  <c r="CC224" i="1" s="1"/>
  <c r="CF224" i="1" s="1"/>
  <c r="T224" i="1" s="1"/>
  <c r="CI224" i="1" s="1"/>
  <c r="U224" i="1" s="1"/>
  <c r="BZ223" i="1"/>
  <c r="AT223" i="1" s="1"/>
  <c r="CA223" i="1" s="1"/>
  <c r="S223" i="1"/>
  <c r="CL222" i="1"/>
  <c r="CN222" i="1" s="1"/>
  <c r="CL224" i="1"/>
  <c r="CN224" i="1" s="1"/>
  <c r="CM224" i="1"/>
  <c r="AR216" i="1"/>
  <c r="AS217" i="1"/>
  <c r="CB217" i="1"/>
  <c r="CC217" i="1" s="1"/>
  <c r="CF217" i="1" s="1"/>
  <c r="T217" i="1" s="1"/>
  <c r="CI217" i="1" s="1"/>
  <c r="U217" i="1" s="1"/>
  <c r="BZ216" i="1"/>
  <c r="AT216" i="1" s="1"/>
  <c r="CA216" i="1" s="1"/>
  <c r="AS211" i="1"/>
  <c r="CB211" i="1"/>
  <c r="CC211" i="1" s="1"/>
  <c r="CF211" i="1" s="1"/>
  <c r="T211" i="1" s="1"/>
  <c r="CI211" i="1" s="1"/>
  <c r="U211" i="1" s="1"/>
  <c r="AR218" i="1"/>
  <c r="AS219" i="1"/>
  <c r="CB219" i="1"/>
  <c r="CC219" i="1" s="1"/>
  <c r="CF219" i="1" s="1"/>
  <c r="T219" i="1" s="1"/>
  <c r="CI219" i="1" s="1"/>
  <c r="U219" i="1" s="1"/>
  <c r="BZ218" i="1"/>
  <c r="AT218" i="1" s="1"/>
  <c r="CA218" i="1" s="1"/>
  <c r="AS221" i="1"/>
  <c r="CB221" i="1"/>
  <c r="CC221" i="1" s="1"/>
  <c r="CF221" i="1" s="1"/>
  <c r="T221" i="1" s="1"/>
  <c r="CI221" i="1" s="1"/>
  <c r="U221" i="1" s="1"/>
  <c r="AR212" i="1"/>
  <c r="AS213" i="1"/>
  <c r="CB213" i="1"/>
  <c r="CC213" i="1" s="1"/>
  <c r="CF213" i="1" s="1"/>
  <c r="T213" i="1" s="1"/>
  <c r="CI213" i="1" s="1"/>
  <c r="U213" i="1" s="1"/>
  <c r="AR220" i="1"/>
  <c r="BZ212" i="1"/>
  <c r="AT212" i="1" s="1"/>
  <c r="CA212" i="1" s="1"/>
  <c r="CM218" i="1"/>
  <c r="AR214" i="1"/>
  <c r="AS215" i="1"/>
  <c r="CB215" i="1"/>
  <c r="CC215" i="1" s="1"/>
  <c r="CF215" i="1" s="1"/>
  <c r="T215" i="1" s="1"/>
  <c r="CI215" i="1" s="1"/>
  <c r="U215" i="1" s="1"/>
  <c r="BZ220" i="1"/>
  <c r="AT220" i="1" s="1"/>
  <c r="CA220" i="1" s="1"/>
  <c r="CM212" i="1"/>
  <c r="BZ214" i="1"/>
  <c r="AT214" i="1" s="1"/>
  <c r="CA214" i="1" s="1"/>
  <c r="CM220" i="1"/>
  <c r="CL211" i="1"/>
  <c r="CN211" i="1" s="1"/>
  <c r="CL215" i="1"/>
  <c r="CN215" i="1" s="1"/>
  <c r="CL217" i="1"/>
  <c r="CN217" i="1" s="1"/>
  <c r="CL219" i="1"/>
  <c r="CN219" i="1" s="1"/>
  <c r="AQ211" i="1"/>
  <c r="AQ213" i="1"/>
  <c r="AQ215" i="1"/>
  <c r="AQ217" i="1"/>
  <c r="AQ219" i="1"/>
  <c r="AQ221" i="1"/>
  <c r="AK212" i="1"/>
  <c r="AK214" i="1"/>
  <c r="AK216" i="1"/>
  <c r="AK218" i="1"/>
  <c r="AK220" i="1"/>
  <c r="AS203" i="1"/>
  <c r="CB203" i="1"/>
  <c r="CC203" i="1" s="1"/>
  <c r="CF203" i="1" s="1"/>
  <c r="T203" i="1" s="1"/>
  <c r="CI203" i="1" s="1"/>
  <c r="U203" i="1" s="1"/>
  <c r="AS207" i="1"/>
  <c r="CB207" i="1"/>
  <c r="CC207" i="1" s="1"/>
  <c r="CF207" i="1" s="1"/>
  <c r="T207" i="1" s="1"/>
  <c r="CI207" i="1" s="1"/>
  <c r="U207" i="1" s="1"/>
  <c r="AR205" i="1"/>
  <c r="AR209" i="1"/>
  <c r="BZ205" i="1"/>
  <c r="AT205" i="1" s="1"/>
  <c r="CA205" i="1" s="1"/>
  <c r="BZ209" i="1"/>
  <c r="AT209" i="1" s="1"/>
  <c r="CA209" i="1" s="1"/>
  <c r="CL203" i="1"/>
  <c r="AR203" i="1"/>
  <c r="CL207" i="1"/>
  <c r="AR207" i="1"/>
  <c r="CN203" i="1"/>
  <c r="CN207" i="1"/>
  <c r="BZ204" i="1"/>
  <c r="AT204" i="1" s="1"/>
  <c r="CA204" i="1" s="1"/>
  <c r="BZ206" i="1"/>
  <c r="AT206" i="1" s="1"/>
  <c r="CA206" i="1" s="1"/>
  <c r="BZ208" i="1"/>
  <c r="AT208" i="1" s="1"/>
  <c r="CA208" i="1" s="1"/>
  <c r="BZ210" i="1"/>
  <c r="AT210" i="1" s="1"/>
  <c r="CA210" i="1" s="1"/>
  <c r="AQ204" i="1"/>
  <c r="AQ206" i="1"/>
  <c r="AQ208" i="1"/>
  <c r="AQ210" i="1"/>
  <c r="AK203" i="1"/>
  <c r="AK205" i="1"/>
  <c r="AK207" i="1"/>
  <c r="AK209" i="1"/>
  <c r="CM152" i="1"/>
  <c r="CM144" i="1"/>
  <c r="AK106" i="1"/>
  <c r="S109" i="1"/>
  <c r="CM109" i="1" s="1"/>
  <c r="BZ135" i="1"/>
  <c r="AT135" i="1" s="1"/>
  <c r="CA135" i="1" s="1"/>
  <c r="AK163" i="1"/>
  <c r="AK173" i="1"/>
  <c r="CM185" i="1"/>
  <c r="AK193" i="1"/>
  <c r="CH61" i="1"/>
  <c r="CH67" i="1"/>
  <c r="CH95" i="1"/>
  <c r="CH98" i="1"/>
  <c r="AQ106" i="1"/>
  <c r="CH109" i="1"/>
  <c r="CH112" i="1"/>
  <c r="BV131" i="1"/>
  <c r="AR131" i="1" s="1"/>
  <c r="CH140" i="1"/>
  <c r="CH142" i="1"/>
  <c r="AQ145" i="1"/>
  <c r="BZ150" i="1"/>
  <c r="AT150" i="1" s="1"/>
  <c r="CA150" i="1" s="1"/>
  <c r="BV152" i="1"/>
  <c r="AR152" i="1" s="1"/>
  <c r="BV155" i="1"/>
  <c r="AR155" i="1" s="1"/>
  <c r="AQ158" i="1"/>
  <c r="AQ175" i="1"/>
  <c r="CM176" i="1"/>
  <c r="BV178" i="1"/>
  <c r="AR178" i="1" s="1"/>
  <c r="CH182" i="1"/>
  <c r="AK184" i="1"/>
  <c r="AQ186" i="1"/>
  <c r="CM187" i="1"/>
  <c r="CH190" i="1"/>
  <c r="BV194" i="1"/>
  <c r="AR194" i="1" s="1"/>
  <c r="BV198" i="1"/>
  <c r="AR198" i="1" s="1"/>
  <c r="BV202" i="1"/>
  <c r="AR202" i="1" s="1"/>
  <c r="AQ123" i="1"/>
  <c r="CH127" i="1"/>
  <c r="BZ133" i="1"/>
  <c r="AT133" i="1" s="1"/>
  <c r="CA133" i="1" s="1"/>
  <c r="AQ140" i="1"/>
  <c r="AQ142" i="1"/>
  <c r="AQ153" i="1"/>
  <c r="BZ160" i="1"/>
  <c r="AT160" i="1" s="1"/>
  <c r="CA160" i="1" s="1"/>
  <c r="CM174" i="1"/>
  <c r="BZ180" i="1"/>
  <c r="AT180" i="1" s="1"/>
  <c r="CA180" i="1" s="1"/>
  <c r="AQ188" i="1"/>
  <c r="CM189" i="1"/>
  <c r="CH192" i="1"/>
  <c r="AQ195" i="1"/>
  <c r="BZ195" i="1"/>
  <c r="AT195" i="1" s="1"/>
  <c r="CA195" i="1" s="1"/>
  <c r="AQ199" i="1"/>
  <c r="BZ199" i="1"/>
  <c r="AT199" i="1" s="1"/>
  <c r="CA199" i="1" s="1"/>
  <c r="BV74" i="1"/>
  <c r="AR74" i="1" s="1"/>
  <c r="BV105" i="1"/>
  <c r="AR105" i="1" s="1"/>
  <c r="BV113" i="1"/>
  <c r="AR113" i="1" s="1"/>
  <c r="AK135" i="1"/>
  <c r="BZ144" i="1"/>
  <c r="AT144" i="1" s="1"/>
  <c r="CA144" i="1" s="1"/>
  <c r="AK150" i="1"/>
  <c r="CM165" i="1"/>
  <c r="CM167" i="1"/>
  <c r="CM169" i="1"/>
  <c r="CM171" i="1"/>
  <c r="CM191" i="1"/>
  <c r="CM57" i="1"/>
  <c r="S59" i="1"/>
  <c r="AQ64" i="1"/>
  <c r="AQ67" i="1"/>
  <c r="CH68" i="1"/>
  <c r="CH124" i="1"/>
  <c r="AQ127" i="1"/>
  <c r="BV146" i="1"/>
  <c r="AR146" i="1" s="1"/>
  <c r="BV154" i="1"/>
  <c r="AR154" i="1" s="1"/>
  <c r="CM173" i="1"/>
  <c r="BV174" i="1"/>
  <c r="AR174" i="1" s="1"/>
  <c r="BZ178" i="1"/>
  <c r="AT178" i="1" s="1"/>
  <c r="CA178" i="1" s="1"/>
  <c r="AK180" i="1"/>
  <c r="BV189" i="1"/>
  <c r="AR189" i="1" s="1"/>
  <c r="CM193" i="1"/>
  <c r="S107" i="1"/>
  <c r="AK133" i="1"/>
  <c r="BV139" i="1"/>
  <c r="AR139" i="1" s="1"/>
  <c r="BV141" i="1"/>
  <c r="AR141" i="1" s="1"/>
  <c r="BV143" i="1"/>
  <c r="AR143" i="1" s="1"/>
  <c r="AK144" i="1"/>
  <c r="BV159" i="1"/>
  <c r="AR159" i="1" s="1"/>
  <c r="BV165" i="1"/>
  <c r="AR165" i="1" s="1"/>
  <c r="BV167" i="1"/>
  <c r="AR167" i="1" s="1"/>
  <c r="BV169" i="1"/>
  <c r="AR169" i="1" s="1"/>
  <c r="BV171" i="1"/>
  <c r="AR171" i="1" s="1"/>
  <c r="BZ185" i="1"/>
  <c r="AT185" i="1" s="1"/>
  <c r="CA185" i="1" s="1"/>
  <c r="CL185" i="1" s="1"/>
  <c r="CN185" i="1" s="1"/>
  <c r="BV191" i="1"/>
  <c r="AR191" i="1" s="1"/>
  <c r="BV201" i="1"/>
  <c r="AR201" i="1" s="1"/>
  <c r="S62" i="1"/>
  <c r="BV63" i="1"/>
  <c r="CH65" i="1"/>
  <c r="AQ87" i="1"/>
  <c r="CH91" i="1"/>
  <c r="CM92" i="1"/>
  <c r="AQ96" i="1"/>
  <c r="BV97" i="1"/>
  <c r="AR97" i="1" s="1"/>
  <c r="CH99" i="1"/>
  <c r="S110" i="1"/>
  <c r="CM117" i="1"/>
  <c r="AQ121" i="1"/>
  <c r="S136" i="1"/>
  <c r="CM136" i="1" s="1"/>
  <c r="CH149" i="1"/>
  <c r="AK152" i="1"/>
  <c r="BZ157" i="1"/>
  <c r="AT157" i="1" s="1"/>
  <c r="CA157" i="1" s="1"/>
  <c r="BV163" i="1"/>
  <c r="AR163" i="1" s="1"/>
  <c r="BV173" i="1"/>
  <c r="AR173" i="1" s="1"/>
  <c r="BZ176" i="1"/>
  <c r="AT176" i="1" s="1"/>
  <c r="CA176" i="1" s="1"/>
  <c r="AK178" i="1"/>
  <c r="CH181" i="1"/>
  <c r="AQ183" i="1"/>
  <c r="CM184" i="1"/>
  <c r="CH185" i="1"/>
  <c r="BZ187" i="1"/>
  <c r="AT187" i="1" s="1"/>
  <c r="CA187" i="1" s="1"/>
  <c r="BV193" i="1"/>
  <c r="AR193" i="1" s="1"/>
  <c r="AQ110" i="1"/>
  <c r="AQ116" i="1"/>
  <c r="CH119" i="1"/>
  <c r="CH125" i="1"/>
  <c r="AQ136" i="1"/>
  <c r="BZ146" i="1"/>
  <c r="AT146" i="1" s="1"/>
  <c r="CA146" i="1" s="1"/>
  <c r="S149" i="1"/>
  <c r="BZ154" i="1"/>
  <c r="AT154" i="1" s="1"/>
  <c r="CA154" i="1" s="1"/>
  <c r="BZ174" i="1"/>
  <c r="AT174" i="1" s="1"/>
  <c r="CA174" i="1" s="1"/>
  <c r="AS174" i="1" s="1"/>
  <c r="CH176" i="1"/>
  <c r="CM182" i="1"/>
  <c r="CH187" i="1"/>
  <c r="AK194" i="1"/>
  <c r="AK198" i="1"/>
  <c r="AK202" i="1"/>
  <c r="BV55" i="1"/>
  <c r="AR55" i="1" s="1"/>
  <c r="CH57" i="1"/>
  <c r="CM61" i="1"/>
  <c r="S79" i="1"/>
  <c r="AQ91" i="1"/>
  <c r="S94" i="1"/>
  <c r="CM94" i="1" s="1"/>
  <c r="S134" i="1"/>
  <c r="CM134" i="1" s="1"/>
  <c r="BZ139" i="1"/>
  <c r="AT139" i="1" s="1"/>
  <c r="CA139" i="1" s="1"/>
  <c r="BZ141" i="1"/>
  <c r="AT141" i="1" s="1"/>
  <c r="CA141" i="1" s="1"/>
  <c r="BZ143" i="1"/>
  <c r="AT143" i="1" s="1"/>
  <c r="CA143" i="1" s="1"/>
  <c r="AQ149" i="1"/>
  <c r="BZ159" i="1"/>
  <c r="AT159" i="1" s="1"/>
  <c r="CA159" i="1" s="1"/>
  <c r="BZ167" i="1"/>
  <c r="AT167" i="1" s="1"/>
  <c r="CA167" i="1" s="1"/>
  <c r="AS167" i="1" s="1"/>
  <c r="BZ169" i="1"/>
  <c r="AT169" i="1" s="1"/>
  <c r="CA169" i="1" s="1"/>
  <c r="AS169" i="1" s="1"/>
  <c r="BZ171" i="1"/>
  <c r="AT171" i="1" s="1"/>
  <c r="CA171" i="1" s="1"/>
  <c r="CH174" i="1"/>
  <c r="AK176" i="1"/>
  <c r="CH179" i="1"/>
  <c r="AQ181" i="1"/>
  <c r="AK185" i="1"/>
  <c r="CH189" i="1"/>
  <c r="AQ197" i="1"/>
  <c r="BZ197" i="1"/>
  <c r="AT197" i="1" s="1"/>
  <c r="CA197" i="1" s="1"/>
  <c r="AS197" i="1" s="1"/>
  <c r="BZ201" i="1"/>
  <c r="AT201" i="1" s="1"/>
  <c r="CA201" i="1" s="1"/>
  <c r="AS201" i="1" s="1"/>
  <c r="AK146" i="1"/>
  <c r="AK154" i="1"/>
  <c r="BZ163" i="1"/>
  <c r="AT163" i="1" s="1"/>
  <c r="CA163" i="1" s="1"/>
  <c r="AS163" i="1" s="1"/>
  <c r="BZ173" i="1"/>
  <c r="AT173" i="1" s="1"/>
  <c r="CA173" i="1" s="1"/>
  <c r="AK174" i="1"/>
  <c r="CM180" i="1"/>
  <c r="AK187" i="1"/>
  <c r="BZ193" i="1"/>
  <c r="AT193" i="1" s="1"/>
  <c r="CA193" i="1" s="1"/>
  <c r="BZ196" i="1"/>
  <c r="AT196" i="1" s="1"/>
  <c r="CA196" i="1" s="1"/>
  <c r="CL196" i="1" s="1"/>
  <c r="CN196" i="1" s="1"/>
  <c r="BZ200" i="1"/>
  <c r="AT200" i="1" s="1"/>
  <c r="CA200" i="1" s="1"/>
  <c r="AS200" i="1" s="1"/>
  <c r="S77" i="1"/>
  <c r="S85" i="1"/>
  <c r="BV101" i="1"/>
  <c r="AR101" i="1" s="1"/>
  <c r="CM111" i="1"/>
  <c r="CH114" i="1"/>
  <c r="CM115" i="1"/>
  <c r="S132" i="1"/>
  <c r="CM132" i="1" s="1"/>
  <c r="BZ137" i="1"/>
  <c r="AT137" i="1" s="1"/>
  <c r="CA137" i="1" s="1"/>
  <c r="BZ148" i="1"/>
  <c r="AT148" i="1" s="1"/>
  <c r="CA148" i="1" s="1"/>
  <c r="S151" i="1"/>
  <c r="CM151" i="1" s="1"/>
  <c r="BZ156" i="1"/>
  <c r="AT156" i="1" s="1"/>
  <c r="CA156" i="1" s="1"/>
  <c r="BZ161" i="1"/>
  <c r="AT161" i="1" s="1"/>
  <c r="CA161" i="1" s="1"/>
  <c r="AK189" i="1"/>
  <c r="CH58" i="1"/>
  <c r="AK69" i="1"/>
  <c r="CM84" i="1"/>
  <c r="AQ85" i="1"/>
  <c r="CH92" i="1"/>
  <c r="CH117" i="1"/>
  <c r="AQ129" i="1"/>
  <c r="AQ132" i="1"/>
  <c r="CH137" i="1"/>
  <c r="AK139" i="1"/>
  <c r="AQ151" i="1"/>
  <c r="AQ156" i="1"/>
  <c r="CH161" i="1"/>
  <c r="AK165" i="1"/>
  <c r="AK167" i="1"/>
  <c r="AK169" i="1"/>
  <c r="AK171" i="1"/>
  <c r="CH175" i="1"/>
  <c r="CM178" i="1"/>
  <c r="BZ184" i="1"/>
  <c r="AT184" i="1" s="1"/>
  <c r="CA184" i="1" s="1"/>
  <c r="CH186" i="1"/>
  <c r="AK191" i="1"/>
  <c r="CB195" i="1"/>
  <c r="CC195" i="1" s="1"/>
  <c r="CF195" i="1" s="1"/>
  <c r="T195" i="1" s="1"/>
  <c r="CI195" i="1" s="1"/>
  <c r="U195" i="1" s="1"/>
  <c r="AS195" i="1"/>
  <c r="CB199" i="1"/>
  <c r="CC199" i="1" s="1"/>
  <c r="CF199" i="1" s="1"/>
  <c r="T199" i="1" s="1"/>
  <c r="CI199" i="1" s="1"/>
  <c r="U199" i="1" s="1"/>
  <c r="AS199" i="1"/>
  <c r="CB197" i="1"/>
  <c r="CC197" i="1" s="1"/>
  <c r="CF197" i="1" s="1"/>
  <c r="T197" i="1" s="1"/>
  <c r="CI197" i="1" s="1"/>
  <c r="U197" i="1" s="1"/>
  <c r="CB201" i="1"/>
  <c r="CC201" i="1" s="1"/>
  <c r="CF201" i="1" s="1"/>
  <c r="T201" i="1" s="1"/>
  <c r="CI201" i="1" s="1"/>
  <c r="U201" i="1" s="1"/>
  <c r="AS196" i="1"/>
  <c r="CB196" i="1"/>
  <c r="CC196" i="1" s="1"/>
  <c r="CF196" i="1" s="1"/>
  <c r="T196" i="1" s="1"/>
  <c r="CI196" i="1" s="1"/>
  <c r="U196" i="1" s="1"/>
  <c r="CB200" i="1"/>
  <c r="CC200" i="1" s="1"/>
  <c r="CF200" i="1" s="1"/>
  <c r="T200" i="1" s="1"/>
  <c r="CI200" i="1" s="1"/>
  <c r="U200" i="1" s="1"/>
  <c r="AQ194" i="1"/>
  <c r="CM194" i="1"/>
  <c r="AQ196" i="1"/>
  <c r="CM196" i="1"/>
  <c r="AQ198" i="1"/>
  <c r="CM198" i="1"/>
  <c r="AQ200" i="1"/>
  <c r="CM200" i="1"/>
  <c r="AQ202" i="1"/>
  <c r="CM202" i="1"/>
  <c r="AK195" i="1"/>
  <c r="AK197" i="1"/>
  <c r="AK199" i="1"/>
  <c r="AK201" i="1"/>
  <c r="AS185" i="1"/>
  <c r="CB185" i="1"/>
  <c r="CC185" i="1" s="1"/>
  <c r="CF185" i="1" s="1"/>
  <c r="T185" i="1" s="1"/>
  <c r="CI185" i="1" s="1"/>
  <c r="U185" i="1" s="1"/>
  <c r="AS187" i="1"/>
  <c r="CB187" i="1"/>
  <c r="CC187" i="1" s="1"/>
  <c r="CF187" i="1" s="1"/>
  <c r="T187" i="1" s="1"/>
  <c r="CI187" i="1" s="1"/>
  <c r="U187" i="1" s="1"/>
  <c r="AR186" i="1"/>
  <c r="AR188" i="1"/>
  <c r="AR190" i="1"/>
  <c r="AS193" i="1"/>
  <c r="CB193" i="1"/>
  <c r="CC193" i="1" s="1"/>
  <c r="CF193" i="1" s="1"/>
  <c r="T193" i="1" s="1"/>
  <c r="CI193" i="1" s="1"/>
  <c r="U193" i="1" s="1"/>
  <c r="BZ186" i="1"/>
  <c r="AT186" i="1" s="1"/>
  <c r="CA186" i="1" s="1"/>
  <c r="AR192" i="1"/>
  <c r="BZ188" i="1"/>
  <c r="AT188" i="1" s="1"/>
  <c r="CA188" i="1" s="1"/>
  <c r="CM186" i="1"/>
  <c r="BZ190" i="1"/>
  <c r="AT190" i="1" s="1"/>
  <c r="CA190" i="1" s="1"/>
  <c r="CM188" i="1"/>
  <c r="BZ192" i="1"/>
  <c r="AT192" i="1" s="1"/>
  <c r="CA192" i="1" s="1"/>
  <c r="CM190" i="1"/>
  <c r="CM192" i="1"/>
  <c r="AQ185" i="1"/>
  <c r="AQ187" i="1"/>
  <c r="AQ189" i="1"/>
  <c r="AQ191" i="1"/>
  <c r="AQ193" i="1"/>
  <c r="AK186" i="1"/>
  <c r="AK188" i="1"/>
  <c r="AK190" i="1"/>
  <c r="AK192" i="1"/>
  <c r="AR175" i="1"/>
  <c r="AS176" i="1"/>
  <c r="CB176" i="1"/>
  <c r="CC176" i="1" s="1"/>
  <c r="CF176" i="1" s="1"/>
  <c r="T176" i="1" s="1"/>
  <c r="CI176" i="1" s="1"/>
  <c r="U176" i="1" s="1"/>
  <c r="AS178" i="1"/>
  <c r="CB178" i="1"/>
  <c r="CC178" i="1" s="1"/>
  <c r="CF178" i="1" s="1"/>
  <c r="T178" i="1" s="1"/>
  <c r="CI178" i="1" s="1"/>
  <c r="U178" i="1" s="1"/>
  <c r="AS180" i="1"/>
  <c r="CB180" i="1"/>
  <c r="CC180" i="1" s="1"/>
  <c r="CF180" i="1" s="1"/>
  <c r="T180" i="1" s="1"/>
  <c r="CI180" i="1" s="1"/>
  <c r="U180" i="1" s="1"/>
  <c r="AS182" i="1"/>
  <c r="CB182" i="1"/>
  <c r="CC182" i="1" s="1"/>
  <c r="CF182" i="1" s="1"/>
  <c r="T182" i="1" s="1"/>
  <c r="CI182" i="1" s="1"/>
  <c r="U182" i="1" s="1"/>
  <c r="AR177" i="1"/>
  <c r="AR179" i="1"/>
  <c r="AR181" i="1"/>
  <c r="AR183" i="1"/>
  <c r="AS184" i="1"/>
  <c r="CB184" i="1"/>
  <c r="CC184" i="1" s="1"/>
  <c r="CF184" i="1" s="1"/>
  <c r="T184" i="1" s="1"/>
  <c r="CI184" i="1" s="1"/>
  <c r="U184" i="1" s="1"/>
  <c r="BZ175" i="1"/>
  <c r="AT175" i="1" s="1"/>
  <c r="CA175" i="1" s="1"/>
  <c r="BZ177" i="1"/>
  <c r="AT177" i="1" s="1"/>
  <c r="CA177" i="1" s="1"/>
  <c r="BZ179" i="1"/>
  <c r="AT179" i="1" s="1"/>
  <c r="CA179" i="1" s="1"/>
  <c r="BZ181" i="1"/>
  <c r="AT181" i="1" s="1"/>
  <c r="CA181" i="1" s="1"/>
  <c r="BZ183" i="1"/>
  <c r="AT183" i="1" s="1"/>
  <c r="CA183" i="1" s="1"/>
  <c r="S175" i="1"/>
  <c r="S177" i="1"/>
  <c r="S179" i="1"/>
  <c r="S181" i="1"/>
  <c r="S183" i="1"/>
  <c r="CL176" i="1"/>
  <c r="CN176" i="1" s="1"/>
  <c r="CL178" i="1"/>
  <c r="CN178" i="1" s="1"/>
  <c r="CL180" i="1"/>
  <c r="CN180" i="1" s="1"/>
  <c r="AS168" i="1"/>
  <c r="CB168" i="1"/>
  <c r="CC168" i="1" s="1"/>
  <c r="CF168" i="1" s="1"/>
  <c r="T168" i="1" s="1"/>
  <c r="CI168" i="1" s="1"/>
  <c r="U168" i="1" s="1"/>
  <c r="AR164" i="1"/>
  <c r="AR170" i="1"/>
  <c r="AS171" i="1"/>
  <c r="CB171" i="1"/>
  <c r="CC171" i="1" s="1"/>
  <c r="CF171" i="1" s="1"/>
  <c r="T171" i="1" s="1"/>
  <c r="CI171" i="1" s="1"/>
  <c r="U171" i="1" s="1"/>
  <c r="BZ164" i="1"/>
  <c r="AT164" i="1" s="1"/>
  <c r="CA164" i="1" s="1"/>
  <c r="BZ170" i="1"/>
  <c r="AT170" i="1" s="1"/>
  <c r="CA170" i="1" s="1"/>
  <c r="CM164" i="1"/>
  <c r="AR166" i="1"/>
  <c r="CB167" i="1"/>
  <c r="CC167" i="1" s="1"/>
  <c r="CF167" i="1" s="1"/>
  <c r="T167" i="1" s="1"/>
  <c r="CI167" i="1" s="1"/>
  <c r="U167" i="1" s="1"/>
  <c r="CM170" i="1"/>
  <c r="AS173" i="1"/>
  <c r="CB173" i="1"/>
  <c r="CC173" i="1" s="1"/>
  <c r="CF173" i="1" s="1"/>
  <c r="T173" i="1" s="1"/>
  <c r="CI173" i="1" s="1"/>
  <c r="U173" i="1" s="1"/>
  <c r="AR172" i="1"/>
  <c r="BZ166" i="1"/>
  <c r="AT166" i="1" s="1"/>
  <c r="CA166" i="1" s="1"/>
  <c r="CM166" i="1"/>
  <c r="CL168" i="1"/>
  <c r="CN168" i="1" s="1"/>
  <c r="AR168" i="1"/>
  <c r="BZ172" i="1"/>
  <c r="AT172" i="1" s="1"/>
  <c r="CA172" i="1" s="1"/>
  <c r="CM172" i="1"/>
  <c r="AQ165" i="1"/>
  <c r="AQ167" i="1"/>
  <c r="AQ169" i="1"/>
  <c r="AQ171" i="1"/>
  <c r="AQ173" i="1"/>
  <c r="AK164" i="1"/>
  <c r="AK166" i="1"/>
  <c r="AK168" i="1"/>
  <c r="AK170" i="1"/>
  <c r="AK172" i="1"/>
  <c r="AS158" i="1"/>
  <c r="CB158" i="1"/>
  <c r="CC158" i="1" s="1"/>
  <c r="CF158" i="1" s="1"/>
  <c r="T158" i="1" s="1"/>
  <c r="CI158" i="1" s="1"/>
  <c r="U158" i="1" s="1"/>
  <c r="AS161" i="1"/>
  <c r="CB161" i="1"/>
  <c r="CC161" i="1" s="1"/>
  <c r="CF161" i="1" s="1"/>
  <c r="T161" i="1" s="1"/>
  <c r="CI161" i="1" s="1"/>
  <c r="U161" i="1" s="1"/>
  <c r="AS157" i="1"/>
  <c r="CB157" i="1"/>
  <c r="CC157" i="1" s="1"/>
  <c r="CF157" i="1" s="1"/>
  <c r="T157" i="1" s="1"/>
  <c r="CI157" i="1" s="1"/>
  <c r="U157" i="1" s="1"/>
  <c r="CM160" i="1"/>
  <c r="CB160" i="1"/>
  <c r="CC160" i="1" s="1"/>
  <c r="CF160" i="1" s="1"/>
  <c r="T160" i="1" s="1"/>
  <c r="CI160" i="1" s="1"/>
  <c r="U160" i="1" s="1"/>
  <c r="AS160" i="1"/>
  <c r="AR162" i="1"/>
  <c r="CM156" i="1"/>
  <c r="CB156" i="1"/>
  <c r="CC156" i="1" s="1"/>
  <c r="CF156" i="1" s="1"/>
  <c r="T156" i="1" s="1"/>
  <c r="CI156" i="1" s="1"/>
  <c r="U156" i="1" s="1"/>
  <c r="AS156" i="1"/>
  <c r="BZ162" i="1"/>
  <c r="AT162" i="1" s="1"/>
  <c r="CA162" i="1" s="1"/>
  <c r="AS159" i="1"/>
  <c r="CB159" i="1"/>
  <c r="CC159" i="1" s="1"/>
  <c r="CF159" i="1" s="1"/>
  <c r="T159" i="1" s="1"/>
  <c r="CI159" i="1" s="1"/>
  <c r="U159" i="1" s="1"/>
  <c r="CM162" i="1"/>
  <c r="AK155" i="1"/>
  <c r="AK157" i="1"/>
  <c r="AK159" i="1"/>
  <c r="AK161" i="1"/>
  <c r="CL157" i="1"/>
  <c r="CN157" i="1" s="1"/>
  <c r="AQ155" i="1"/>
  <c r="CM155" i="1"/>
  <c r="AQ157" i="1"/>
  <c r="CM157" i="1"/>
  <c r="AQ159" i="1"/>
  <c r="CM159" i="1"/>
  <c r="AQ161" i="1"/>
  <c r="CM161" i="1"/>
  <c r="AQ163" i="1"/>
  <c r="CM163" i="1"/>
  <c r="AK156" i="1"/>
  <c r="AK158" i="1"/>
  <c r="AK160" i="1"/>
  <c r="AK162" i="1"/>
  <c r="AR153" i="1"/>
  <c r="AS154" i="1"/>
  <c r="CB154" i="1"/>
  <c r="CC154" i="1" s="1"/>
  <c r="CF154" i="1" s="1"/>
  <c r="T154" i="1" s="1"/>
  <c r="CI154" i="1" s="1"/>
  <c r="U154" i="1" s="1"/>
  <c r="BZ153" i="1"/>
  <c r="AT153" i="1" s="1"/>
  <c r="CA153" i="1" s="1"/>
  <c r="BZ145" i="1"/>
  <c r="AT145" i="1" s="1"/>
  <c r="CA145" i="1" s="1"/>
  <c r="AR145" i="1"/>
  <c r="BZ149" i="1"/>
  <c r="AT149" i="1" s="1"/>
  <c r="CA149" i="1" s="1"/>
  <c r="AR149" i="1"/>
  <c r="AS150" i="1"/>
  <c r="CB150" i="1"/>
  <c r="CC150" i="1" s="1"/>
  <c r="CF150" i="1" s="1"/>
  <c r="T150" i="1" s="1"/>
  <c r="CI150" i="1" s="1"/>
  <c r="U150" i="1" s="1"/>
  <c r="AS146" i="1"/>
  <c r="CB146" i="1"/>
  <c r="CC146" i="1" s="1"/>
  <c r="CF146" i="1" s="1"/>
  <c r="T146" i="1" s="1"/>
  <c r="CI146" i="1" s="1"/>
  <c r="U146" i="1" s="1"/>
  <c r="CM153" i="1"/>
  <c r="CM145" i="1"/>
  <c r="CM149" i="1"/>
  <c r="AR151" i="1"/>
  <c r="AS144" i="1"/>
  <c r="CB144" i="1"/>
  <c r="CC144" i="1" s="1"/>
  <c r="CF144" i="1" s="1"/>
  <c r="T144" i="1" s="1"/>
  <c r="CI144" i="1" s="1"/>
  <c r="U144" i="1" s="1"/>
  <c r="BZ151" i="1"/>
  <c r="AT151" i="1" s="1"/>
  <c r="CA151" i="1" s="1"/>
  <c r="BZ147" i="1"/>
  <c r="AT147" i="1" s="1"/>
  <c r="CA147" i="1" s="1"/>
  <c r="AR147" i="1"/>
  <c r="AS148" i="1"/>
  <c r="CB148" i="1"/>
  <c r="CC148" i="1" s="1"/>
  <c r="CF148" i="1" s="1"/>
  <c r="T148" i="1" s="1"/>
  <c r="CI148" i="1" s="1"/>
  <c r="U148" i="1" s="1"/>
  <c r="CL144" i="1"/>
  <c r="CN144" i="1" s="1"/>
  <c r="CL146" i="1"/>
  <c r="CN146" i="1" s="1"/>
  <c r="AQ144" i="1"/>
  <c r="AQ146" i="1"/>
  <c r="AQ148" i="1"/>
  <c r="AQ150" i="1"/>
  <c r="AQ152" i="1"/>
  <c r="AQ154" i="1"/>
  <c r="AK145" i="1"/>
  <c r="AK147" i="1"/>
  <c r="AK149" i="1"/>
  <c r="AK151" i="1"/>
  <c r="AK153" i="1"/>
  <c r="CM140" i="1"/>
  <c r="AK140" i="1"/>
  <c r="CM142" i="1"/>
  <c r="AK142" i="1"/>
  <c r="AS141" i="1"/>
  <c r="CB141" i="1"/>
  <c r="CC141" i="1" s="1"/>
  <c r="CF141" i="1" s="1"/>
  <c r="T141" i="1" s="1"/>
  <c r="CI141" i="1" s="1"/>
  <c r="U141" i="1" s="1"/>
  <c r="AS140" i="1"/>
  <c r="CB140" i="1"/>
  <c r="CC140" i="1" s="1"/>
  <c r="CF140" i="1" s="1"/>
  <c r="T140" i="1" s="1"/>
  <c r="CI140" i="1" s="1"/>
  <c r="U140" i="1" s="1"/>
  <c r="AS143" i="1"/>
  <c r="CB143" i="1"/>
  <c r="CC143" i="1" s="1"/>
  <c r="CF143" i="1" s="1"/>
  <c r="T143" i="1" s="1"/>
  <c r="CI143" i="1" s="1"/>
  <c r="U143" i="1" s="1"/>
  <c r="AS142" i="1"/>
  <c r="CB142" i="1"/>
  <c r="CC142" i="1" s="1"/>
  <c r="CF142" i="1" s="1"/>
  <c r="T142" i="1" s="1"/>
  <c r="CI142" i="1" s="1"/>
  <c r="U142" i="1" s="1"/>
  <c r="CL143" i="1"/>
  <c r="AR140" i="1"/>
  <c r="AR142" i="1"/>
  <c r="AK141" i="1"/>
  <c r="AK143" i="1"/>
  <c r="CM141" i="1"/>
  <c r="CM143" i="1"/>
  <c r="AS133" i="1"/>
  <c r="CB133" i="1"/>
  <c r="CC133" i="1" s="1"/>
  <c r="CF133" i="1" s="1"/>
  <c r="T133" i="1" s="1"/>
  <c r="CI133" i="1" s="1"/>
  <c r="U133" i="1" s="1"/>
  <c r="AS135" i="1"/>
  <c r="CB135" i="1"/>
  <c r="CC135" i="1" s="1"/>
  <c r="CF135" i="1" s="1"/>
  <c r="T135" i="1" s="1"/>
  <c r="CI135" i="1" s="1"/>
  <c r="U135" i="1" s="1"/>
  <c r="AS137" i="1"/>
  <c r="CB137" i="1"/>
  <c r="CC137" i="1" s="1"/>
  <c r="CF137" i="1" s="1"/>
  <c r="T137" i="1" s="1"/>
  <c r="CI137" i="1" s="1"/>
  <c r="U137" i="1" s="1"/>
  <c r="AS139" i="1"/>
  <c r="CB139" i="1"/>
  <c r="CC139" i="1" s="1"/>
  <c r="CF139" i="1" s="1"/>
  <c r="T139" i="1" s="1"/>
  <c r="CI139" i="1" s="1"/>
  <c r="U139" i="1" s="1"/>
  <c r="AR134" i="1"/>
  <c r="AR136" i="1"/>
  <c r="AR138" i="1"/>
  <c r="AR132" i="1"/>
  <c r="BZ132" i="1"/>
  <c r="AT132" i="1" s="1"/>
  <c r="CA132" i="1" s="1"/>
  <c r="BZ134" i="1"/>
  <c r="AT134" i="1" s="1"/>
  <c r="CA134" i="1" s="1"/>
  <c r="BZ136" i="1"/>
  <c r="AT136" i="1" s="1"/>
  <c r="CA136" i="1" s="1"/>
  <c r="BZ138" i="1"/>
  <c r="AT138" i="1" s="1"/>
  <c r="CA138" i="1" s="1"/>
  <c r="CL133" i="1"/>
  <c r="AQ133" i="1"/>
  <c r="CM133" i="1"/>
  <c r="CN133" i="1" s="1"/>
  <c r="AQ135" i="1"/>
  <c r="CM135" i="1"/>
  <c r="AQ137" i="1"/>
  <c r="CM137" i="1"/>
  <c r="AQ139" i="1"/>
  <c r="CM139" i="1"/>
  <c r="AK132" i="1"/>
  <c r="AK134" i="1"/>
  <c r="AK136" i="1"/>
  <c r="AK138" i="1"/>
  <c r="CM86" i="1"/>
  <c r="CM90" i="1"/>
  <c r="CM119" i="1"/>
  <c r="BZ75" i="1"/>
  <c r="AT75" i="1" s="1"/>
  <c r="CA75" i="1" s="1"/>
  <c r="BZ81" i="1"/>
  <c r="AT81" i="1" s="1"/>
  <c r="CA81" i="1" s="1"/>
  <c r="AK101" i="1"/>
  <c r="BZ122" i="1"/>
  <c r="AT122" i="1" s="1"/>
  <c r="CA122" i="1" s="1"/>
  <c r="AK128" i="1"/>
  <c r="BZ77" i="1"/>
  <c r="AT77" i="1" s="1"/>
  <c r="CA77" i="1" s="1"/>
  <c r="CH64" i="1"/>
  <c r="CM65" i="1"/>
  <c r="AQ66" i="1"/>
  <c r="BV67" i="1"/>
  <c r="BZ71" i="1"/>
  <c r="AT71" i="1" s="1"/>
  <c r="CA71" i="1" s="1"/>
  <c r="AQ73" i="1"/>
  <c r="AQ75" i="1"/>
  <c r="AQ77" i="1"/>
  <c r="AQ79" i="1"/>
  <c r="AQ81" i="1"/>
  <c r="AQ83" i="1"/>
  <c r="CH85" i="1"/>
  <c r="CH87" i="1"/>
  <c r="CH89" i="1"/>
  <c r="AK92" i="1"/>
  <c r="BZ96" i="1"/>
  <c r="AT96" i="1" s="1"/>
  <c r="CA96" i="1" s="1"/>
  <c r="AK103" i="1"/>
  <c r="BZ107" i="1"/>
  <c r="AT107" i="1" s="1"/>
  <c r="CA107" i="1" s="1"/>
  <c r="AS107" i="1" s="1"/>
  <c r="BZ109" i="1"/>
  <c r="AT109" i="1" s="1"/>
  <c r="CA109" i="1" s="1"/>
  <c r="CL109" i="1" s="1"/>
  <c r="CN109" i="1" s="1"/>
  <c r="BV115" i="1"/>
  <c r="AR115" i="1" s="1"/>
  <c r="AQ118" i="1"/>
  <c r="BZ120" i="1"/>
  <c r="AT120" i="1" s="1"/>
  <c r="CA120" i="1" s="1"/>
  <c r="CB120" i="1" s="1"/>
  <c r="CC120" i="1" s="1"/>
  <c r="CF120" i="1" s="1"/>
  <c r="T120" i="1" s="1"/>
  <c r="CI120" i="1" s="1"/>
  <c r="U120" i="1" s="1"/>
  <c r="CH122" i="1"/>
  <c r="AK126" i="1"/>
  <c r="BZ59" i="1"/>
  <c r="AT59" i="1" s="1"/>
  <c r="CA59" i="1" s="1"/>
  <c r="AQ59" i="1"/>
  <c r="CH71" i="1"/>
  <c r="CH73" i="1"/>
  <c r="CH75" i="1"/>
  <c r="CH77" i="1"/>
  <c r="CH79" i="1"/>
  <c r="CH81" i="1"/>
  <c r="BZ94" i="1"/>
  <c r="AT94" i="1" s="1"/>
  <c r="CA94" i="1" s="1"/>
  <c r="AK105" i="1"/>
  <c r="BZ111" i="1"/>
  <c r="AT111" i="1" s="1"/>
  <c r="CA111" i="1" s="1"/>
  <c r="AS111" i="1" s="1"/>
  <c r="AK124" i="1"/>
  <c r="BZ56" i="1"/>
  <c r="AT56" i="1" s="1"/>
  <c r="CA56" i="1" s="1"/>
  <c r="CM63" i="1"/>
  <c r="BV84" i="1"/>
  <c r="AR84" i="1" s="1"/>
  <c r="AQ89" i="1"/>
  <c r="CH94" i="1"/>
  <c r="CM99" i="1"/>
  <c r="BZ102" i="1"/>
  <c r="AT102" i="1" s="1"/>
  <c r="CA102" i="1" s="1"/>
  <c r="AK109" i="1"/>
  <c r="CH111" i="1"/>
  <c r="BZ113" i="1"/>
  <c r="AT113" i="1" s="1"/>
  <c r="CA113" i="1" s="1"/>
  <c r="BV119" i="1"/>
  <c r="AR119" i="1" s="1"/>
  <c r="AK122" i="1"/>
  <c r="BZ79" i="1"/>
  <c r="AT79" i="1" s="1"/>
  <c r="CA79" i="1" s="1"/>
  <c r="AS79" i="1" s="1"/>
  <c r="BZ69" i="1"/>
  <c r="AT69" i="1" s="1"/>
  <c r="CA69" i="1" s="1"/>
  <c r="BZ67" i="1"/>
  <c r="AT67" i="1" s="1"/>
  <c r="CA67" i="1" s="1"/>
  <c r="CH69" i="1"/>
  <c r="AK71" i="1"/>
  <c r="AQ94" i="1"/>
  <c r="CM95" i="1"/>
  <c r="CM97" i="1"/>
  <c r="AQ98" i="1"/>
  <c r="AQ100" i="1"/>
  <c r="CM101" i="1"/>
  <c r="S102" i="1"/>
  <c r="AK107" i="1"/>
  <c r="AK111" i="1"/>
  <c r="CH113" i="1"/>
  <c r="AK120" i="1"/>
  <c r="CM128" i="1"/>
  <c r="BV86" i="1"/>
  <c r="AR86" i="1" s="1"/>
  <c r="BV88" i="1"/>
  <c r="AR88" i="1" s="1"/>
  <c r="BV90" i="1"/>
  <c r="BZ90" i="1" s="1"/>
  <c r="AT90" i="1" s="1"/>
  <c r="CA90" i="1" s="1"/>
  <c r="S91" i="1"/>
  <c r="CM91" i="1" s="1"/>
  <c r="AQ102" i="1"/>
  <c r="CH102" i="1"/>
  <c r="CM103" i="1"/>
  <c r="S104" i="1"/>
  <c r="AK104" i="1" s="1"/>
  <c r="AK113" i="1"/>
  <c r="CH115" i="1"/>
  <c r="BZ117" i="1"/>
  <c r="AT117" i="1" s="1"/>
  <c r="CA117" i="1" s="1"/>
  <c r="S125" i="1"/>
  <c r="AK125" i="1" s="1"/>
  <c r="CM126" i="1"/>
  <c r="BV57" i="1"/>
  <c r="AR57" i="1" s="1"/>
  <c r="AQ61" i="1"/>
  <c r="BZ61" i="1"/>
  <c r="AT61" i="1" s="1"/>
  <c r="CA61" i="1" s="1"/>
  <c r="BZ65" i="1"/>
  <c r="AT65" i="1" s="1"/>
  <c r="CA65" i="1" s="1"/>
  <c r="BZ72" i="1"/>
  <c r="AT72" i="1" s="1"/>
  <c r="CA72" i="1" s="1"/>
  <c r="BZ74" i="1"/>
  <c r="AT74" i="1" s="1"/>
  <c r="CA74" i="1" s="1"/>
  <c r="CB74" i="1" s="1"/>
  <c r="CC74" i="1" s="1"/>
  <c r="CF74" i="1" s="1"/>
  <c r="T74" i="1" s="1"/>
  <c r="BZ76" i="1"/>
  <c r="AT76" i="1" s="1"/>
  <c r="CA76" i="1" s="1"/>
  <c r="AS76" i="1" s="1"/>
  <c r="BZ78" i="1"/>
  <c r="AT78" i="1" s="1"/>
  <c r="CA78" i="1" s="1"/>
  <c r="BZ80" i="1"/>
  <c r="AT80" i="1" s="1"/>
  <c r="CA80" i="1" s="1"/>
  <c r="CL80" i="1" s="1"/>
  <c r="BZ82" i="1"/>
  <c r="AT82" i="1" s="1"/>
  <c r="CA82" i="1" s="1"/>
  <c r="CM105" i="1"/>
  <c r="AK115" i="1"/>
  <c r="S123" i="1"/>
  <c r="CM123" i="1" s="1"/>
  <c r="CM124" i="1"/>
  <c r="BV128" i="1"/>
  <c r="AR128" i="1" s="1"/>
  <c r="CH80" i="1"/>
  <c r="CH82" i="1"/>
  <c r="CH93" i="1"/>
  <c r="BV103" i="1"/>
  <c r="AR103" i="1" s="1"/>
  <c r="S108" i="1"/>
  <c r="CH110" i="1"/>
  <c r="AK117" i="1"/>
  <c r="S121" i="1"/>
  <c r="CM121" i="1" s="1"/>
  <c r="CM122" i="1"/>
  <c r="BV126" i="1"/>
  <c r="AR126" i="1" s="1"/>
  <c r="BZ73" i="1"/>
  <c r="AT73" i="1" s="1"/>
  <c r="CA73" i="1" s="1"/>
  <c r="AS73" i="1" s="1"/>
  <c r="BV58" i="1"/>
  <c r="AR58" i="1" s="1"/>
  <c r="CM71" i="1"/>
  <c r="AK84" i="1"/>
  <c r="BZ99" i="1"/>
  <c r="AT99" i="1" s="1"/>
  <c r="CA99" i="1" s="1"/>
  <c r="AS99" i="1" s="1"/>
  <c r="CM107" i="1"/>
  <c r="AK119" i="1"/>
  <c r="CM120" i="1"/>
  <c r="BV124" i="1"/>
  <c r="AR124" i="1" s="1"/>
  <c r="BZ60" i="1"/>
  <c r="AT60" i="1" s="1"/>
  <c r="CA60" i="1" s="1"/>
  <c r="CB60" i="1" s="1"/>
  <c r="CC60" i="1" s="1"/>
  <c r="CF60" i="1" s="1"/>
  <c r="T60" i="1" s="1"/>
  <c r="CI60" i="1" s="1"/>
  <c r="U60" i="1" s="1"/>
  <c r="BZ57" i="1"/>
  <c r="AT57" i="1" s="1"/>
  <c r="CA57" i="1" s="1"/>
  <c r="AK65" i="1"/>
  <c r="S70" i="1"/>
  <c r="AK70" i="1" s="1"/>
  <c r="AK72" i="1"/>
  <c r="AK74" i="1"/>
  <c r="AK76" i="1"/>
  <c r="AK78" i="1"/>
  <c r="AK80" i="1"/>
  <c r="AK82" i="1"/>
  <c r="BZ95" i="1"/>
  <c r="AT95" i="1" s="1"/>
  <c r="CA95" i="1" s="1"/>
  <c r="BZ97" i="1"/>
  <c r="AT97" i="1" s="1"/>
  <c r="CA97" i="1" s="1"/>
  <c r="BZ101" i="1"/>
  <c r="AT101" i="1" s="1"/>
  <c r="CA101" i="1" s="1"/>
  <c r="S112" i="1"/>
  <c r="CM112" i="1" s="1"/>
  <c r="BZ55" i="1"/>
  <c r="AT55" i="1" s="1"/>
  <c r="CA55" i="1" s="1"/>
  <c r="CB55" i="1" s="1"/>
  <c r="CC55" i="1" s="1"/>
  <c r="CF55" i="1" s="1"/>
  <c r="T55" i="1" s="1"/>
  <c r="CI55" i="1" s="1"/>
  <c r="U55" i="1" s="1"/>
  <c r="BV54" i="1"/>
  <c r="AR54" i="1" s="1"/>
  <c r="S68" i="1"/>
  <c r="CM69" i="1"/>
  <c r="AK86" i="1"/>
  <c r="AK88" i="1"/>
  <c r="AK90" i="1"/>
  <c r="BZ103" i="1"/>
  <c r="AT103" i="1" s="1"/>
  <c r="CA103" i="1" s="1"/>
  <c r="S114" i="1"/>
  <c r="CM114" i="1" s="1"/>
  <c r="BZ126" i="1"/>
  <c r="AT126" i="1" s="1"/>
  <c r="CA126" i="1" s="1"/>
  <c r="CB126" i="1" s="1"/>
  <c r="CC126" i="1" s="1"/>
  <c r="CF126" i="1" s="1"/>
  <c r="T126" i="1" s="1"/>
  <c r="CI126" i="1" s="1"/>
  <c r="U126" i="1" s="1"/>
  <c r="AQ130" i="1"/>
  <c r="BZ63" i="1"/>
  <c r="AT63" i="1" s="1"/>
  <c r="CA63" i="1" s="1"/>
  <c r="BZ62" i="1"/>
  <c r="AT62" i="1" s="1"/>
  <c r="CA62" i="1" s="1"/>
  <c r="AS62" i="1" s="1"/>
  <c r="AK63" i="1"/>
  <c r="CH66" i="1"/>
  <c r="CM67" i="1"/>
  <c r="AQ68" i="1"/>
  <c r="CH83" i="1"/>
  <c r="BZ92" i="1"/>
  <c r="AT92" i="1" s="1"/>
  <c r="CA92" i="1" s="1"/>
  <c r="AK95" i="1"/>
  <c r="AK97" i="1"/>
  <c r="AK99" i="1"/>
  <c r="BZ105" i="1"/>
  <c r="AT105" i="1" s="1"/>
  <c r="CA105" i="1" s="1"/>
  <c r="AS105" i="1" s="1"/>
  <c r="AQ114" i="1"/>
  <c r="S116" i="1"/>
  <c r="CM116" i="1" s="1"/>
  <c r="CH118" i="1"/>
  <c r="CH126" i="1"/>
  <c r="BV129" i="1"/>
  <c r="AR129" i="1" s="1"/>
  <c r="BZ131" i="1"/>
  <c r="AT131" i="1" s="1"/>
  <c r="CA131" i="1" s="1"/>
  <c r="AS131" i="1" s="1"/>
  <c r="AK131" i="1"/>
  <c r="CM131" i="1"/>
  <c r="S130" i="1"/>
  <c r="AK130" i="1" s="1"/>
  <c r="CB131" i="1"/>
  <c r="CC131" i="1" s="1"/>
  <c r="CF131" i="1" s="1"/>
  <c r="T131" i="1" s="1"/>
  <c r="CI131" i="1" s="1"/>
  <c r="U131" i="1" s="1"/>
  <c r="AR130" i="1"/>
  <c r="BZ130" i="1"/>
  <c r="AT130" i="1" s="1"/>
  <c r="CA130" i="1" s="1"/>
  <c r="AQ131" i="1"/>
  <c r="CM129" i="1"/>
  <c r="AK129" i="1"/>
  <c r="AR121" i="1"/>
  <c r="AR123" i="1"/>
  <c r="BZ121" i="1"/>
  <c r="AT121" i="1" s="1"/>
  <c r="CA121" i="1" s="1"/>
  <c r="AS126" i="1"/>
  <c r="AR125" i="1"/>
  <c r="BZ123" i="1"/>
  <c r="AT123" i="1" s="1"/>
  <c r="CA123" i="1" s="1"/>
  <c r="AR127" i="1"/>
  <c r="BZ125" i="1"/>
  <c r="AT125" i="1" s="1"/>
  <c r="CA125" i="1" s="1"/>
  <c r="CM125" i="1"/>
  <c r="AS120" i="1"/>
  <c r="BZ127" i="1"/>
  <c r="AT127" i="1" s="1"/>
  <c r="CA127" i="1" s="1"/>
  <c r="CM127" i="1"/>
  <c r="AS122" i="1"/>
  <c r="CB122" i="1"/>
  <c r="CC122" i="1" s="1"/>
  <c r="CF122" i="1" s="1"/>
  <c r="T122" i="1" s="1"/>
  <c r="CI122" i="1" s="1"/>
  <c r="U122" i="1" s="1"/>
  <c r="CL122" i="1"/>
  <c r="AQ120" i="1"/>
  <c r="AQ122" i="1"/>
  <c r="AQ124" i="1"/>
  <c r="AQ126" i="1"/>
  <c r="AQ128" i="1"/>
  <c r="AK121" i="1"/>
  <c r="AK127" i="1"/>
  <c r="BZ108" i="1"/>
  <c r="AT108" i="1" s="1"/>
  <c r="CA108" i="1" s="1"/>
  <c r="AR108" i="1"/>
  <c r="AS109" i="1"/>
  <c r="CB109" i="1"/>
  <c r="CC109" i="1" s="1"/>
  <c r="CF109" i="1" s="1"/>
  <c r="T109" i="1" s="1"/>
  <c r="CI109" i="1" s="1"/>
  <c r="U109" i="1" s="1"/>
  <c r="BZ116" i="1"/>
  <c r="AT116" i="1" s="1"/>
  <c r="CA116" i="1" s="1"/>
  <c r="AR116" i="1"/>
  <c r="AS117" i="1"/>
  <c r="CB117" i="1"/>
  <c r="CC117" i="1" s="1"/>
  <c r="CF117" i="1" s="1"/>
  <c r="T117" i="1" s="1"/>
  <c r="CI117" i="1" s="1"/>
  <c r="U117" i="1" s="1"/>
  <c r="BZ110" i="1"/>
  <c r="AT110" i="1" s="1"/>
  <c r="CA110" i="1" s="1"/>
  <c r="AR110" i="1"/>
  <c r="BZ118" i="1"/>
  <c r="AT118" i="1" s="1"/>
  <c r="CA118" i="1" s="1"/>
  <c r="AR118" i="1"/>
  <c r="CM108" i="1"/>
  <c r="BZ112" i="1"/>
  <c r="AT112" i="1" s="1"/>
  <c r="CA112" i="1" s="1"/>
  <c r="AR112" i="1"/>
  <c r="AS113" i="1"/>
  <c r="CB113" i="1"/>
  <c r="CC113" i="1" s="1"/>
  <c r="CF113" i="1" s="1"/>
  <c r="T113" i="1" s="1"/>
  <c r="CI113" i="1" s="1"/>
  <c r="U113" i="1" s="1"/>
  <c r="CM110" i="1"/>
  <c r="CM118" i="1"/>
  <c r="BZ114" i="1"/>
  <c r="AT114" i="1" s="1"/>
  <c r="CA114" i="1" s="1"/>
  <c r="AR114" i="1"/>
  <c r="AQ109" i="1"/>
  <c r="AQ111" i="1"/>
  <c r="AQ113" i="1"/>
  <c r="AQ115" i="1"/>
  <c r="AQ117" i="1"/>
  <c r="AQ119" i="1"/>
  <c r="AK108" i="1"/>
  <c r="AK110" i="1"/>
  <c r="AK116" i="1"/>
  <c r="AK118" i="1"/>
  <c r="AS102" i="1"/>
  <c r="CB102" i="1"/>
  <c r="CC102" i="1" s="1"/>
  <c r="CF102" i="1" s="1"/>
  <c r="T102" i="1" s="1"/>
  <c r="CI102" i="1" s="1"/>
  <c r="U102" i="1" s="1"/>
  <c r="AS96" i="1"/>
  <c r="CB96" i="1"/>
  <c r="CC96" i="1" s="1"/>
  <c r="CF96" i="1" s="1"/>
  <c r="T96" i="1" s="1"/>
  <c r="CI96" i="1" s="1"/>
  <c r="AR98" i="1"/>
  <c r="AR104" i="1"/>
  <c r="BZ98" i="1"/>
  <c r="AT98" i="1" s="1"/>
  <c r="CA98" i="1" s="1"/>
  <c r="AS101" i="1"/>
  <c r="CB101" i="1"/>
  <c r="CC101" i="1" s="1"/>
  <c r="CF101" i="1" s="1"/>
  <c r="T101" i="1" s="1"/>
  <c r="CI101" i="1" s="1"/>
  <c r="U101" i="1" s="1"/>
  <c r="BZ104" i="1"/>
  <c r="AT104" i="1" s="1"/>
  <c r="CA104" i="1" s="1"/>
  <c r="AR100" i="1"/>
  <c r="CB107" i="1"/>
  <c r="CC107" i="1" s="1"/>
  <c r="CF107" i="1" s="1"/>
  <c r="T107" i="1" s="1"/>
  <c r="CI107" i="1" s="1"/>
  <c r="U107" i="1" s="1"/>
  <c r="CL107" i="1"/>
  <c r="CN107" i="1" s="1"/>
  <c r="AR106" i="1"/>
  <c r="AS95" i="1"/>
  <c r="CB95" i="1"/>
  <c r="CC95" i="1" s="1"/>
  <c r="CF95" i="1" s="1"/>
  <c r="T95" i="1" s="1"/>
  <c r="CI95" i="1" s="1"/>
  <c r="U95" i="1" s="1"/>
  <c r="CM100" i="1"/>
  <c r="BZ100" i="1"/>
  <c r="AT100" i="1" s="1"/>
  <c r="CA100" i="1" s="1"/>
  <c r="AS103" i="1"/>
  <c r="CB103" i="1"/>
  <c r="CC103" i="1" s="1"/>
  <c r="CF103" i="1" s="1"/>
  <c r="T103" i="1" s="1"/>
  <c r="CI103" i="1" s="1"/>
  <c r="U103" i="1" s="1"/>
  <c r="CM106" i="1"/>
  <c r="AR102" i="1"/>
  <c r="BZ106" i="1"/>
  <c r="AT106" i="1" s="1"/>
  <c r="CA106" i="1" s="1"/>
  <c r="AR96" i="1"/>
  <c r="AS97" i="1"/>
  <c r="CB97" i="1"/>
  <c r="CC97" i="1" s="1"/>
  <c r="CF97" i="1" s="1"/>
  <c r="T97" i="1" s="1"/>
  <c r="CI97" i="1" s="1"/>
  <c r="U97" i="1" s="1"/>
  <c r="S96" i="1"/>
  <c r="S98" i="1"/>
  <c r="AQ99" i="1"/>
  <c r="AQ101" i="1"/>
  <c r="AQ103" i="1"/>
  <c r="AQ105" i="1"/>
  <c r="AQ107" i="1"/>
  <c r="BZ89" i="1"/>
  <c r="AT89" i="1" s="1"/>
  <c r="CA89" i="1" s="1"/>
  <c r="AR89" i="1"/>
  <c r="BZ93" i="1"/>
  <c r="AT93" i="1" s="1"/>
  <c r="CA93" i="1" s="1"/>
  <c r="AR93" i="1"/>
  <c r="AS94" i="1"/>
  <c r="CB94" i="1"/>
  <c r="CC94" i="1" s="1"/>
  <c r="CF94" i="1" s="1"/>
  <c r="T94" i="1" s="1"/>
  <c r="CI94" i="1" s="1"/>
  <c r="U94" i="1" s="1"/>
  <c r="CM89" i="1"/>
  <c r="CM93" i="1"/>
  <c r="BZ91" i="1"/>
  <c r="AT91" i="1" s="1"/>
  <c r="CA91" i="1" s="1"/>
  <c r="AR91" i="1"/>
  <c r="AR90" i="1"/>
  <c r="AR92" i="1"/>
  <c r="AR94" i="1"/>
  <c r="AQ90" i="1"/>
  <c r="AK89" i="1"/>
  <c r="AK91" i="1"/>
  <c r="AK93" i="1"/>
  <c r="AQ92" i="1"/>
  <c r="CP94" i="1"/>
  <c r="AK94" i="1" s="1"/>
  <c r="BZ85" i="1"/>
  <c r="AT85" i="1" s="1"/>
  <c r="CA85" i="1" s="1"/>
  <c r="AR85" i="1"/>
  <c r="BZ87" i="1"/>
  <c r="AT87" i="1" s="1"/>
  <c r="CA87" i="1" s="1"/>
  <c r="AR87" i="1"/>
  <c r="CM85" i="1"/>
  <c r="BZ83" i="1"/>
  <c r="AT83" i="1" s="1"/>
  <c r="CA83" i="1" s="1"/>
  <c r="AR83" i="1"/>
  <c r="CM87" i="1"/>
  <c r="AQ84" i="1"/>
  <c r="AQ86" i="1"/>
  <c r="AQ88" i="1"/>
  <c r="AK83" i="1"/>
  <c r="AK85" i="1"/>
  <c r="AK87" i="1"/>
  <c r="AS78" i="1"/>
  <c r="CB78" i="1"/>
  <c r="CC78" i="1" s="1"/>
  <c r="CF78" i="1" s="1"/>
  <c r="T78" i="1" s="1"/>
  <c r="CI78" i="1" s="1"/>
  <c r="U78" i="1" s="1"/>
  <c r="CB73" i="1"/>
  <c r="CC73" i="1" s="1"/>
  <c r="CF73" i="1" s="1"/>
  <c r="T73" i="1" s="1"/>
  <c r="CI73" i="1" s="1"/>
  <c r="U73" i="1" s="1"/>
  <c r="AS80" i="1"/>
  <c r="CB80" i="1"/>
  <c r="CC80" i="1" s="1"/>
  <c r="CF80" i="1" s="1"/>
  <c r="T80" i="1" s="1"/>
  <c r="CI80" i="1" s="1"/>
  <c r="U80" i="1" s="1"/>
  <c r="AS75" i="1"/>
  <c r="CB75" i="1"/>
  <c r="CC75" i="1" s="1"/>
  <c r="CF75" i="1" s="1"/>
  <c r="T75" i="1" s="1"/>
  <c r="CI75" i="1" s="1"/>
  <c r="U75" i="1" s="1"/>
  <c r="AS82" i="1"/>
  <c r="CB82" i="1"/>
  <c r="CC82" i="1" s="1"/>
  <c r="CF82" i="1" s="1"/>
  <c r="T82" i="1" s="1"/>
  <c r="CI82" i="1" s="1"/>
  <c r="U82" i="1" s="1"/>
  <c r="CM77" i="1"/>
  <c r="AS77" i="1"/>
  <c r="CB77" i="1"/>
  <c r="CC77" i="1" s="1"/>
  <c r="CF77" i="1" s="1"/>
  <c r="T77" i="1" s="1"/>
  <c r="CI77" i="1" s="1"/>
  <c r="U77" i="1" s="1"/>
  <c r="CB72" i="1"/>
  <c r="CC72" i="1" s="1"/>
  <c r="CF72" i="1" s="1"/>
  <c r="T72" i="1" s="1"/>
  <c r="CI72" i="1" s="1"/>
  <c r="U72" i="1" s="1"/>
  <c r="AS72" i="1"/>
  <c r="CM79" i="1"/>
  <c r="AS74" i="1"/>
  <c r="CM81" i="1"/>
  <c r="AS81" i="1"/>
  <c r="CB81" i="1"/>
  <c r="CC81" i="1" s="1"/>
  <c r="CF81" i="1" s="1"/>
  <c r="T81" i="1" s="1"/>
  <c r="CI81" i="1" s="1"/>
  <c r="U81" i="1" s="1"/>
  <c r="CL78" i="1"/>
  <c r="AQ72" i="1"/>
  <c r="CM72" i="1"/>
  <c r="AQ74" i="1"/>
  <c r="CM74" i="1"/>
  <c r="AQ76" i="1"/>
  <c r="CM76" i="1"/>
  <c r="AQ78" i="1"/>
  <c r="CM78" i="1"/>
  <c r="AQ80" i="1"/>
  <c r="CM80" i="1"/>
  <c r="AQ82" i="1"/>
  <c r="CM82" i="1"/>
  <c r="AK73" i="1"/>
  <c r="AK75" i="1"/>
  <c r="AK77" i="1"/>
  <c r="AK79" i="1"/>
  <c r="AK81" i="1"/>
  <c r="AR64" i="1"/>
  <c r="AR66" i="1"/>
  <c r="AS69" i="1"/>
  <c r="CB69" i="1"/>
  <c r="CC69" i="1" s="1"/>
  <c r="CF69" i="1" s="1"/>
  <c r="T69" i="1" s="1"/>
  <c r="CI69" i="1" s="1"/>
  <c r="U69" i="1" s="1"/>
  <c r="AS71" i="1"/>
  <c r="CB71" i="1"/>
  <c r="CC71" i="1" s="1"/>
  <c r="CF71" i="1" s="1"/>
  <c r="T71" i="1" s="1"/>
  <c r="CI71" i="1" s="1"/>
  <c r="U71" i="1" s="1"/>
  <c r="AR68" i="1"/>
  <c r="BZ64" i="1"/>
  <c r="AT64" i="1" s="1"/>
  <c r="CA64" i="1" s="1"/>
  <c r="BZ66" i="1"/>
  <c r="AT66" i="1" s="1"/>
  <c r="CA66" i="1" s="1"/>
  <c r="AR70" i="1"/>
  <c r="CM64" i="1"/>
  <c r="CM66" i="1"/>
  <c r="BZ68" i="1"/>
  <c r="AT68" i="1" s="1"/>
  <c r="CA68" i="1" s="1"/>
  <c r="CM68" i="1"/>
  <c r="CB63" i="1"/>
  <c r="CC63" i="1" s="1"/>
  <c r="CF63" i="1" s="1"/>
  <c r="T63" i="1" s="1"/>
  <c r="CI63" i="1" s="1"/>
  <c r="U63" i="1" s="1"/>
  <c r="AS67" i="1"/>
  <c r="CB67" i="1"/>
  <c r="CC67" i="1" s="1"/>
  <c r="CF67" i="1" s="1"/>
  <c r="T67" i="1" s="1"/>
  <c r="CI67" i="1" s="1"/>
  <c r="U67" i="1" s="1"/>
  <c r="BZ70" i="1"/>
  <c r="AT70" i="1" s="1"/>
  <c r="CA70" i="1" s="1"/>
  <c r="AS65" i="1"/>
  <c r="CB65" i="1"/>
  <c r="CC65" i="1" s="1"/>
  <c r="CF65" i="1" s="1"/>
  <c r="T65" i="1" s="1"/>
  <c r="CI65" i="1" s="1"/>
  <c r="U65" i="1" s="1"/>
  <c r="AQ65" i="1"/>
  <c r="AR63" i="1"/>
  <c r="AR67" i="1"/>
  <c r="AK64" i="1"/>
  <c r="AK66" i="1"/>
  <c r="AK68" i="1"/>
  <c r="AQ63" i="1"/>
  <c r="AQ69" i="1"/>
  <c r="AQ71" i="1"/>
  <c r="CP67" i="1"/>
  <c r="AK67" i="1" s="1"/>
  <c r="CB62" i="1"/>
  <c r="CC62" i="1" s="1"/>
  <c r="CF62" i="1" s="1"/>
  <c r="T62" i="1" s="1"/>
  <c r="CI62" i="1" s="1"/>
  <c r="U62" i="1" s="1"/>
  <c r="CB57" i="1"/>
  <c r="CC57" i="1" s="1"/>
  <c r="CF57" i="1" s="1"/>
  <c r="T57" i="1" s="1"/>
  <c r="CI57" i="1" s="1"/>
  <c r="U57" i="1" s="1"/>
  <c r="AS57" i="1"/>
  <c r="CL61" i="1"/>
  <c r="CN61" i="1" s="1"/>
  <c r="AS56" i="1"/>
  <c r="CB56" i="1"/>
  <c r="CC56" i="1" s="1"/>
  <c r="CF56" i="1" s="1"/>
  <c r="T56" i="1" s="1"/>
  <c r="CI56" i="1" s="1"/>
  <c r="U56" i="1" s="1"/>
  <c r="CB61" i="1"/>
  <c r="CC61" i="1" s="1"/>
  <c r="CF61" i="1" s="1"/>
  <c r="T61" i="1" s="1"/>
  <c r="CI61" i="1" s="1"/>
  <c r="U61" i="1" s="1"/>
  <c r="AS61" i="1"/>
  <c r="AS60" i="1"/>
  <c r="CM55" i="1"/>
  <c r="CM59" i="1"/>
  <c r="CB59" i="1"/>
  <c r="CC59" i="1" s="1"/>
  <c r="CF59" i="1" s="1"/>
  <c r="T59" i="1" s="1"/>
  <c r="CI59" i="1" s="1"/>
  <c r="U59" i="1" s="1"/>
  <c r="AS59" i="1"/>
  <c r="AK54" i="1"/>
  <c r="AK56" i="1"/>
  <c r="AK58" i="1"/>
  <c r="AK60" i="1"/>
  <c r="AK62" i="1"/>
  <c r="AQ54" i="1"/>
  <c r="CM54" i="1"/>
  <c r="AQ56" i="1"/>
  <c r="CM56" i="1"/>
  <c r="AQ58" i="1"/>
  <c r="CM58" i="1"/>
  <c r="AQ60" i="1"/>
  <c r="CM60" i="1"/>
  <c r="AQ62" i="1"/>
  <c r="CM62" i="1"/>
  <c r="AK55" i="1"/>
  <c r="AK59" i="1"/>
  <c r="AK57" i="1"/>
  <c r="AK61" i="1"/>
  <c r="AE50" i="1"/>
  <c r="AJ50" i="1"/>
  <c r="CP50" i="1" s="1"/>
  <c r="AL50" i="1"/>
  <c r="AM50" i="1"/>
  <c r="AN50" i="1"/>
  <c r="AV50" i="1"/>
  <c r="AX50" i="1" s="1"/>
  <c r="BU50" i="1"/>
  <c r="BV50" i="1" s="1"/>
  <c r="AR50" i="1" s="1"/>
  <c r="BW50" i="1"/>
  <c r="BX50" i="1"/>
  <c r="BY50" i="1"/>
  <c r="CD50" i="1"/>
  <c r="CE50" i="1" s="1"/>
  <c r="CH50" i="1" s="1"/>
  <c r="CG50" i="1"/>
  <c r="CO50" i="1"/>
  <c r="CQ50" i="1"/>
  <c r="AD50" i="1" s="1"/>
  <c r="CR50" i="1"/>
  <c r="AE51" i="1"/>
  <c r="AJ51" i="1"/>
  <c r="CP51" i="1" s="1"/>
  <c r="AL51" i="1"/>
  <c r="AM51" i="1"/>
  <c r="AN51" i="1"/>
  <c r="AV51" i="1"/>
  <c r="AX51" i="1" s="1"/>
  <c r="BU51" i="1"/>
  <c r="BV51" i="1" s="1"/>
  <c r="BW51" i="1"/>
  <c r="BX51" i="1"/>
  <c r="BY51" i="1"/>
  <c r="BZ51" i="1" s="1"/>
  <c r="AT51" i="1" s="1"/>
  <c r="CA51" i="1" s="1"/>
  <c r="CD51" i="1"/>
  <c r="CE51" i="1" s="1"/>
  <c r="CG51" i="1"/>
  <c r="CO51" i="1"/>
  <c r="CQ51" i="1"/>
  <c r="AD51" i="1" s="1"/>
  <c r="CR51" i="1"/>
  <c r="AE52" i="1"/>
  <c r="AQ52" i="1" s="1"/>
  <c r="AJ52" i="1"/>
  <c r="CP52" i="1" s="1"/>
  <c r="AL52" i="1"/>
  <c r="AM52" i="1"/>
  <c r="AN52" i="1"/>
  <c r="AV52" i="1"/>
  <c r="AX52" i="1" s="1"/>
  <c r="BU52" i="1"/>
  <c r="S52" i="1" s="1"/>
  <c r="BW52" i="1"/>
  <c r="BX52" i="1"/>
  <c r="BY52" i="1"/>
  <c r="CD52" i="1"/>
  <c r="CE52" i="1" s="1"/>
  <c r="CH52" i="1" s="1"/>
  <c r="CG52" i="1"/>
  <c r="CO52" i="1"/>
  <c r="CQ52" i="1"/>
  <c r="AD52" i="1" s="1"/>
  <c r="CR52" i="1"/>
  <c r="AE53" i="1"/>
  <c r="AJ53" i="1"/>
  <c r="CP53" i="1" s="1"/>
  <c r="AL53" i="1"/>
  <c r="AM53" i="1"/>
  <c r="AN53" i="1"/>
  <c r="AV53" i="1"/>
  <c r="AX53" i="1" s="1"/>
  <c r="BU53" i="1"/>
  <c r="BV53" i="1" s="1"/>
  <c r="BW53" i="1"/>
  <c r="BX53" i="1"/>
  <c r="BY53" i="1"/>
  <c r="CD53" i="1"/>
  <c r="CE53" i="1" s="1"/>
  <c r="CG53" i="1"/>
  <c r="CO53" i="1"/>
  <c r="CQ53" i="1"/>
  <c r="AD53" i="1" s="1"/>
  <c r="CR53" i="1"/>
  <c r="CR49" i="1"/>
  <c r="CQ49" i="1"/>
  <c r="AD49" i="1" s="1"/>
  <c r="CO49" i="1"/>
  <c r="CG49" i="1"/>
  <c r="CD49" i="1"/>
  <c r="CE49" i="1" s="1"/>
  <c r="BY49" i="1"/>
  <c r="BX49" i="1"/>
  <c r="BW49" i="1"/>
  <c r="BU49" i="1"/>
  <c r="S49" i="1" s="1"/>
  <c r="AV49" i="1"/>
  <c r="AX49" i="1" s="1"/>
  <c r="AN49" i="1"/>
  <c r="AM49" i="1"/>
  <c r="AL49" i="1"/>
  <c r="AJ49" i="1"/>
  <c r="CP49" i="1" s="1"/>
  <c r="AE49" i="1"/>
  <c r="CR48" i="1"/>
  <c r="CQ48" i="1"/>
  <c r="AD48" i="1" s="1"/>
  <c r="CO48" i="1"/>
  <c r="CG48" i="1"/>
  <c r="CD48" i="1"/>
  <c r="CE48" i="1" s="1"/>
  <c r="BY48" i="1"/>
  <c r="BX48" i="1"/>
  <c r="BW48" i="1"/>
  <c r="BU48" i="1"/>
  <c r="BV48" i="1" s="1"/>
  <c r="AV48" i="1"/>
  <c r="AX48" i="1" s="1"/>
  <c r="AN48" i="1"/>
  <c r="AM48" i="1"/>
  <c r="AL48" i="1"/>
  <c r="AJ48" i="1"/>
  <c r="CP48" i="1" s="1"/>
  <c r="AE48" i="1"/>
  <c r="AQ48" i="1" s="1"/>
  <c r="S48" i="1"/>
  <c r="CR47" i="1"/>
  <c r="CQ47" i="1"/>
  <c r="AD47" i="1" s="1"/>
  <c r="CO47" i="1"/>
  <c r="CG47" i="1"/>
  <c r="CD47" i="1"/>
  <c r="CE47" i="1" s="1"/>
  <c r="BY47" i="1"/>
  <c r="BX47" i="1"/>
  <c r="BW47" i="1"/>
  <c r="BU47" i="1"/>
  <c r="S47" i="1" s="1"/>
  <c r="AV47" i="1"/>
  <c r="AX47" i="1" s="1"/>
  <c r="AN47" i="1"/>
  <c r="AM47" i="1"/>
  <c r="AL47" i="1"/>
  <c r="AJ47" i="1"/>
  <c r="CP47" i="1" s="1"/>
  <c r="AE47" i="1"/>
  <c r="CR46" i="1"/>
  <c r="CQ46" i="1"/>
  <c r="AD46" i="1" s="1"/>
  <c r="CO46" i="1"/>
  <c r="CG46" i="1"/>
  <c r="CD46" i="1"/>
  <c r="CE46" i="1" s="1"/>
  <c r="BY46" i="1"/>
  <c r="BX46" i="1"/>
  <c r="BW46" i="1"/>
  <c r="BU46" i="1"/>
  <c r="BV46" i="1" s="1"/>
  <c r="AX46" i="1"/>
  <c r="AV46" i="1"/>
  <c r="AN46" i="1"/>
  <c r="AM46" i="1"/>
  <c r="AL46" i="1"/>
  <c r="AJ46" i="1"/>
  <c r="CP46" i="1" s="1"/>
  <c r="AE46" i="1"/>
  <c r="CR45" i="1"/>
  <c r="CQ45" i="1"/>
  <c r="AD45" i="1" s="1"/>
  <c r="CO45" i="1"/>
  <c r="CG45" i="1"/>
  <c r="CD45" i="1"/>
  <c r="CE45" i="1" s="1"/>
  <c r="BY45" i="1"/>
  <c r="BX45" i="1"/>
  <c r="BW45" i="1"/>
  <c r="BV45" i="1"/>
  <c r="AR45" i="1" s="1"/>
  <c r="BU45" i="1"/>
  <c r="S45" i="1" s="1"/>
  <c r="AV45" i="1"/>
  <c r="AX45" i="1" s="1"/>
  <c r="AN45" i="1"/>
  <c r="AM45" i="1"/>
  <c r="AL45" i="1"/>
  <c r="AJ45" i="1"/>
  <c r="CP45" i="1" s="1"/>
  <c r="AE45" i="1"/>
  <c r="CR44" i="1"/>
  <c r="CQ44" i="1"/>
  <c r="AD44" i="1" s="1"/>
  <c r="CO44" i="1"/>
  <c r="CG44" i="1"/>
  <c r="CD44" i="1"/>
  <c r="CE44" i="1" s="1"/>
  <c r="BY44" i="1"/>
  <c r="BX44" i="1"/>
  <c r="BW44" i="1"/>
  <c r="BU44" i="1"/>
  <c r="BV44" i="1" s="1"/>
  <c r="AX44" i="1"/>
  <c r="AV44" i="1"/>
  <c r="AN44" i="1"/>
  <c r="AM44" i="1"/>
  <c r="AL44" i="1"/>
  <c r="AJ44" i="1"/>
  <c r="CP44" i="1" s="1"/>
  <c r="AE44" i="1"/>
  <c r="CR43" i="1"/>
  <c r="CQ43" i="1"/>
  <c r="CO43" i="1"/>
  <c r="CG43" i="1"/>
  <c r="CD43" i="1"/>
  <c r="CE43" i="1" s="1"/>
  <c r="CH43" i="1" s="1"/>
  <c r="BY43" i="1"/>
  <c r="BX43" i="1"/>
  <c r="BW43" i="1"/>
  <c r="BU43" i="1"/>
  <c r="S43" i="1" s="1"/>
  <c r="AV43" i="1"/>
  <c r="AX43" i="1" s="1"/>
  <c r="AN43" i="1"/>
  <c r="AM43" i="1"/>
  <c r="AL43" i="1"/>
  <c r="AJ43" i="1"/>
  <c r="CP43" i="1" s="1"/>
  <c r="AE43" i="1"/>
  <c r="AD43" i="1"/>
  <c r="CR42" i="1"/>
  <c r="CQ42" i="1"/>
  <c r="AD42" i="1" s="1"/>
  <c r="CO42" i="1"/>
  <c r="CG42" i="1"/>
  <c r="CD42" i="1"/>
  <c r="CE42" i="1" s="1"/>
  <c r="BY42" i="1"/>
  <c r="BX42" i="1"/>
  <c r="BW42" i="1"/>
  <c r="BU42" i="1"/>
  <c r="BV42" i="1" s="1"/>
  <c r="AV42" i="1"/>
  <c r="AX42" i="1" s="1"/>
  <c r="AN42" i="1"/>
  <c r="AM42" i="1"/>
  <c r="AL42" i="1"/>
  <c r="AJ42" i="1"/>
  <c r="CP42" i="1" s="1"/>
  <c r="AE42" i="1"/>
  <c r="CR41" i="1"/>
  <c r="CQ41" i="1"/>
  <c r="AD41" i="1" s="1"/>
  <c r="CO41" i="1"/>
  <c r="CG41" i="1"/>
  <c r="CD41" i="1"/>
  <c r="CE41" i="1" s="1"/>
  <c r="CH41" i="1" s="1"/>
  <c r="BY41" i="1"/>
  <c r="BX41" i="1"/>
  <c r="BW41" i="1"/>
  <c r="BV41" i="1"/>
  <c r="AR41" i="1" s="1"/>
  <c r="BU41" i="1"/>
  <c r="AV41" i="1"/>
  <c r="AX41" i="1" s="1"/>
  <c r="AN41" i="1"/>
  <c r="AM41" i="1"/>
  <c r="AL41" i="1"/>
  <c r="AJ41" i="1"/>
  <c r="CP41" i="1" s="1"/>
  <c r="AE41" i="1"/>
  <c r="S41" i="1"/>
  <c r="CR40" i="1"/>
  <c r="CQ40" i="1"/>
  <c r="AD40" i="1" s="1"/>
  <c r="CO40" i="1"/>
  <c r="CG40" i="1"/>
  <c r="CD40" i="1"/>
  <c r="CE40" i="1" s="1"/>
  <c r="BY40" i="1"/>
  <c r="BX40" i="1"/>
  <c r="BW40" i="1"/>
  <c r="BU40" i="1"/>
  <c r="BV40" i="1" s="1"/>
  <c r="AV40" i="1"/>
  <c r="AX40" i="1" s="1"/>
  <c r="AN40" i="1"/>
  <c r="AM40" i="1"/>
  <c r="AL40" i="1"/>
  <c r="AJ40" i="1"/>
  <c r="CP40" i="1" s="1"/>
  <c r="AE40" i="1"/>
  <c r="CR39" i="1"/>
  <c r="CQ39" i="1"/>
  <c r="AD39" i="1" s="1"/>
  <c r="CO39" i="1"/>
  <c r="CG39" i="1"/>
  <c r="CD39" i="1"/>
  <c r="CE39" i="1" s="1"/>
  <c r="CH39" i="1" s="1"/>
  <c r="BY39" i="1"/>
  <c r="BX39" i="1"/>
  <c r="BW39" i="1"/>
  <c r="BU39" i="1"/>
  <c r="BV39" i="1" s="1"/>
  <c r="AR39" i="1" s="1"/>
  <c r="AV39" i="1"/>
  <c r="AX39" i="1" s="1"/>
  <c r="AN39" i="1"/>
  <c r="AM39" i="1"/>
  <c r="AL39" i="1"/>
  <c r="AJ39" i="1"/>
  <c r="CP39" i="1" s="1"/>
  <c r="AE39" i="1"/>
  <c r="S39" i="1"/>
  <c r="CR38" i="1"/>
  <c r="CQ38" i="1"/>
  <c r="AD38" i="1" s="1"/>
  <c r="CO38" i="1"/>
  <c r="CG38" i="1"/>
  <c r="CD38" i="1"/>
  <c r="CE38" i="1" s="1"/>
  <c r="CH38" i="1" s="1"/>
  <c r="BY38" i="1"/>
  <c r="BX38" i="1"/>
  <c r="BW38" i="1"/>
  <c r="BU38" i="1"/>
  <c r="BV38" i="1" s="1"/>
  <c r="AV38" i="1"/>
  <c r="AX38" i="1" s="1"/>
  <c r="AN38" i="1"/>
  <c r="AM38" i="1"/>
  <c r="AL38" i="1"/>
  <c r="AJ38" i="1"/>
  <c r="CP38" i="1" s="1"/>
  <c r="AE38" i="1"/>
  <c r="CR37" i="1"/>
  <c r="CQ37" i="1"/>
  <c r="CO37" i="1"/>
  <c r="CG37" i="1"/>
  <c r="CD37" i="1"/>
  <c r="CE37" i="1" s="1"/>
  <c r="BY37" i="1"/>
  <c r="BX37" i="1"/>
  <c r="BW37" i="1"/>
  <c r="BU37" i="1"/>
  <c r="S37" i="1" s="1"/>
  <c r="AV37" i="1"/>
  <c r="AX37" i="1" s="1"/>
  <c r="AN37" i="1"/>
  <c r="AM37" i="1"/>
  <c r="AL37" i="1"/>
  <c r="AJ37" i="1"/>
  <c r="CP37" i="1" s="1"/>
  <c r="AE37" i="1"/>
  <c r="AD37" i="1"/>
  <c r="CR36" i="1"/>
  <c r="CQ36" i="1"/>
  <c r="AD36" i="1" s="1"/>
  <c r="CO36" i="1"/>
  <c r="CG36" i="1"/>
  <c r="CD36" i="1"/>
  <c r="CE36" i="1" s="1"/>
  <c r="BY36" i="1"/>
  <c r="BX36" i="1"/>
  <c r="BW36" i="1"/>
  <c r="BU36" i="1"/>
  <c r="BV36" i="1" s="1"/>
  <c r="AV36" i="1"/>
  <c r="AX36" i="1" s="1"/>
  <c r="AN36" i="1"/>
  <c r="AM36" i="1"/>
  <c r="AL36" i="1"/>
  <c r="AJ36" i="1"/>
  <c r="CP36" i="1" s="1"/>
  <c r="AE36" i="1"/>
  <c r="AQ36" i="1" s="1"/>
  <c r="S36" i="1"/>
  <c r="CR35" i="1"/>
  <c r="CQ35" i="1"/>
  <c r="AD35" i="1" s="1"/>
  <c r="CO35" i="1"/>
  <c r="CG35" i="1"/>
  <c r="CD35" i="1"/>
  <c r="CE35" i="1" s="1"/>
  <c r="CH35" i="1" s="1"/>
  <c r="BY35" i="1"/>
  <c r="BX35" i="1"/>
  <c r="BW35" i="1"/>
  <c r="BV35" i="1"/>
  <c r="AR35" i="1" s="1"/>
  <c r="BU35" i="1"/>
  <c r="AV35" i="1"/>
  <c r="AX35" i="1" s="1"/>
  <c r="AN35" i="1"/>
  <c r="AM35" i="1"/>
  <c r="AL35" i="1"/>
  <c r="AJ35" i="1"/>
  <c r="CP35" i="1" s="1"/>
  <c r="AE35" i="1"/>
  <c r="S35" i="1"/>
  <c r="CR34" i="1"/>
  <c r="CQ34" i="1"/>
  <c r="AD34" i="1" s="1"/>
  <c r="CO34" i="1"/>
  <c r="CG34" i="1"/>
  <c r="CD34" i="1"/>
  <c r="CE34" i="1" s="1"/>
  <c r="BY34" i="1"/>
  <c r="BX34" i="1"/>
  <c r="BW34" i="1"/>
  <c r="BU34" i="1"/>
  <c r="BV34" i="1" s="1"/>
  <c r="AV34" i="1"/>
  <c r="AX34" i="1" s="1"/>
  <c r="AN34" i="1"/>
  <c r="AM34" i="1"/>
  <c r="AL34" i="1"/>
  <c r="AJ34" i="1"/>
  <c r="CP34" i="1" s="1"/>
  <c r="AE34" i="1"/>
  <c r="AQ34" i="1" s="1"/>
  <c r="CR33" i="1"/>
  <c r="CQ33" i="1"/>
  <c r="AD33" i="1" s="1"/>
  <c r="CO33" i="1"/>
  <c r="CG33" i="1"/>
  <c r="CD33" i="1"/>
  <c r="CE33" i="1" s="1"/>
  <c r="BY33" i="1"/>
  <c r="BX33" i="1"/>
  <c r="BW33" i="1"/>
  <c r="BV33" i="1"/>
  <c r="AR33" i="1" s="1"/>
  <c r="BU33" i="1"/>
  <c r="AV33" i="1"/>
  <c r="AX33" i="1" s="1"/>
  <c r="AN33" i="1"/>
  <c r="AM33" i="1"/>
  <c r="AL33" i="1"/>
  <c r="AJ33" i="1"/>
  <c r="CP33" i="1" s="1"/>
  <c r="AE33" i="1"/>
  <c r="S33" i="1"/>
  <c r="CR32" i="1"/>
  <c r="CQ32" i="1"/>
  <c r="AD32" i="1" s="1"/>
  <c r="CO32" i="1"/>
  <c r="CG32" i="1"/>
  <c r="CD32" i="1"/>
  <c r="CE32" i="1" s="1"/>
  <c r="BY32" i="1"/>
  <c r="BZ32" i="1" s="1"/>
  <c r="AT32" i="1" s="1"/>
  <c r="CA32" i="1" s="1"/>
  <c r="BX32" i="1"/>
  <c r="BW32" i="1"/>
  <c r="BU32" i="1"/>
  <c r="BV32" i="1" s="1"/>
  <c r="AV32" i="1"/>
  <c r="AX32" i="1" s="1"/>
  <c r="AN32" i="1"/>
  <c r="AM32" i="1"/>
  <c r="AL32" i="1"/>
  <c r="AJ32" i="1"/>
  <c r="CP32" i="1" s="1"/>
  <c r="AE32" i="1"/>
  <c r="AQ32" i="1" s="1"/>
  <c r="CR31" i="1"/>
  <c r="CQ31" i="1"/>
  <c r="AD31" i="1" s="1"/>
  <c r="CO31" i="1"/>
  <c r="CG31" i="1"/>
  <c r="CD31" i="1"/>
  <c r="CE31" i="1" s="1"/>
  <c r="BY31" i="1"/>
  <c r="BX31" i="1"/>
  <c r="BW31" i="1"/>
  <c r="BV31" i="1"/>
  <c r="AR31" i="1" s="1"/>
  <c r="BU31" i="1"/>
  <c r="AV31" i="1"/>
  <c r="AX31" i="1" s="1"/>
  <c r="AN31" i="1"/>
  <c r="AM31" i="1"/>
  <c r="AL31" i="1"/>
  <c r="AJ31" i="1"/>
  <c r="CP31" i="1" s="1"/>
  <c r="AE31" i="1"/>
  <c r="S31" i="1"/>
  <c r="CR30" i="1"/>
  <c r="CQ30" i="1"/>
  <c r="AD30" i="1" s="1"/>
  <c r="CO30" i="1"/>
  <c r="CG30" i="1"/>
  <c r="CD30" i="1"/>
  <c r="CE30" i="1" s="1"/>
  <c r="BY30" i="1"/>
  <c r="BX30" i="1"/>
  <c r="BW30" i="1"/>
  <c r="BU30" i="1"/>
  <c r="BV30" i="1" s="1"/>
  <c r="AV30" i="1"/>
  <c r="AX30" i="1" s="1"/>
  <c r="AN30" i="1"/>
  <c r="AM30" i="1"/>
  <c r="AL30" i="1"/>
  <c r="AJ30" i="1"/>
  <c r="CP30" i="1" s="1"/>
  <c r="AE30" i="1"/>
  <c r="AQ30" i="1" s="1"/>
  <c r="CR29" i="1"/>
  <c r="CQ29" i="1"/>
  <c r="CO29" i="1"/>
  <c r="CG29" i="1"/>
  <c r="CD29" i="1"/>
  <c r="CE29" i="1" s="1"/>
  <c r="CH29" i="1" s="1"/>
  <c r="BY29" i="1"/>
  <c r="BX29" i="1"/>
  <c r="BW29" i="1"/>
  <c r="BU29" i="1"/>
  <c r="S29" i="1" s="1"/>
  <c r="AX29" i="1"/>
  <c r="AV29" i="1"/>
  <c r="AN29" i="1"/>
  <c r="AM29" i="1"/>
  <c r="AL29" i="1"/>
  <c r="AJ29" i="1"/>
  <c r="CP29" i="1" s="1"/>
  <c r="AE29" i="1"/>
  <c r="AQ29" i="1" s="1"/>
  <c r="AD29" i="1"/>
  <c r="CR28" i="1"/>
  <c r="CQ28" i="1"/>
  <c r="AD28" i="1" s="1"/>
  <c r="CP28" i="1"/>
  <c r="CO28" i="1"/>
  <c r="CG28" i="1"/>
  <c r="CD28" i="1"/>
  <c r="CE28" i="1" s="1"/>
  <c r="BY28" i="1"/>
  <c r="BX28" i="1"/>
  <c r="BW28" i="1"/>
  <c r="BU28" i="1"/>
  <c r="BV28" i="1" s="1"/>
  <c r="AV28" i="1"/>
  <c r="AX28" i="1" s="1"/>
  <c r="AN28" i="1"/>
  <c r="AM28" i="1"/>
  <c r="AL28" i="1"/>
  <c r="AJ28" i="1"/>
  <c r="AE28" i="1"/>
  <c r="AQ28" i="1" s="1"/>
  <c r="CR27" i="1"/>
  <c r="CQ27" i="1"/>
  <c r="AD27" i="1" s="1"/>
  <c r="CO27" i="1"/>
  <c r="CG27" i="1"/>
  <c r="CD27" i="1"/>
  <c r="CE27" i="1" s="1"/>
  <c r="CH27" i="1" s="1"/>
  <c r="BY27" i="1"/>
  <c r="BX27" i="1"/>
  <c r="BW27" i="1"/>
  <c r="BU27" i="1"/>
  <c r="S27" i="1" s="1"/>
  <c r="AV27" i="1"/>
  <c r="AX27" i="1" s="1"/>
  <c r="AQ27" i="1"/>
  <c r="AN27" i="1"/>
  <c r="AM27" i="1"/>
  <c r="AL27" i="1"/>
  <c r="AJ27" i="1"/>
  <c r="CP27" i="1" s="1"/>
  <c r="AE27" i="1"/>
  <c r="CR26" i="1"/>
  <c r="CQ26" i="1"/>
  <c r="AD26" i="1" s="1"/>
  <c r="CO26" i="1"/>
  <c r="CG26" i="1"/>
  <c r="CD26" i="1"/>
  <c r="CE26" i="1" s="1"/>
  <c r="BY26" i="1"/>
  <c r="BX26" i="1"/>
  <c r="BW26" i="1"/>
  <c r="BU26" i="1"/>
  <c r="BV26" i="1" s="1"/>
  <c r="AV26" i="1"/>
  <c r="AX26" i="1" s="1"/>
  <c r="AN26" i="1"/>
  <c r="AM26" i="1"/>
  <c r="AL26" i="1"/>
  <c r="AJ26" i="1"/>
  <c r="CP26" i="1" s="1"/>
  <c r="AE26" i="1"/>
  <c r="CR25" i="1"/>
  <c r="CQ25" i="1"/>
  <c r="AD25" i="1" s="1"/>
  <c r="CO25" i="1"/>
  <c r="CG25" i="1"/>
  <c r="CD25" i="1"/>
  <c r="CE25" i="1" s="1"/>
  <c r="BY25" i="1"/>
  <c r="BX25" i="1"/>
  <c r="BW25" i="1"/>
  <c r="BU25" i="1"/>
  <c r="S25" i="1" s="1"/>
  <c r="AV25" i="1"/>
  <c r="AX25" i="1" s="1"/>
  <c r="AN25" i="1"/>
  <c r="AM25" i="1"/>
  <c r="AL25" i="1"/>
  <c r="AJ25" i="1"/>
  <c r="CP25" i="1" s="1"/>
  <c r="AE25" i="1"/>
  <c r="AQ25" i="1" s="1"/>
  <c r="CR24" i="1"/>
  <c r="CQ24" i="1"/>
  <c r="AD24" i="1" s="1"/>
  <c r="CO24" i="1"/>
  <c r="CG24" i="1"/>
  <c r="CD24" i="1"/>
  <c r="CE24" i="1" s="1"/>
  <c r="CH24" i="1" s="1"/>
  <c r="BY24" i="1"/>
  <c r="BX24" i="1"/>
  <c r="BW24" i="1"/>
  <c r="BU24" i="1"/>
  <c r="BV24" i="1" s="1"/>
  <c r="AV24" i="1"/>
  <c r="AX24" i="1" s="1"/>
  <c r="AN24" i="1"/>
  <c r="AM24" i="1"/>
  <c r="AL24" i="1"/>
  <c r="AJ24" i="1"/>
  <c r="CP24" i="1" s="1"/>
  <c r="AE24" i="1"/>
  <c r="CR23" i="1"/>
  <c r="CQ23" i="1"/>
  <c r="AD23" i="1" s="1"/>
  <c r="CO23" i="1"/>
  <c r="CG23" i="1"/>
  <c r="CD23" i="1"/>
  <c r="CE23" i="1" s="1"/>
  <c r="CH23" i="1" s="1"/>
  <c r="BY23" i="1"/>
  <c r="BX23" i="1"/>
  <c r="BW23" i="1"/>
  <c r="BV23" i="1"/>
  <c r="AR23" i="1" s="1"/>
  <c r="BU23" i="1"/>
  <c r="S23" i="1" s="1"/>
  <c r="AV23" i="1"/>
  <c r="AX23" i="1" s="1"/>
  <c r="AN23" i="1"/>
  <c r="AM23" i="1"/>
  <c r="AL23" i="1"/>
  <c r="AJ23" i="1"/>
  <c r="CP23" i="1" s="1"/>
  <c r="AE23" i="1"/>
  <c r="CR22" i="1"/>
  <c r="CQ22" i="1"/>
  <c r="AD22" i="1" s="1"/>
  <c r="CO22" i="1"/>
  <c r="CG22" i="1"/>
  <c r="CD22" i="1"/>
  <c r="CE22" i="1" s="1"/>
  <c r="CH22" i="1" s="1"/>
  <c r="BY22" i="1"/>
  <c r="BX22" i="1"/>
  <c r="BW22" i="1"/>
  <c r="BU22" i="1"/>
  <c r="BV22" i="1" s="1"/>
  <c r="AV22" i="1"/>
  <c r="AX22" i="1" s="1"/>
  <c r="AN22" i="1"/>
  <c r="AM22" i="1"/>
  <c r="AL22" i="1"/>
  <c r="AJ22" i="1"/>
  <c r="CP22" i="1" s="1"/>
  <c r="AE22" i="1"/>
  <c r="CR21" i="1"/>
  <c r="CQ21" i="1"/>
  <c r="AD21" i="1" s="1"/>
  <c r="CO21" i="1"/>
  <c r="CG21" i="1"/>
  <c r="CD21" i="1"/>
  <c r="CE21" i="1" s="1"/>
  <c r="BY21" i="1"/>
  <c r="BX21" i="1"/>
  <c r="BW21" i="1"/>
  <c r="BV21" i="1"/>
  <c r="AR21" i="1" s="1"/>
  <c r="BU21" i="1"/>
  <c r="S21" i="1" s="1"/>
  <c r="AV21" i="1"/>
  <c r="AX21" i="1" s="1"/>
  <c r="AN21" i="1"/>
  <c r="AM21" i="1"/>
  <c r="AL21" i="1"/>
  <c r="AJ21" i="1"/>
  <c r="CP21" i="1" s="1"/>
  <c r="AE21" i="1"/>
  <c r="CR20" i="1"/>
  <c r="CQ20" i="1"/>
  <c r="AD20" i="1" s="1"/>
  <c r="CO20" i="1"/>
  <c r="CG20" i="1"/>
  <c r="CD20" i="1"/>
  <c r="CE20" i="1" s="1"/>
  <c r="BY20" i="1"/>
  <c r="BX20" i="1"/>
  <c r="BW20" i="1"/>
  <c r="BU20" i="1"/>
  <c r="BV20" i="1" s="1"/>
  <c r="AV20" i="1"/>
  <c r="AX20" i="1" s="1"/>
  <c r="AN20" i="1"/>
  <c r="AM20" i="1"/>
  <c r="AL20" i="1"/>
  <c r="AJ20" i="1"/>
  <c r="CP20" i="1" s="1"/>
  <c r="AE20" i="1"/>
  <c r="CR19" i="1"/>
  <c r="CQ19" i="1"/>
  <c r="AD19" i="1" s="1"/>
  <c r="CO19" i="1"/>
  <c r="CG19" i="1"/>
  <c r="CD19" i="1"/>
  <c r="CE19" i="1" s="1"/>
  <c r="BY19" i="1"/>
  <c r="BX19" i="1"/>
  <c r="BW19" i="1"/>
  <c r="BU19" i="1"/>
  <c r="S19" i="1" s="1"/>
  <c r="AV19" i="1"/>
  <c r="AX19" i="1" s="1"/>
  <c r="AN19" i="1"/>
  <c r="AM19" i="1"/>
  <c r="AL19" i="1"/>
  <c r="AJ19" i="1"/>
  <c r="CP19" i="1" s="1"/>
  <c r="AE19" i="1"/>
  <c r="CR18" i="1"/>
  <c r="CQ18" i="1"/>
  <c r="AD18" i="1" s="1"/>
  <c r="CO18" i="1"/>
  <c r="CG18" i="1"/>
  <c r="CD18" i="1"/>
  <c r="CE18" i="1" s="1"/>
  <c r="CH18" i="1" s="1"/>
  <c r="BY18" i="1"/>
  <c r="BX18" i="1"/>
  <c r="BW18" i="1"/>
  <c r="BU18" i="1"/>
  <c r="BV18" i="1" s="1"/>
  <c r="AV18" i="1"/>
  <c r="AX18" i="1" s="1"/>
  <c r="AN18" i="1"/>
  <c r="AM18" i="1"/>
  <c r="AL18" i="1"/>
  <c r="AJ18" i="1"/>
  <c r="CP18" i="1" s="1"/>
  <c r="AE18" i="1"/>
  <c r="S18" i="1"/>
  <c r="CR17" i="1"/>
  <c r="CQ17" i="1"/>
  <c r="AD17" i="1" s="1"/>
  <c r="CO17" i="1"/>
  <c r="CG17" i="1"/>
  <c r="CD17" i="1"/>
  <c r="CE17" i="1" s="1"/>
  <c r="BY17" i="1"/>
  <c r="BX17" i="1"/>
  <c r="BW17" i="1"/>
  <c r="BU17" i="1"/>
  <c r="S17" i="1" s="1"/>
  <c r="AV17" i="1"/>
  <c r="AX17" i="1" s="1"/>
  <c r="AN17" i="1"/>
  <c r="AM17" i="1"/>
  <c r="AL17" i="1"/>
  <c r="AJ17" i="1"/>
  <c r="CP17" i="1" s="1"/>
  <c r="AE17" i="1"/>
  <c r="CR16" i="1"/>
  <c r="CQ16" i="1"/>
  <c r="AD16" i="1" s="1"/>
  <c r="CO16" i="1"/>
  <c r="CG16" i="1"/>
  <c r="CD16" i="1"/>
  <c r="CE16" i="1" s="1"/>
  <c r="CH16" i="1" s="1"/>
  <c r="BY16" i="1"/>
  <c r="BX16" i="1"/>
  <c r="BW16" i="1"/>
  <c r="BU16" i="1"/>
  <c r="S16" i="1" s="1"/>
  <c r="AV16" i="1"/>
  <c r="AX16" i="1" s="1"/>
  <c r="AN16" i="1"/>
  <c r="AM16" i="1"/>
  <c r="AL16" i="1"/>
  <c r="AJ16" i="1"/>
  <c r="CP16" i="1" s="1"/>
  <c r="AE16" i="1"/>
  <c r="CR15" i="1"/>
  <c r="CQ15" i="1"/>
  <c r="AD15" i="1" s="1"/>
  <c r="CO15" i="1"/>
  <c r="CG15" i="1"/>
  <c r="CD15" i="1"/>
  <c r="CE15" i="1" s="1"/>
  <c r="BY15" i="1"/>
  <c r="BX15" i="1"/>
  <c r="BW15" i="1"/>
  <c r="BU15" i="1"/>
  <c r="BV15" i="1" s="1"/>
  <c r="AV15" i="1"/>
  <c r="AX15" i="1" s="1"/>
  <c r="AN15" i="1"/>
  <c r="AM15" i="1"/>
  <c r="AL15" i="1"/>
  <c r="AJ15" i="1"/>
  <c r="CP15" i="1" s="1"/>
  <c r="AE15" i="1"/>
  <c r="CR14" i="1"/>
  <c r="CQ14" i="1"/>
  <c r="AD14" i="1" s="1"/>
  <c r="CO14" i="1"/>
  <c r="CG14" i="1"/>
  <c r="CE14" i="1"/>
  <c r="CH14" i="1" s="1"/>
  <c r="CD14" i="1"/>
  <c r="BY14" i="1"/>
  <c r="BX14" i="1"/>
  <c r="BW14" i="1"/>
  <c r="BU14" i="1"/>
  <c r="S14" i="1" s="1"/>
  <c r="AV14" i="1"/>
  <c r="AX14" i="1" s="1"/>
  <c r="AN14" i="1"/>
  <c r="AM14" i="1"/>
  <c r="AL14" i="1"/>
  <c r="AJ14" i="1"/>
  <c r="CP14" i="1" s="1"/>
  <c r="AE14" i="1"/>
  <c r="CR13" i="1"/>
  <c r="CQ13" i="1"/>
  <c r="AD13" i="1" s="1"/>
  <c r="CO13" i="1"/>
  <c r="CG13" i="1"/>
  <c r="CD13" i="1"/>
  <c r="CE13" i="1" s="1"/>
  <c r="BY13" i="1"/>
  <c r="BX13" i="1"/>
  <c r="BW13" i="1"/>
  <c r="BU13" i="1"/>
  <c r="BV13" i="1" s="1"/>
  <c r="AV13" i="1"/>
  <c r="AX13" i="1" s="1"/>
  <c r="AN13" i="1"/>
  <c r="AM13" i="1"/>
  <c r="AL13" i="1"/>
  <c r="AJ13" i="1"/>
  <c r="CP13" i="1" s="1"/>
  <c r="AE13" i="1"/>
  <c r="CR12" i="1"/>
  <c r="CQ12" i="1"/>
  <c r="AD12" i="1" s="1"/>
  <c r="CO12" i="1"/>
  <c r="CG12" i="1"/>
  <c r="CD12" i="1"/>
  <c r="CE12" i="1" s="1"/>
  <c r="BY12" i="1"/>
  <c r="BX12" i="1"/>
  <c r="BW12" i="1"/>
  <c r="BU12" i="1"/>
  <c r="S12" i="1" s="1"/>
  <c r="AV12" i="1"/>
  <c r="AX12" i="1" s="1"/>
  <c r="AN12" i="1"/>
  <c r="AM12" i="1"/>
  <c r="AL12" i="1"/>
  <c r="AJ12" i="1"/>
  <c r="CP12" i="1" s="1"/>
  <c r="AE12" i="1"/>
  <c r="CR11" i="1"/>
  <c r="CQ11" i="1"/>
  <c r="AD11" i="1" s="1"/>
  <c r="CO11" i="1"/>
  <c r="CG11" i="1"/>
  <c r="CD11" i="1"/>
  <c r="CE11" i="1" s="1"/>
  <c r="BY11" i="1"/>
  <c r="BX11" i="1"/>
  <c r="BW11" i="1"/>
  <c r="BU11" i="1"/>
  <c r="BV11" i="1" s="1"/>
  <c r="AV11" i="1"/>
  <c r="AX11" i="1" s="1"/>
  <c r="AN11" i="1"/>
  <c r="AM11" i="1"/>
  <c r="AL11" i="1"/>
  <c r="AJ11" i="1"/>
  <c r="CP11" i="1" s="1"/>
  <c r="AE11" i="1"/>
  <c r="AQ11" i="1" s="1"/>
  <c r="CR10" i="1"/>
  <c r="CQ10" i="1"/>
  <c r="AD10" i="1" s="1"/>
  <c r="CO10" i="1"/>
  <c r="CG10" i="1"/>
  <c r="CD10" i="1"/>
  <c r="CE10" i="1" s="1"/>
  <c r="BY10" i="1"/>
  <c r="BX10" i="1"/>
  <c r="BW10" i="1"/>
  <c r="BV10" i="1"/>
  <c r="AR10" i="1" s="1"/>
  <c r="BU10" i="1"/>
  <c r="S10" i="1" s="1"/>
  <c r="AV10" i="1"/>
  <c r="AX10" i="1" s="1"/>
  <c r="AN10" i="1"/>
  <c r="AM10" i="1"/>
  <c r="AL10" i="1"/>
  <c r="AJ10" i="1"/>
  <c r="CP10" i="1" s="1"/>
  <c r="AE10" i="1"/>
  <c r="CR9" i="1"/>
  <c r="CQ9" i="1"/>
  <c r="AD9" i="1" s="1"/>
  <c r="CO9" i="1"/>
  <c r="CG9" i="1"/>
  <c r="CD9" i="1"/>
  <c r="CE9" i="1" s="1"/>
  <c r="BY9" i="1"/>
  <c r="BX9" i="1"/>
  <c r="BW9" i="1"/>
  <c r="BU9" i="1"/>
  <c r="BV9" i="1" s="1"/>
  <c r="AV9" i="1"/>
  <c r="AX9" i="1" s="1"/>
  <c r="AN9" i="1"/>
  <c r="AM9" i="1"/>
  <c r="AL9" i="1"/>
  <c r="AJ9" i="1"/>
  <c r="CP9" i="1" s="1"/>
  <c r="AE9" i="1"/>
  <c r="S9" i="1"/>
  <c r="CM9" i="1" s="1"/>
  <c r="CR8" i="1"/>
  <c r="CQ8" i="1"/>
  <c r="AD8" i="1" s="1"/>
  <c r="CO8" i="1"/>
  <c r="CG8" i="1"/>
  <c r="CD8" i="1"/>
  <c r="CE8" i="1" s="1"/>
  <c r="BY8" i="1"/>
  <c r="BX8" i="1"/>
  <c r="BW8" i="1"/>
  <c r="BU8" i="1"/>
  <c r="S8" i="1" s="1"/>
  <c r="AV8" i="1"/>
  <c r="AX8" i="1" s="1"/>
  <c r="AN8" i="1"/>
  <c r="AM8" i="1"/>
  <c r="AL8" i="1"/>
  <c r="AJ8" i="1"/>
  <c r="CP8" i="1" s="1"/>
  <c r="AE8" i="1"/>
  <c r="CR7" i="1"/>
  <c r="CQ7" i="1"/>
  <c r="AD7" i="1" s="1"/>
  <c r="CO7" i="1"/>
  <c r="CG7" i="1"/>
  <c r="CE7" i="1"/>
  <c r="CD7" i="1"/>
  <c r="BY7" i="1"/>
  <c r="BX7" i="1"/>
  <c r="BW7" i="1"/>
  <c r="BU7" i="1"/>
  <c r="BV7" i="1" s="1"/>
  <c r="AV7" i="1"/>
  <c r="AX7" i="1" s="1"/>
  <c r="AN7" i="1"/>
  <c r="AM7" i="1"/>
  <c r="AL7" i="1"/>
  <c r="AJ7" i="1"/>
  <c r="CP7" i="1" s="1"/>
  <c r="AE7" i="1"/>
  <c r="AQ7" i="1" s="1"/>
  <c r="CR6" i="1"/>
  <c r="CQ6" i="1"/>
  <c r="AD6" i="1" s="1"/>
  <c r="CO6" i="1"/>
  <c r="CG6" i="1"/>
  <c r="CD6" i="1"/>
  <c r="CE6" i="1" s="1"/>
  <c r="CH6" i="1" s="1"/>
  <c r="BY6" i="1"/>
  <c r="BX6" i="1"/>
  <c r="BW6" i="1"/>
  <c r="BU6" i="1"/>
  <c r="S6" i="1" s="1"/>
  <c r="AV6" i="1"/>
  <c r="AX6" i="1" s="1"/>
  <c r="AN6" i="1"/>
  <c r="AM6" i="1"/>
  <c r="AL6" i="1"/>
  <c r="AJ6" i="1"/>
  <c r="CP6" i="1" s="1"/>
  <c r="AE6" i="1"/>
  <c r="CR5" i="1"/>
  <c r="CQ5" i="1"/>
  <c r="AD5" i="1" s="1"/>
  <c r="CO5" i="1"/>
  <c r="CG5" i="1"/>
  <c r="CD5" i="1"/>
  <c r="CE5" i="1" s="1"/>
  <c r="CH5" i="1" s="1"/>
  <c r="BY5" i="1"/>
  <c r="BX5" i="1"/>
  <c r="BW5" i="1"/>
  <c r="BU5" i="1"/>
  <c r="BV5" i="1" s="1"/>
  <c r="AV5" i="1"/>
  <c r="AX5" i="1" s="1"/>
  <c r="AN5" i="1"/>
  <c r="AM5" i="1"/>
  <c r="AL5" i="1"/>
  <c r="AJ5" i="1"/>
  <c r="CP5" i="1" s="1"/>
  <c r="AE5" i="1"/>
  <c r="CR4" i="1"/>
  <c r="CQ4" i="1"/>
  <c r="AD4" i="1" s="1"/>
  <c r="CO4" i="1"/>
  <c r="CG4" i="1"/>
  <c r="CD4" i="1"/>
  <c r="CE4" i="1" s="1"/>
  <c r="BY4" i="1"/>
  <c r="BX4" i="1"/>
  <c r="BW4" i="1"/>
  <c r="BU4" i="1"/>
  <c r="BV4" i="1" s="1"/>
  <c r="AR4" i="1" s="1"/>
  <c r="AV4" i="1"/>
  <c r="AX4" i="1" s="1"/>
  <c r="AN4" i="1"/>
  <c r="AM4" i="1"/>
  <c r="AL4" i="1"/>
  <c r="AJ4" i="1"/>
  <c r="CP4" i="1" s="1"/>
  <c r="AE4" i="1"/>
  <c r="CR3" i="1"/>
  <c r="CQ3" i="1"/>
  <c r="AD3" i="1" s="1"/>
  <c r="CO3" i="1"/>
  <c r="CG3" i="1"/>
  <c r="CD3" i="1"/>
  <c r="CE3" i="1" s="1"/>
  <c r="BY3" i="1"/>
  <c r="BX3" i="1"/>
  <c r="BW3" i="1"/>
  <c r="BU3" i="1"/>
  <c r="BV3" i="1" s="1"/>
  <c r="AV3" i="1"/>
  <c r="AX3" i="1" s="1"/>
  <c r="AN3" i="1"/>
  <c r="AM3" i="1"/>
  <c r="AL3" i="1"/>
  <c r="AJ3" i="1"/>
  <c r="CP3" i="1" s="1"/>
  <c r="AE3" i="1"/>
  <c r="AQ3" i="1" s="1"/>
  <c r="CR2" i="1"/>
  <c r="CQ2" i="1"/>
  <c r="AD2" i="1" s="1"/>
  <c r="CO2" i="1"/>
  <c r="CG2" i="1"/>
  <c r="CD2" i="1"/>
  <c r="CE2" i="1" s="1"/>
  <c r="CH2" i="1" s="1"/>
  <c r="BY2" i="1"/>
  <c r="BX2" i="1"/>
  <c r="BW2" i="1"/>
  <c r="BU2" i="1"/>
  <c r="BV2" i="1" s="1"/>
  <c r="AR2" i="1" s="1"/>
  <c r="AV2" i="1"/>
  <c r="AX2" i="1" s="1"/>
  <c r="AN2" i="1"/>
  <c r="AM2" i="1"/>
  <c r="AL2" i="1"/>
  <c r="AJ2" i="1"/>
  <c r="CP2" i="1" s="1"/>
  <c r="AE2" i="1"/>
  <c r="CK345" i="1" l="1"/>
  <c r="CJ345" i="1"/>
  <c r="CK343" i="1"/>
  <c r="CJ343" i="1"/>
  <c r="CL345" i="1"/>
  <c r="CN345" i="1" s="1"/>
  <c r="CK338" i="1"/>
  <c r="CJ338" i="1"/>
  <c r="CK340" i="1"/>
  <c r="CJ340" i="1"/>
  <c r="CL338" i="1"/>
  <c r="CN338" i="1" s="1"/>
  <c r="CK335" i="1"/>
  <c r="CJ335" i="1"/>
  <c r="CI333" i="1"/>
  <c r="U333" i="1" s="1"/>
  <c r="CL333" i="1"/>
  <c r="CN333" i="1" s="1"/>
  <c r="CK326" i="1"/>
  <c r="CJ326" i="1"/>
  <c r="CK328" i="1"/>
  <c r="CJ328" i="1"/>
  <c r="CL326" i="1"/>
  <c r="CN326" i="1" s="1"/>
  <c r="CI330" i="1"/>
  <c r="U330" i="1" s="1"/>
  <c r="CL330" i="1"/>
  <c r="CN330" i="1" s="1"/>
  <c r="CL328" i="1"/>
  <c r="CN328" i="1" s="1"/>
  <c r="AS320" i="1"/>
  <c r="CB320" i="1"/>
  <c r="CC320" i="1" s="1"/>
  <c r="CF320" i="1" s="1"/>
  <c r="T320" i="1" s="1"/>
  <c r="CI320" i="1" s="1"/>
  <c r="U320" i="1" s="1"/>
  <c r="CL320" i="1"/>
  <c r="CN320" i="1" s="1"/>
  <c r="CK323" i="1"/>
  <c r="CJ323" i="1"/>
  <c r="AS318" i="1"/>
  <c r="CB318" i="1"/>
  <c r="CC318" i="1" s="1"/>
  <c r="CF318" i="1" s="1"/>
  <c r="T318" i="1" s="1"/>
  <c r="CI318" i="1" s="1"/>
  <c r="U318" i="1" s="1"/>
  <c r="CK321" i="1"/>
  <c r="CJ321" i="1"/>
  <c r="AS324" i="1"/>
  <c r="CB324" i="1"/>
  <c r="CC324" i="1" s="1"/>
  <c r="CF324" i="1" s="1"/>
  <c r="T324" i="1" s="1"/>
  <c r="CK325" i="1"/>
  <c r="CJ325" i="1"/>
  <c r="CK319" i="1"/>
  <c r="CJ319" i="1"/>
  <c r="CL325" i="1"/>
  <c r="CN325" i="1" s="1"/>
  <c r="AS322" i="1"/>
  <c r="CB322" i="1"/>
  <c r="CC322" i="1" s="1"/>
  <c r="CF322" i="1" s="1"/>
  <c r="T322" i="1" s="1"/>
  <c r="AS312" i="1"/>
  <c r="CB312" i="1"/>
  <c r="CC312" i="1" s="1"/>
  <c r="CF312" i="1" s="1"/>
  <c r="T312" i="1" s="1"/>
  <c r="CI312" i="1" s="1"/>
  <c r="U312" i="1" s="1"/>
  <c r="CL309" i="1"/>
  <c r="CN309" i="1" s="1"/>
  <c r="AS314" i="1"/>
  <c r="CB314" i="1"/>
  <c r="CC314" i="1" s="1"/>
  <c r="CF314" i="1" s="1"/>
  <c r="T314" i="1" s="1"/>
  <c r="CK317" i="1"/>
  <c r="CJ317" i="1"/>
  <c r="CK309" i="1"/>
  <c r="CJ309" i="1"/>
  <c r="AS316" i="1"/>
  <c r="CB316" i="1"/>
  <c r="CC316" i="1" s="1"/>
  <c r="CF316" i="1" s="1"/>
  <c r="T316" i="1" s="1"/>
  <c r="CI316" i="1" s="1"/>
  <c r="U316" i="1" s="1"/>
  <c r="AS310" i="1"/>
  <c r="CB310" i="1"/>
  <c r="CC310" i="1" s="1"/>
  <c r="CF310" i="1" s="1"/>
  <c r="T310" i="1" s="1"/>
  <c r="CI310" i="1" s="1"/>
  <c r="U310" i="1" s="1"/>
  <c r="CL310" i="1"/>
  <c r="CN310" i="1" s="1"/>
  <c r="CK313" i="1"/>
  <c r="CJ313" i="1"/>
  <c r="CK311" i="1"/>
  <c r="CJ311" i="1"/>
  <c r="CL317" i="1"/>
  <c r="CN317" i="1" s="1"/>
  <c r="CK315" i="1"/>
  <c r="CJ315" i="1"/>
  <c r="CL315" i="1"/>
  <c r="CN315" i="1" s="1"/>
  <c r="AS305" i="1"/>
  <c r="CB305" i="1"/>
  <c r="CC305" i="1" s="1"/>
  <c r="CF305" i="1" s="1"/>
  <c r="T305" i="1" s="1"/>
  <c r="CI305" i="1" s="1"/>
  <c r="U305" i="1" s="1"/>
  <c r="AS307" i="1"/>
  <c r="CB307" i="1"/>
  <c r="CC307" i="1" s="1"/>
  <c r="CF307" i="1" s="1"/>
  <c r="T307" i="1" s="1"/>
  <c r="CI307" i="1" s="1"/>
  <c r="U307" i="1" s="1"/>
  <c r="CK300" i="1"/>
  <c r="CJ300" i="1"/>
  <c r="CK302" i="1"/>
  <c r="CJ302" i="1"/>
  <c r="CL305" i="1"/>
  <c r="CN305" i="1" s="1"/>
  <c r="CK303" i="1"/>
  <c r="CJ303" i="1"/>
  <c r="AS301" i="1"/>
  <c r="CB301" i="1"/>
  <c r="CC301" i="1" s="1"/>
  <c r="CF301" i="1" s="1"/>
  <c r="T301" i="1" s="1"/>
  <c r="CK308" i="1"/>
  <c r="CJ308" i="1"/>
  <c r="CK306" i="1"/>
  <c r="CJ306" i="1"/>
  <c r="CL306" i="1"/>
  <c r="CN306" i="1" s="1"/>
  <c r="CK304" i="1"/>
  <c r="CJ304" i="1"/>
  <c r="CL304" i="1"/>
  <c r="CN304" i="1" s="1"/>
  <c r="CL307" i="1"/>
  <c r="CN307" i="1" s="1"/>
  <c r="AS296" i="1"/>
  <c r="CB296" i="1"/>
  <c r="CC296" i="1" s="1"/>
  <c r="CF296" i="1" s="1"/>
  <c r="T296" i="1" s="1"/>
  <c r="CI296" i="1" s="1"/>
  <c r="U296" i="1" s="1"/>
  <c r="AS295" i="1"/>
  <c r="CB295" i="1"/>
  <c r="CC295" i="1" s="1"/>
  <c r="CF295" i="1" s="1"/>
  <c r="T295" i="1" s="1"/>
  <c r="CI295" i="1" s="1"/>
  <c r="U295" i="1" s="1"/>
  <c r="CK299" i="1"/>
  <c r="CJ299" i="1"/>
  <c r="AS293" i="1"/>
  <c r="CB293" i="1"/>
  <c r="CC293" i="1" s="1"/>
  <c r="CF293" i="1" s="1"/>
  <c r="T293" i="1" s="1"/>
  <c r="CL296" i="1"/>
  <c r="CN296" i="1" s="1"/>
  <c r="AS294" i="1"/>
  <c r="CB294" i="1"/>
  <c r="CC294" i="1" s="1"/>
  <c r="CF294" i="1" s="1"/>
  <c r="T294" i="1" s="1"/>
  <c r="CI294" i="1" s="1"/>
  <c r="U294" i="1" s="1"/>
  <c r="AS298" i="1"/>
  <c r="CB298" i="1"/>
  <c r="CC298" i="1" s="1"/>
  <c r="CF298" i="1" s="1"/>
  <c r="T298" i="1" s="1"/>
  <c r="CI298" i="1" s="1"/>
  <c r="U298" i="1" s="1"/>
  <c r="CK297" i="1"/>
  <c r="CJ297" i="1"/>
  <c r="CL299" i="1"/>
  <c r="CN299" i="1" s="1"/>
  <c r="CL297" i="1"/>
  <c r="CN297" i="1" s="1"/>
  <c r="CL298" i="1"/>
  <c r="CN298" i="1" s="1"/>
  <c r="CK289" i="1"/>
  <c r="CJ289" i="1"/>
  <c r="CL289" i="1"/>
  <c r="CN289" i="1" s="1"/>
  <c r="CK292" i="1"/>
  <c r="CJ292" i="1"/>
  <c r="CK291" i="1"/>
  <c r="CJ291" i="1"/>
  <c r="CK290" i="1"/>
  <c r="CJ290" i="1"/>
  <c r="CK288" i="1"/>
  <c r="CJ288" i="1"/>
  <c r="CL284" i="1"/>
  <c r="CN284" i="1" s="1"/>
  <c r="CK284" i="1"/>
  <c r="CJ284" i="1"/>
  <c r="CK283" i="1"/>
  <c r="CJ283" i="1"/>
  <c r="CJ287" i="1"/>
  <c r="CK287" i="1"/>
  <c r="CL283" i="1"/>
  <c r="CN283" i="1" s="1"/>
  <c r="CK286" i="1"/>
  <c r="CJ286" i="1"/>
  <c r="CL287" i="1"/>
  <c r="CN287" i="1" s="1"/>
  <c r="CK285" i="1"/>
  <c r="CJ285" i="1"/>
  <c r="CL282" i="1"/>
  <c r="CN282" i="1" s="1"/>
  <c r="AS281" i="1"/>
  <c r="CB281" i="1"/>
  <c r="CC281" i="1" s="1"/>
  <c r="CF281" i="1" s="1"/>
  <c r="T281" i="1" s="1"/>
  <c r="CI281" i="1" s="1"/>
  <c r="U281" i="1" s="1"/>
  <c r="CK282" i="1"/>
  <c r="CJ282" i="1"/>
  <c r="CL276" i="1"/>
  <c r="CN276" i="1" s="1"/>
  <c r="CK276" i="1"/>
  <c r="CJ276" i="1"/>
  <c r="CK277" i="1"/>
  <c r="CJ277" i="1"/>
  <c r="AS275" i="1"/>
  <c r="CB275" i="1"/>
  <c r="CC275" i="1" s="1"/>
  <c r="CF275" i="1" s="1"/>
  <c r="T275" i="1" s="1"/>
  <c r="CK278" i="1"/>
  <c r="CJ278" i="1"/>
  <c r="CK280" i="1"/>
  <c r="CJ280" i="1"/>
  <c r="CL281" i="1"/>
  <c r="CN281" i="1" s="1"/>
  <c r="AS279" i="1"/>
  <c r="CB279" i="1"/>
  <c r="CC279" i="1" s="1"/>
  <c r="CF279" i="1" s="1"/>
  <c r="T279" i="1" s="1"/>
  <c r="CI256" i="1"/>
  <c r="U256" i="1" s="1"/>
  <c r="CL256" i="1"/>
  <c r="CN256" i="1" s="1"/>
  <c r="CL274" i="1"/>
  <c r="CN274" i="1" s="1"/>
  <c r="CL272" i="1"/>
  <c r="CN272" i="1" s="1"/>
  <c r="BZ270" i="1"/>
  <c r="AT270" i="1" s="1"/>
  <c r="CA270" i="1" s="1"/>
  <c r="BZ263" i="1"/>
  <c r="AT263" i="1" s="1"/>
  <c r="CA263" i="1" s="1"/>
  <c r="BZ261" i="1"/>
  <c r="AT261" i="1" s="1"/>
  <c r="CA261" i="1" s="1"/>
  <c r="CK271" i="1"/>
  <c r="CJ271" i="1"/>
  <c r="CK274" i="1"/>
  <c r="CJ274" i="1"/>
  <c r="CK273" i="1"/>
  <c r="CJ273" i="1"/>
  <c r="CL271" i="1"/>
  <c r="CN271" i="1" s="1"/>
  <c r="CK272" i="1"/>
  <c r="CJ272" i="1"/>
  <c r="AS264" i="1"/>
  <c r="CB264" i="1"/>
  <c r="CC264" i="1" s="1"/>
  <c r="CF264" i="1" s="1"/>
  <c r="T264" i="1" s="1"/>
  <c r="CI264" i="1" s="1"/>
  <c r="U264" i="1" s="1"/>
  <c r="AS262" i="1"/>
  <c r="CB262" i="1"/>
  <c r="CC262" i="1" s="1"/>
  <c r="CF262" i="1" s="1"/>
  <c r="T262" i="1" s="1"/>
  <c r="CI262" i="1" s="1"/>
  <c r="U262" i="1" s="1"/>
  <c r="CK267" i="1"/>
  <c r="CJ267" i="1"/>
  <c r="CK269" i="1"/>
  <c r="CJ269" i="1"/>
  <c r="CK265" i="1"/>
  <c r="CJ265" i="1"/>
  <c r="AS268" i="1"/>
  <c r="CB268" i="1"/>
  <c r="CC268" i="1" s="1"/>
  <c r="CF268" i="1" s="1"/>
  <c r="T268" i="1" s="1"/>
  <c r="CI268" i="1" s="1"/>
  <c r="U268" i="1" s="1"/>
  <c r="AS266" i="1"/>
  <c r="CB266" i="1"/>
  <c r="CC266" i="1" s="1"/>
  <c r="CF266" i="1" s="1"/>
  <c r="T266" i="1" s="1"/>
  <c r="CI266" i="1" s="1"/>
  <c r="U266" i="1" s="1"/>
  <c r="CL267" i="1"/>
  <c r="CN267" i="1" s="1"/>
  <c r="CL266" i="1"/>
  <c r="CN266" i="1" s="1"/>
  <c r="CL265" i="1"/>
  <c r="CN265" i="1" s="1"/>
  <c r="CK260" i="1"/>
  <c r="CJ260" i="1"/>
  <c r="AS255" i="1"/>
  <c r="CB255" i="1"/>
  <c r="CC255" i="1" s="1"/>
  <c r="CF255" i="1" s="1"/>
  <c r="T255" i="1" s="1"/>
  <c r="CI255" i="1" s="1"/>
  <c r="U255" i="1" s="1"/>
  <c r="CL260" i="1"/>
  <c r="CN260" i="1" s="1"/>
  <c r="CL255" i="1"/>
  <c r="CN255" i="1" s="1"/>
  <c r="AS259" i="1"/>
  <c r="CB259" i="1"/>
  <c r="CC259" i="1" s="1"/>
  <c r="CF259" i="1" s="1"/>
  <c r="T259" i="1" s="1"/>
  <c r="CI259" i="1" s="1"/>
  <c r="U259" i="1" s="1"/>
  <c r="CK254" i="1"/>
  <c r="CJ254" i="1"/>
  <c r="CK258" i="1"/>
  <c r="CJ258" i="1"/>
  <c r="AS253" i="1"/>
  <c r="CB253" i="1"/>
  <c r="CC253" i="1" s="1"/>
  <c r="CF253" i="1" s="1"/>
  <c r="T253" i="1" s="1"/>
  <c r="CI253" i="1" s="1"/>
  <c r="U253" i="1" s="1"/>
  <c r="CL253" i="1"/>
  <c r="CN253" i="1" s="1"/>
  <c r="AS257" i="1"/>
  <c r="CB257" i="1"/>
  <c r="CC257" i="1" s="1"/>
  <c r="CF257" i="1" s="1"/>
  <c r="T257" i="1" s="1"/>
  <c r="CI257" i="1" s="1"/>
  <c r="U257" i="1" s="1"/>
  <c r="CK256" i="1"/>
  <c r="CJ256" i="1"/>
  <c r="AS251" i="1"/>
  <c r="CB251" i="1"/>
  <c r="CC251" i="1" s="1"/>
  <c r="CF251" i="1" s="1"/>
  <c r="T251" i="1" s="1"/>
  <c r="CI251" i="1" s="1"/>
  <c r="U251" i="1" s="1"/>
  <c r="CK252" i="1"/>
  <c r="CJ252" i="1"/>
  <c r="AS245" i="1"/>
  <c r="CB245" i="1"/>
  <c r="CC245" i="1" s="1"/>
  <c r="CF245" i="1" s="1"/>
  <c r="T245" i="1" s="1"/>
  <c r="CI245" i="1" s="1"/>
  <c r="U245" i="1" s="1"/>
  <c r="CL242" i="1"/>
  <c r="CN242" i="1" s="1"/>
  <c r="CK249" i="1"/>
  <c r="CJ249" i="1"/>
  <c r="CK247" i="1"/>
  <c r="CJ247" i="1"/>
  <c r="CB243" i="1"/>
  <c r="CC243" i="1" s="1"/>
  <c r="CF243" i="1" s="1"/>
  <c r="T243" i="1" s="1"/>
  <c r="CI243" i="1" s="1"/>
  <c r="U243" i="1" s="1"/>
  <c r="AS243" i="1"/>
  <c r="CK250" i="1"/>
  <c r="CJ250" i="1"/>
  <c r="CK248" i="1"/>
  <c r="CJ248" i="1"/>
  <c r="CL245" i="1"/>
  <c r="CN245" i="1" s="1"/>
  <c r="CK246" i="1"/>
  <c r="CJ246" i="1"/>
  <c r="CK242" i="1"/>
  <c r="CJ242" i="1"/>
  <c r="CL249" i="1"/>
  <c r="CN249" i="1" s="1"/>
  <c r="CK244" i="1"/>
  <c r="CJ244" i="1"/>
  <c r="CL247" i="1"/>
  <c r="CN247" i="1" s="1"/>
  <c r="CK233" i="1"/>
  <c r="CJ233" i="1"/>
  <c r="CK235" i="1"/>
  <c r="CJ235" i="1"/>
  <c r="CK236" i="1"/>
  <c r="CJ236" i="1"/>
  <c r="AS234" i="1"/>
  <c r="CB234" i="1"/>
  <c r="CC234" i="1" s="1"/>
  <c r="CF234" i="1" s="1"/>
  <c r="T234" i="1" s="1"/>
  <c r="CK239" i="1"/>
  <c r="CJ239" i="1"/>
  <c r="AS240" i="1"/>
  <c r="CB240" i="1"/>
  <c r="CC240" i="1" s="1"/>
  <c r="CF240" i="1" s="1"/>
  <c r="T240" i="1" s="1"/>
  <c r="CI240" i="1" s="1"/>
  <c r="U240" i="1" s="1"/>
  <c r="CK237" i="1"/>
  <c r="CJ237" i="1"/>
  <c r="AS238" i="1"/>
  <c r="CB238" i="1"/>
  <c r="CC238" i="1" s="1"/>
  <c r="CF238" i="1" s="1"/>
  <c r="T238" i="1" s="1"/>
  <c r="CL235" i="1"/>
  <c r="CN235" i="1" s="1"/>
  <c r="CK241" i="1"/>
  <c r="CJ241" i="1"/>
  <c r="CK232" i="1"/>
  <c r="CJ232" i="1"/>
  <c r="CL232" i="1"/>
  <c r="CN232" i="1" s="1"/>
  <c r="CK226" i="1"/>
  <c r="CJ226" i="1"/>
  <c r="AS231" i="1"/>
  <c r="CB231" i="1"/>
  <c r="CC231" i="1" s="1"/>
  <c r="CF231" i="1" s="1"/>
  <c r="T231" i="1" s="1"/>
  <c r="CI231" i="1" s="1"/>
  <c r="U231" i="1" s="1"/>
  <c r="CL226" i="1"/>
  <c r="CN226" i="1" s="1"/>
  <c r="AS225" i="1"/>
  <c r="CB225" i="1"/>
  <c r="CC225" i="1" s="1"/>
  <c r="CF225" i="1" s="1"/>
  <c r="T225" i="1" s="1"/>
  <c r="CI225" i="1" s="1"/>
  <c r="U225" i="1" s="1"/>
  <c r="CK230" i="1"/>
  <c r="CJ230" i="1"/>
  <c r="AS229" i="1"/>
  <c r="CB229" i="1"/>
  <c r="CC229" i="1" s="1"/>
  <c r="CF229" i="1" s="1"/>
  <c r="T229" i="1" s="1"/>
  <c r="CI229" i="1" s="1"/>
  <c r="U229" i="1" s="1"/>
  <c r="CK228" i="1"/>
  <c r="CJ228" i="1"/>
  <c r="CL229" i="1"/>
  <c r="CN229" i="1" s="1"/>
  <c r="AS227" i="1"/>
  <c r="CB227" i="1"/>
  <c r="CC227" i="1" s="1"/>
  <c r="CF227" i="1" s="1"/>
  <c r="T227" i="1" s="1"/>
  <c r="CM223" i="1"/>
  <c r="AK223" i="1"/>
  <c r="AS223" i="1"/>
  <c r="CB223" i="1"/>
  <c r="CC223" i="1" s="1"/>
  <c r="CF223" i="1" s="1"/>
  <c r="T223" i="1" s="1"/>
  <c r="CI223" i="1" s="1"/>
  <c r="U223" i="1" s="1"/>
  <c r="CK224" i="1"/>
  <c r="CJ224" i="1"/>
  <c r="CL223" i="1"/>
  <c r="CN223" i="1" s="1"/>
  <c r="CK222" i="1"/>
  <c r="CJ222" i="1"/>
  <c r="CL221" i="1"/>
  <c r="CN221" i="1" s="1"/>
  <c r="AS214" i="1"/>
  <c r="CB214" i="1"/>
  <c r="CC214" i="1" s="1"/>
  <c r="CF214" i="1" s="1"/>
  <c r="T214" i="1" s="1"/>
  <c r="CI214" i="1" s="1"/>
  <c r="U214" i="1" s="1"/>
  <c r="CK213" i="1"/>
  <c r="CJ213" i="1"/>
  <c r="CK211" i="1"/>
  <c r="CJ211" i="1"/>
  <c r="AS220" i="1"/>
  <c r="CB220" i="1"/>
  <c r="CC220" i="1" s="1"/>
  <c r="CF220" i="1" s="1"/>
  <c r="T220" i="1" s="1"/>
  <c r="CI220" i="1" s="1"/>
  <c r="U220" i="1" s="1"/>
  <c r="CL213" i="1"/>
  <c r="CN213" i="1" s="1"/>
  <c r="CK215" i="1"/>
  <c r="CJ215" i="1"/>
  <c r="AS216" i="1"/>
  <c r="CB216" i="1"/>
  <c r="CC216" i="1" s="1"/>
  <c r="CF216" i="1" s="1"/>
  <c r="T216" i="1" s="1"/>
  <c r="CI216" i="1" s="1"/>
  <c r="U216" i="1" s="1"/>
  <c r="CK221" i="1"/>
  <c r="CJ221" i="1"/>
  <c r="CL214" i="1"/>
  <c r="CN214" i="1" s="1"/>
  <c r="CK217" i="1"/>
  <c r="CJ217" i="1"/>
  <c r="AS218" i="1"/>
  <c r="CB218" i="1"/>
  <c r="CC218" i="1" s="1"/>
  <c r="CF218" i="1" s="1"/>
  <c r="T218" i="1" s="1"/>
  <c r="AS212" i="1"/>
  <c r="CB212" i="1"/>
  <c r="CC212" i="1" s="1"/>
  <c r="CF212" i="1" s="1"/>
  <c r="T212" i="1" s="1"/>
  <c r="CK219" i="1"/>
  <c r="CJ219" i="1"/>
  <c r="CL216" i="1"/>
  <c r="CN216" i="1" s="1"/>
  <c r="AS205" i="1"/>
  <c r="CB205" i="1"/>
  <c r="CC205" i="1" s="1"/>
  <c r="CF205" i="1" s="1"/>
  <c r="T205" i="1" s="1"/>
  <c r="CI205" i="1" s="1"/>
  <c r="U205" i="1" s="1"/>
  <c r="AS204" i="1"/>
  <c r="CB204" i="1"/>
  <c r="CC204" i="1" s="1"/>
  <c r="CF204" i="1" s="1"/>
  <c r="T204" i="1" s="1"/>
  <c r="CL205" i="1"/>
  <c r="CN205" i="1" s="1"/>
  <c r="AS210" i="1"/>
  <c r="CB210" i="1"/>
  <c r="CC210" i="1" s="1"/>
  <c r="CF210" i="1" s="1"/>
  <c r="T210" i="1" s="1"/>
  <c r="CK207" i="1"/>
  <c r="CJ207" i="1"/>
  <c r="CB209" i="1"/>
  <c r="CC209" i="1" s="1"/>
  <c r="CF209" i="1" s="1"/>
  <c r="T209" i="1" s="1"/>
  <c r="CI209" i="1" s="1"/>
  <c r="U209" i="1" s="1"/>
  <c r="AS209" i="1"/>
  <c r="AS208" i="1"/>
  <c r="CB208" i="1"/>
  <c r="CC208" i="1" s="1"/>
  <c r="CF208" i="1" s="1"/>
  <c r="T208" i="1" s="1"/>
  <c r="CK203" i="1"/>
  <c r="CJ203" i="1"/>
  <c r="AS206" i="1"/>
  <c r="CB206" i="1"/>
  <c r="CC206" i="1" s="1"/>
  <c r="CF206" i="1" s="1"/>
  <c r="T206" i="1" s="1"/>
  <c r="CI206" i="1" s="1"/>
  <c r="U206" i="1" s="1"/>
  <c r="AQ22" i="1"/>
  <c r="CH33" i="1"/>
  <c r="CH42" i="1"/>
  <c r="AQ44" i="1"/>
  <c r="CH49" i="1"/>
  <c r="CN78" i="1"/>
  <c r="CL103" i="1"/>
  <c r="CN103" i="1" s="1"/>
  <c r="CL195" i="1"/>
  <c r="CN195" i="1" s="1"/>
  <c r="CL63" i="1"/>
  <c r="CN63" i="1" s="1"/>
  <c r="AQ9" i="1"/>
  <c r="CH13" i="1"/>
  <c r="CH20" i="1"/>
  <c r="BZ23" i="1"/>
  <c r="AT23" i="1" s="1"/>
  <c r="CA23" i="1" s="1"/>
  <c r="CH25" i="1"/>
  <c r="CH28" i="1"/>
  <c r="BV43" i="1"/>
  <c r="AR43" i="1" s="1"/>
  <c r="AQ50" i="1"/>
  <c r="BZ128" i="1"/>
  <c r="AT128" i="1" s="1"/>
  <c r="CA128" i="1" s="1"/>
  <c r="AS128" i="1" s="1"/>
  <c r="CL184" i="1"/>
  <c r="CN184" i="1" s="1"/>
  <c r="CL182" i="1"/>
  <c r="CN182" i="1" s="1"/>
  <c r="CH10" i="1"/>
  <c r="AQ20" i="1"/>
  <c r="AQ23" i="1"/>
  <c r="CM29" i="1"/>
  <c r="CH31" i="1"/>
  <c r="CH34" i="1"/>
  <c r="CH40" i="1"/>
  <c r="BV52" i="1"/>
  <c r="AR52" i="1" s="1"/>
  <c r="CL97" i="1"/>
  <c r="CN97" i="1" s="1"/>
  <c r="S4" i="1"/>
  <c r="CH4" i="1"/>
  <c r="S7" i="1"/>
  <c r="CH7" i="1"/>
  <c r="S34" i="1"/>
  <c r="CH37" i="1"/>
  <c r="BZ165" i="1"/>
  <c r="AT165" i="1" s="1"/>
  <c r="CA165" i="1" s="1"/>
  <c r="CL81" i="1"/>
  <c r="CN81" i="1" s="1"/>
  <c r="CH11" i="1"/>
  <c r="CH21" i="1"/>
  <c r="AQ26" i="1"/>
  <c r="CH32" i="1"/>
  <c r="BZ58" i="1"/>
  <c r="AT58" i="1" s="1"/>
  <c r="CA58" i="1" s="1"/>
  <c r="AS58" i="1" s="1"/>
  <c r="CL141" i="1"/>
  <c r="CN141" i="1" s="1"/>
  <c r="CL140" i="1"/>
  <c r="CN140" i="1" s="1"/>
  <c r="CL171" i="1"/>
  <c r="CN171" i="1" s="1"/>
  <c r="BZ191" i="1"/>
  <c r="AT191" i="1" s="1"/>
  <c r="CA191" i="1" s="1"/>
  <c r="BZ202" i="1"/>
  <c r="AT202" i="1" s="1"/>
  <c r="CA202" i="1" s="1"/>
  <c r="CM48" i="1"/>
  <c r="CL96" i="1"/>
  <c r="CL131" i="1"/>
  <c r="CN131" i="1" s="1"/>
  <c r="CN143" i="1"/>
  <c r="BZ155" i="1"/>
  <c r="AT155" i="1" s="1"/>
  <c r="CA155" i="1" s="1"/>
  <c r="BZ198" i="1"/>
  <c r="AT198" i="1" s="1"/>
  <c r="CA198" i="1" s="1"/>
  <c r="S2" i="1"/>
  <c r="BV16" i="1"/>
  <c r="AR16" i="1" s="1"/>
  <c r="CL67" i="1"/>
  <c r="CN67" i="1" s="1"/>
  <c r="CB92" i="1"/>
  <c r="CC92" i="1" s="1"/>
  <c r="CF92" i="1" s="1"/>
  <c r="T92" i="1" s="1"/>
  <c r="CI92" i="1" s="1"/>
  <c r="U92" i="1" s="1"/>
  <c r="CL154" i="1"/>
  <c r="CN154" i="1" s="1"/>
  <c r="BZ189" i="1"/>
  <c r="AT189" i="1" s="1"/>
  <c r="CA189" i="1" s="1"/>
  <c r="BZ194" i="1"/>
  <c r="AT194" i="1" s="1"/>
  <c r="CA194" i="1" s="1"/>
  <c r="CM18" i="1"/>
  <c r="S5" i="1"/>
  <c r="CM23" i="1"/>
  <c r="AQ24" i="1"/>
  <c r="CM25" i="1"/>
  <c r="S46" i="1"/>
  <c r="CM46" i="1" s="1"/>
  <c r="CL62" i="1"/>
  <c r="CN62" i="1" s="1"/>
  <c r="AS92" i="1"/>
  <c r="CB99" i="1"/>
  <c r="CC99" i="1" s="1"/>
  <c r="CF99" i="1" s="1"/>
  <c r="T99" i="1" s="1"/>
  <c r="CI99" i="1" s="1"/>
  <c r="U99" i="1" s="1"/>
  <c r="CB163" i="1"/>
  <c r="CC163" i="1" s="1"/>
  <c r="CF163" i="1" s="1"/>
  <c r="T163" i="1" s="1"/>
  <c r="CI163" i="1" s="1"/>
  <c r="U163" i="1" s="1"/>
  <c r="CJ163" i="1" s="1"/>
  <c r="CB169" i="1"/>
  <c r="CC169" i="1" s="1"/>
  <c r="CF169" i="1" s="1"/>
  <c r="T169" i="1" s="1"/>
  <c r="CI169" i="1" s="1"/>
  <c r="U169" i="1" s="1"/>
  <c r="CB174" i="1"/>
  <c r="CC174" i="1" s="1"/>
  <c r="CF174" i="1" s="1"/>
  <c r="T174" i="1" s="1"/>
  <c r="BZ152" i="1"/>
  <c r="AT152" i="1" s="1"/>
  <c r="CA152" i="1" s="1"/>
  <c r="CH3" i="1"/>
  <c r="CH12" i="1"/>
  <c r="AQ15" i="1"/>
  <c r="CH19" i="1"/>
  <c r="CH30" i="1"/>
  <c r="CH44" i="1"/>
  <c r="CH46" i="1"/>
  <c r="CL56" i="1"/>
  <c r="CN56" i="1" s="1"/>
  <c r="AK123" i="1"/>
  <c r="BZ54" i="1"/>
  <c r="AT54" i="1" s="1"/>
  <c r="CA54" i="1" s="1"/>
  <c r="CL150" i="1"/>
  <c r="CN150" i="1" s="1"/>
  <c r="CK196" i="1"/>
  <c r="CJ196" i="1"/>
  <c r="CL200" i="1"/>
  <c r="CN200" i="1" s="1"/>
  <c r="CK201" i="1"/>
  <c r="CJ201" i="1"/>
  <c r="CL201" i="1"/>
  <c r="CN201" i="1" s="1"/>
  <c r="CK197" i="1"/>
  <c r="CJ197" i="1"/>
  <c r="CK199" i="1"/>
  <c r="CJ199" i="1"/>
  <c r="CL197" i="1"/>
  <c r="CN197" i="1" s="1"/>
  <c r="CL199" i="1"/>
  <c r="CN199" i="1" s="1"/>
  <c r="CK200" i="1"/>
  <c r="CJ200" i="1"/>
  <c r="CK195" i="1"/>
  <c r="CJ195" i="1"/>
  <c r="AS186" i="1"/>
  <c r="CB186" i="1"/>
  <c r="CC186" i="1" s="1"/>
  <c r="CF186" i="1" s="1"/>
  <c r="T186" i="1" s="1"/>
  <c r="CI186" i="1" s="1"/>
  <c r="U186" i="1" s="1"/>
  <c r="CK193" i="1"/>
  <c r="CJ193" i="1"/>
  <c r="CL186" i="1"/>
  <c r="CN186" i="1" s="1"/>
  <c r="CK187" i="1"/>
  <c r="CJ187" i="1"/>
  <c r="AS192" i="1"/>
  <c r="CB192" i="1"/>
  <c r="CC192" i="1" s="1"/>
  <c r="CF192" i="1" s="1"/>
  <c r="T192" i="1" s="1"/>
  <c r="CL193" i="1"/>
  <c r="CN193" i="1" s="1"/>
  <c r="AS190" i="1"/>
  <c r="CB190" i="1"/>
  <c r="CC190" i="1" s="1"/>
  <c r="CF190" i="1" s="1"/>
  <c r="T190" i="1" s="1"/>
  <c r="CK185" i="1"/>
  <c r="CJ185" i="1"/>
  <c r="CL187" i="1"/>
  <c r="CN187" i="1" s="1"/>
  <c r="AS188" i="1"/>
  <c r="CB188" i="1"/>
  <c r="CC188" i="1" s="1"/>
  <c r="CF188" i="1" s="1"/>
  <c r="T188" i="1" s="1"/>
  <c r="CM179" i="1"/>
  <c r="AK179" i="1"/>
  <c r="CM177" i="1"/>
  <c r="AK177" i="1"/>
  <c r="CK178" i="1"/>
  <c r="CJ178" i="1"/>
  <c r="CM175" i="1"/>
  <c r="AK175" i="1"/>
  <c r="AS183" i="1"/>
  <c r="CB183" i="1"/>
  <c r="CC183" i="1" s="1"/>
  <c r="CF183" i="1" s="1"/>
  <c r="T183" i="1" s="1"/>
  <c r="CI183" i="1" s="1"/>
  <c r="U183" i="1" s="1"/>
  <c r="AS181" i="1"/>
  <c r="CB181" i="1"/>
  <c r="CC181" i="1" s="1"/>
  <c r="CF181" i="1" s="1"/>
  <c r="T181" i="1" s="1"/>
  <c r="CI181" i="1" s="1"/>
  <c r="U181" i="1" s="1"/>
  <c r="CK176" i="1"/>
  <c r="CJ176" i="1"/>
  <c r="AS179" i="1"/>
  <c r="CB179" i="1"/>
  <c r="CC179" i="1" s="1"/>
  <c r="CF179" i="1" s="1"/>
  <c r="T179" i="1" s="1"/>
  <c r="CI179" i="1" s="1"/>
  <c r="U179" i="1" s="1"/>
  <c r="AS177" i="1"/>
  <c r="CB177" i="1"/>
  <c r="CC177" i="1" s="1"/>
  <c r="CF177" i="1" s="1"/>
  <c r="T177" i="1" s="1"/>
  <c r="AS175" i="1"/>
  <c r="CB175" i="1"/>
  <c r="CC175" i="1" s="1"/>
  <c r="CF175" i="1" s="1"/>
  <c r="T175" i="1" s="1"/>
  <c r="CI175" i="1" s="1"/>
  <c r="U175" i="1" s="1"/>
  <c r="CK182" i="1"/>
  <c r="CJ182" i="1"/>
  <c r="CK184" i="1"/>
  <c r="CJ184" i="1"/>
  <c r="CM183" i="1"/>
  <c r="AK183" i="1"/>
  <c r="CK180" i="1"/>
  <c r="CJ180" i="1"/>
  <c r="CM181" i="1"/>
  <c r="AK181" i="1"/>
  <c r="CK171" i="1"/>
  <c r="CJ171" i="1"/>
  <c r="CK173" i="1"/>
  <c r="CJ173" i="1"/>
  <c r="AS172" i="1"/>
  <c r="CB172" i="1"/>
  <c r="CC172" i="1" s="1"/>
  <c r="CF172" i="1" s="1"/>
  <c r="T172" i="1" s="1"/>
  <c r="CL173" i="1"/>
  <c r="CN173" i="1" s="1"/>
  <c r="CK169" i="1"/>
  <c r="CJ169" i="1"/>
  <c r="CK167" i="1"/>
  <c r="CJ167" i="1"/>
  <c r="CL169" i="1"/>
  <c r="CN169" i="1" s="1"/>
  <c r="CL167" i="1"/>
  <c r="CN167" i="1" s="1"/>
  <c r="AS166" i="1"/>
  <c r="CB166" i="1"/>
  <c r="CC166" i="1" s="1"/>
  <c r="CF166" i="1" s="1"/>
  <c r="T166" i="1" s="1"/>
  <c r="AS170" i="1"/>
  <c r="CB170" i="1"/>
  <c r="CC170" i="1" s="1"/>
  <c r="CF170" i="1" s="1"/>
  <c r="T170" i="1" s="1"/>
  <c r="CK168" i="1"/>
  <c r="CJ168" i="1"/>
  <c r="AS164" i="1"/>
  <c r="CB164" i="1"/>
  <c r="CC164" i="1" s="1"/>
  <c r="CF164" i="1" s="1"/>
  <c r="T164" i="1" s="1"/>
  <c r="CI164" i="1" s="1"/>
  <c r="U164" i="1" s="1"/>
  <c r="CK156" i="1"/>
  <c r="CJ156" i="1"/>
  <c r="CL156" i="1"/>
  <c r="CN156" i="1" s="1"/>
  <c r="CK161" i="1"/>
  <c r="CJ161" i="1"/>
  <c r="CK160" i="1"/>
  <c r="CJ160" i="1"/>
  <c r="CL160" i="1"/>
  <c r="CN160" i="1" s="1"/>
  <c r="CK159" i="1"/>
  <c r="CJ159" i="1"/>
  <c r="CK163" i="1"/>
  <c r="CK158" i="1"/>
  <c r="CJ158" i="1"/>
  <c r="CL161" i="1"/>
  <c r="CN161" i="1" s="1"/>
  <c r="CL158" i="1"/>
  <c r="CN158" i="1" s="1"/>
  <c r="CL159" i="1"/>
  <c r="CN159" i="1" s="1"/>
  <c r="CB162" i="1"/>
  <c r="CC162" i="1" s="1"/>
  <c r="CF162" i="1" s="1"/>
  <c r="T162" i="1" s="1"/>
  <c r="AS162" i="1"/>
  <c r="CK157" i="1"/>
  <c r="CJ157" i="1"/>
  <c r="CK148" i="1"/>
  <c r="CJ148" i="1"/>
  <c r="AS147" i="1"/>
  <c r="CB147" i="1"/>
  <c r="CC147" i="1" s="1"/>
  <c r="CF147" i="1" s="1"/>
  <c r="T147" i="1" s="1"/>
  <c r="CI147" i="1" s="1"/>
  <c r="U147" i="1" s="1"/>
  <c r="AS145" i="1"/>
  <c r="CB145" i="1"/>
  <c r="CC145" i="1" s="1"/>
  <c r="CF145" i="1" s="1"/>
  <c r="T145" i="1" s="1"/>
  <c r="CI145" i="1" s="1"/>
  <c r="U145" i="1" s="1"/>
  <c r="CL148" i="1"/>
  <c r="CN148" i="1" s="1"/>
  <c r="CL147" i="1"/>
  <c r="CN147" i="1" s="1"/>
  <c r="CL145" i="1"/>
  <c r="CN145" i="1" s="1"/>
  <c r="AS151" i="1"/>
  <c r="CB151" i="1"/>
  <c r="CC151" i="1" s="1"/>
  <c r="CF151" i="1" s="1"/>
  <c r="T151" i="1" s="1"/>
  <c r="AS153" i="1"/>
  <c r="CB153" i="1"/>
  <c r="CC153" i="1" s="1"/>
  <c r="CF153" i="1" s="1"/>
  <c r="T153" i="1" s="1"/>
  <c r="CI153" i="1" s="1"/>
  <c r="U153" i="1" s="1"/>
  <c r="CK146" i="1"/>
  <c r="CJ146" i="1"/>
  <c r="CK144" i="1"/>
  <c r="CJ144" i="1"/>
  <c r="CK154" i="1"/>
  <c r="CJ154" i="1"/>
  <c r="CK150" i="1"/>
  <c r="CJ150" i="1"/>
  <c r="AS149" i="1"/>
  <c r="CB149" i="1"/>
  <c r="CC149" i="1" s="1"/>
  <c r="CF149" i="1" s="1"/>
  <c r="T149" i="1" s="1"/>
  <c r="CK141" i="1"/>
  <c r="CJ141" i="1"/>
  <c r="CK142" i="1"/>
  <c r="CJ142" i="1"/>
  <c r="CK143" i="1"/>
  <c r="CJ143" i="1"/>
  <c r="CL142" i="1"/>
  <c r="CN142" i="1" s="1"/>
  <c r="CK140" i="1"/>
  <c r="CJ140" i="1"/>
  <c r="AS138" i="1"/>
  <c r="CB138" i="1"/>
  <c r="CC138" i="1" s="1"/>
  <c r="CF138" i="1" s="1"/>
  <c r="T138" i="1" s="1"/>
  <c r="CI138" i="1" s="1"/>
  <c r="U138" i="1" s="1"/>
  <c r="AS136" i="1"/>
  <c r="CB136" i="1"/>
  <c r="CC136" i="1" s="1"/>
  <c r="CF136" i="1" s="1"/>
  <c r="T136" i="1" s="1"/>
  <c r="CI136" i="1" s="1"/>
  <c r="U136" i="1" s="1"/>
  <c r="CB134" i="1"/>
  <c r="CC134" i="1" s="1"/>
  <c r="CF134" i="1" s="1"/>
  <c r="T134" i="1" s="1"/>
  <c r="CI134" i="1" s="1"/>
  <c r="U134" i="1" s="1"/>
  <c r="AS134" i="1"/>
  <c r="AS132" i="1"/>
  <c r="CB132" i="1"/>
  <c r="CC132" i="1" s="1"/>
  <c r="CF132" i="1" s="1"/>
  <c r="T132" i="1" s="1"/>
  <c r="CI132" i="1" s="1"/>
  <c r="U132" i="1" s="1"/>
  <c r="CK139" i="1"/>
  <c r="CJ139" i="1"/>
  <c r="CL132" i="1"/>
  <c r="CN132" i="1" s="1"/>
  <c r="CK137" i="1"/>
  <c r="CJ137" i="1"/>
  <c r="CL139" i="1"/>
  <c r="CN139" i="1" s="1"/>
  <c r="CL137" i="1"/>
  <c r="CN137" i="1" s="1"/>
  <c r="CK135" i="1"/>
  <c r="CJ135" i="1"/>
  <c r="CL135" i="1"/>
  <c r="CN135" i="1" s="1"/>
  <c r="CL136" i="1"/>
  <c r="CN136" i="1" s="1"/>
  <c r="CK133" i="1"/>
  <c r="CJ133" i="1"/>
  <c r="CL134" i="1"/>
  <c r="CN134" i="1" s="1"/>
  <c r="CI74" i="1"/>
  <c r="U74" i="1" s="1"/>
  <c r="CK74" i="1" s="1"/>
  <c r="CL74" i="1"/>
  <c r="CN74" i="1" s="1"/>
  <c r="CB90" i="1"/>
  <c r="CC90" i="1" s="1"/>
  <c r="CF90" i="1" s="1"/>
  <c r="T90" i="1" s="1"/>
  <c r="CI90" i="1" s="1"/>
  <c r="U90" i="1" s="1"/>
  <c r="AS90" i="1"/>
  <c r="CM27" i="1"/>
  <c r="BV37" i="1"/>
  <c r="AR37" i="1" s="1"/>
  <c r="CM45" i="1"/>
  <c r="AS63" i="1"/>
  <c r="CM19" i="1"/>
  <c r="CM17" i="1"/>
  <c r="AQ18" i="1"/>
  <c r="BV19" i="1"/>
  <c r="AR19" i="1" s="1"/>
  <c r="AK25" i="1"/>
  <c r="AK29" i="1"/>
  <c r="BZ39" i="1"/>
  <c r="AT39" i="1" s="1"/>
  <c r="CA39" i="1" s="1"/>
  <c r="BZ41" i="1"/>
  <c r="AT41" i="1" s="1"/>
  <c r="CA41" i="1" s="1"/>
  <c r="AQ46" i="1"/>
  <c r="CM47" i="1"/>
  <c r="CH48" i="1"/>
  <c r="AQ51" i="1"/>
  <c r="CB76" i="1"/>
  <c r="CC76" i="1" s="1"/>
  <c r="CF76" i="1" s="1"/>
  <c r="T76" i="1" s="1"/>
  <c r="CI76" i="1" s="1"/>
  <c r="U76" i="1" s="1"/>
  <c r="CK76" i="1" s="1"/>
  <c r="CM104" i="1"/>
  <c r="CM102" i="1"/>
  <c r="AK102" i="1"/>
  <c r="BV8" i="1"/>
  <c r="AR8" i="1" s="1"/>
  <c r="BZ10" i="1"/>
  <c r="AT10" i="1" s="1"/>
  <c r="CA10" i="1" s="1"/>
  <c r="BZ21" i="1"/>
  <c r="AT21" i="1" s="1"/>
  <c r="CA21" i="1" s="1"/>
  <c r="BZ31" i="1"/>
  <c r="AT31" i="1" s="1"/>
  <c r="CA31" i="1" s="1"/>
  <c r="BZ33" i="1"/>
  <c r="AT33" i="1" s="1"/>
  <c r="CA33" i="1" s="1"/>
  <c r="AS33" i="1" s="1"/>
  <c r="BZ35" i="1"/>
  <c r="AT35" i="1" s="1"/>
  <c r="CA35" i="1" s="1"/>
  <c r="BZ43" i="1"/>
  <c r="AT43" i="1" s="1"/>
  <c r="CA43" i="1" s="1"/>
  <c r="CM49" i="1"/>
  <c r="CM52" i="1"/>
  <c r="BV27" i="1"/>
  <c r="AR27" i="1" s="1"/>
  <c r="BV47" i="1"/>
  <c r="AR47" i="1" s="1"/>
  <c r="AQ53" i="1"/>
  <c r="CH51" i="1"/>
  <c r="CL73" i="1"/>
  <c r="CN73" i="1" s="1"/>
  <c r="AK2" i="1"/>
  <c r="AK39" i="1"/>
  <c r="AK41" i="1"/>
  <c r="BV49" i="1"/>
  <c r="AR49" i="1" s="1"/>
  <c r="CL55" i="1"/>
  <c r="CN55" i="1" s="1"/>
  <c r="CM70" i="1"/>
  <c r="BZ119" i="1"/>
  <c r="AT119" i="1" s="1"/>
  <c r="CA119" i="1" s="1"/>
  <c r="CM8" i="1"/>
  <c r="AK4" i="1"/>
  <c r="AK21" i="1"/>
  <c r="AK31" i="1"/>
  <c r="AK33" i="1"/>
  <c r="AK35" i="1"/>
  <c r="AK43" i="1"/>
  <c r="CH53" i="1"/>
  <c r="AK114" i="1"/>
  <c r="BV6" i="1"/>
  <c r="AR6" i="1" s="1"/>
  <c r="AK6" i="1"/>
  <c r="CH8" i="1"/>
  <c r="AK23" i="1"/>
  <c r="AK37" i="1"/>
  <c r="CH45" i="1"/>
  <c r="BZ53" i="1"/>
  <c r="AT53" i="1" s="1"/>
  <c r="CA53" i="1" s="1"/>
  <c r="CB53" i="1" s="1"/>
  <c r="CC53" i="1" s="1"/>
  <c r="CF53" i="1" s="1"/>
  <c r="T53" i="1" s="1"/>
  <c r="CI53" i="1" s="1"/>
  <c r="AK112" i="1"/>
  <c r="CN122" i="1"/>
  <c r="CB128" i="1"/>
  <c r="CC128" i="1" s="1"/>
  <c r="CF128" i="1" s="1"/>
  <c r="T128" i="1" s="1"/>
  <c r="CI128" i="1" s="1"/>
  <c r="U128" i="1" s="1"/>
  <c r="BV17" i="1"/>
  <c r="AR17" i="1" s="1"/>
  <c r="S3" i="1"/>
  <c r="CM3" i="1" s="1"/>
  <c r="BZ3" i="1"/>
  <c r="AT3" i="1" s="1"/>
  <c r="CA3" i="1" s="1"/>
  <c r="CH15" i="1"/>
  <c r="CH17" i="1"/>
  <c r="AK19" i="1"/>
  <c r="AK27" i="1"/>
  <c r="BZ38" i="1"/>
  <c r="AT38" i="1" s="1"/>
  <c r="CA38" i="1" s="1"/>
  <c r="CH47" i="1"/>
  <c r="BZ50" i="1"/>
  <c r="AT50" i="1" s="1"/>
  <c r="CA50" i="1" s="1"/>
  <c r="CL94" i="1"/>
  <c r="CN94" i="1" s="1"/>
  <c r="U96" i="1"/>
  <c r="CL120" i="1"/>
  <c r="CN120" i="1" s="1"/>
  <c r="BZ84" i="1"/>
  <c r="AT84" i="1" s="1"/>
  <c r="CA84" i="1" s="1"/>
  <c r="CM5" i="1"/>
  <c r="AK8" i="1"/>
  <c r="S15" i="1"/>
  <c r="S50" i="1"/>
  <c r="CM50" i="1" s="1"/>
  <c r="AS55" i="1"/>
  <c r="BZ124" i="1"/>
  <c r="AT124" i="1" s="1"/>
  <c r="CA124" i="1" s="1"/>
  <c r="CM2" i="1"/>
  <c r="CM4" i="1"/>
  <c r="CM7" i="1"/>
  <c r="BZ9" i="1"/>
  <c r="AT9" i="1" s="1"/>
  <c r="CA9" i="1" s="1"/>
  <c r="S13" i="1"/>
  <c r="BV14" i="1"/>
  <c r="AR14" i="1" s="1"/>
  <c r="AK17" i="1"/>
  <c r="CM21" i="1"/>
  <c r="BV25" i="1"/>
  <c r="AR25" i="1" s="1"/>
  <c r="BV29" i="1"/>
  <c r="AR29" i="1" s="1"/>
  <c r="CM31" i="1"/>
  <c r="CM33" i="1"/>
  <c r="CM35" i="1"/>
  <c r="CH36" i="1"/>
  <c r="S38" i="1"/>
  <c r="CM38" i="1" s="1"/>
  <c r="S40" i="1"/>
  <c r="CM40" i="1" s="1"/>
  <c r="S42" i="1"/>
  <c r="AK47" i="1"/>
  <c r="BZ52" i="1"/>
  <c r="AT52" i="1" s="1"/>
  <c r="CA52" i="1" s="1"/>
  <c r="AS52" i="1" s="1"/>
  <c r="CB58" i="1"/>
  <c r="CC58" i="1" s="1"/>
  <c r="CF58" i="1" s="1"/>
  <c r="T58" i="1" s="1"/>
  <c r="CI58" i="1" s="1"/>
  <c r="U58" i="1" s="1"/>
  <c r="CK58" i="1" s="1"/>
  <c r="CL82" i="1"/>
  <c r="CN82" i="1" s="1"/>
  <c r="CB79" i="1"/>
  <c r="CC79" i="1" s="1"/>
  <c r="CF79" i="1" s="1"/>
  <c r="T79" i="1" s="1"/>
  <c r="CI79" i="1" s="1"/>
  <c r="U79" i="1" s="1"/>
  <c r="CJ79" i="1" s="1"/>
  <c r="CL102" i="1"/>
  <c r="CN102" i="1" s="1"/>
  <c r="CB105" i="1"/>
  <c r="CC105" i="1" s="1"/>
  <c r="CF105" i="1" s="1"/>
  <c r="T105" i="1" s="1"/>
  <c r="CI105" i="1" s="1"/>
  <c r="U105" i="1" s="1"/>
  <c r="CK105" i="1" s="1"/>
  <c r="CB111" i="1"/>
  <c r="CC111" i="1" s="1"/>
  <c r="CF111" i="1" s="1"/>
  <c r="T111" i="1" s="1"/>
  <c r="CM130" i="1"/>
  <c r="BZ88" i="1"/>
  <c r="AT88" i="1" s="1"/>
  <c r="CA88" i="1" s="1"/>
  <c r="BZ115" i="1"/>
  <c r="AT115" i="1" s="1"/>
  <c r="CA115" i="1" s="1"/>
  <c r="BZ5" i="1"/>
  <c r="AT5" i="1" s="1"/>
  <c r="CA5" i="1" s="1"/>
  <c r="AQ5" i="1"/>
  <c r="CM6" i="1"/>
  <c r="CH9" i="1"/>
  <c r="S11" i="1"/>
  <c r="BV12" i="1"/>
  <c r="AR12" i="1" s="1"/>
  <c r="AQ13" i="1"/>
  <c r="S20" i="1"/>
  <c r="CM20" i="1" s="1"/>
  <c r="CH26" i="1"/>
  <c r="S30" i="1"/>
  <c r="CM30" i="1" s="1"/>
  <c r="S32" i="1"/>
  <c r="CM32" i="1" s="1"/>
  <c r="CM37" i="1"/>
  <c r="AQ38" i="1"/>
  <c r="AQ40" i="1"/>
  <c r="AQ42" i="1"/>
  <c r="S44" i="1"/>
  <c r="CM44" i="1" s="1"/>
  <c r="BZ44" i="1"/>
  <c r="AT44" i="1" s="1"/>
  <c r="CA44" i="1" s="1"/>
  <c r="AK49" i="1"/>
  <c r="CN80" i="1"/>
  <c r="BZ86" i="1"/>
  <c r="AT86" i="1" s="1"/>
  <c r="CA86" i="1" s="1"/>
  <c r="BZ129" i="1"/>
  <c r="AT129" i="1" s="1"/>
  <c r="CA129" i="1" s="1"/>
  <c r="AS130" i="1"/>
  <c r="CB130" i="1"/>
  <c r="CC130" i="1" s="1"/>
  <c r="CF130" i="1" s="1"/>
  <c r="T130" i="1" s="1"/>
  <c r="CI130" i="1" s="1"/>
  <c r="U130" i="1" s="1"/>
  <c r="CK131" i="1"/>
  <c r="CJ131" i="1"/>
  <c r="CK126" i="1"/>
  <c r="CJ126" i="1"/>
  <c r="AS125" i="1"/>
  <c r="CB125" i="1"/>
  <c r="CC125" i="1" s="1"/>
  <c r="CF125" i="1" s="1"/>
  <c r="T125" i="1" s="1"/>
  <c r="CI125" i="1" s="1"/>
  <c r="U125" i="1" s="1"/>
  <c r="AS121" i="1"/>
  <c r="CB121" i="1"/>
  <c r="CC121" i="1" s="1"/>
  <c r="CF121" i="1" s="1"/>
  <c r="T121" i="1" s="1"/>
  <c r="CI121" i="1" s="1"/>
  <c r="U121" i="1" s="1"/>
  <c r="CK122" i="1"/>
  <c r="CJ122" i="1"/>
  <c r="CK128" i="1"/>
  <c r="CJ128" i="1"/>
  <c r="CL128" i="1"/>
  <c r="CN128" i="1" s="1"/>
  <c r="CL126" i="1"/>
  <c r="CN126" i="1" s="1"/>
  <c r="AS127" i="1"/>
  <c r="CB127" i="1"/>
  <c r="CC127" i="1" s="1"/>
  <c r="CF127" i="1" s="1"/>
  <c r="T127" i="1" s="1"/>
  <c r="AS123" i="1"/>
  <c r="CB123" i="1"/>
  <c r="CC123" i="1" s="1"/>
  <c r="CF123" i="1" s="1"/>
  <c r="T123" i="1" s="1"/>
  <c r="CK120" i="1"/>
  <c r="CJ120" i="1"/>
  <c r="CK117" i="1"/>
  <c r="CJ117" i="1"/>
  <c r="AS118" i="1"/>
  <c r="CB118" i="1"/>
  <c r="CC118" i="1" s="1"/>
  <c r="CF118" i="1" s="1"/>
  <c r="T118" i="1" s="1"/>
  <c r="CI118" i="1" s="1"/>
  <c r="U118" i="1" s="1"/>
  <c r="AS116" i="1"/>
  <c r="CB116" i="1"/>
  <c r="CC116" i="1" s="1"/>
  <c r="CF116" i="1" s="1"/>
  <c r="T116" i="1" s="1"/>
  <c r="CI116" i="1" s="1"/>
  <c r="U116" i="1" s="1"/>
  <c r="CK113" i="1"/>
  <c r="CJ113" i="1"/>
  <c r="CK109" i="1"/>
  <c r="CJ109" i="1"/>
  <c r="AS112" i="1"/>
  <c r="CB112" i="1"/>
  <c r="CC112" i="1" s="1"/>
  <c r="CF112" i="1" s="1"/>
  <c r="T112" i="1" s="1"/>
  <c r="CI112" i="1" s="1"/>
  <c r="U112" i="1" s="1"/>
  <c r="AS110" i="1"/>
  <c r="CB110" i="1"/>
  <c r="CC110" i="1" s="1"/>
  <c r="CF110" i="1" s="1"/>
  <c r="T110" i="1" s="1"/>
  <c r="CI110" i="1" s="1"/>
  <c r="U110" i="1" s="1"/>
  <c r="AS108" i="1"/>
  <c r="CB108" i="1"/>
  <c r="CC108" i="1" s="1"/>
  <c r="CF108" i="1" s="1"/>
  <c r="T108" i="1" s="1"/>
  <c r="CI108" i="1" s="1"/>
  <c r="U108" i="1" s="1"/>
  <c r="CL117" i="1"/>
  <c r="CN117" i="1" s="1"/>
  <c r="CL113" i="1"/>
  <c r="CN113" i="1" s="1"/>
  <c r="AS114" i="1"/>
  <c r="CB114" i="1"/>
  <c r="CC114" i="1" s="1"/>
  <c r="CF114" i="1" s="1"/>
  <c r="T114" i="1" s="1"/>
  <c r="CL95" i="1"/>
  <c r="CN95" i="1" s="1"/>
  <c r="CK95" i="1"/>
  <c r="CJ95" i="1"/>
  <c r="AS104" i="1"/>
  <c r="CB104" i="1"/>
  <c r="CC104" i="1" s="1"/>
  <c r="CF104" i="1" s="1"/>
  <c r="T104" i="1" s="1"/>
  <c r="CI104" i="1" s="1"/>
  <c r="U104" i="1" s="1"/>
  <c r="CK96" i="1"/>
  <c r="CJ96" i="1"/>
  <c r="AS106" i="1"/>
  <c r="CB106" i="1"/>
  <c r="CC106" i="1" s="1"/>
  <c r="CF106" i="1" s="1"/>
  <c r="T106" i="1" s="1"/>
  <c r="CI106" i="1" s="1"/>
  <c r="U106" i="1" s="1"/>
  <c r="CL101" i="1"/>
  <c r="CN101" i="1" s="1"/>
  <c r="CK101" i="1"/>
  <c r="CJ101" i="1"/>
  <c r="CM98" i="1"/>
  <c r="AK98" i="1"/>
  <c r="AS98" i="1"/>
  <c r="CB98" i="1"/>
  <c r="CC98" i="1" s="1"/>
  <c r="CF98" i="1" s="1"/>
  <c r="T98" i="1" s="1"/>
  <c r="CK102" i="1"/>
  <c r="CJ102" i="1"/>
  <c r="CM96" i="1"/>
  <c r="CN96" i="1" s="1"/>
  <c r="AK96" i="1"/>
  <c r="CK103" i="1"/>
  <c r="CJ103" i="1"/>
  <c r="CK107" i="1"/>
  <c r="CJ107" i="1"/>
  <c r="CL99" i="1"/>
  <c r="CN99" i="1" s="1"/>
  <c r="CK97" i="1"/>
  <c r="CJ97" i="1"/>
  <c r="CK99" i="1"/>
  <c r="CJ99" i="1"/>
  <c r="AS100" i="1"/>
  <c r="CB100" i="1"/>
  <c r="CC100" i="1" s="1"/>
  <c r="CF100" i="1" s="1"/>
  <c r="T100" i="1" s="1"/>
  <c r="CK92" i="1"/>
  <c r="CJ92" i="1"/>
  <c r="CJ94" i="1"/>
  <c r="CK94" i="1"/>
  <c r="CK90" i="1"/>
  <c r="CJ90" i="1"/>
  <c r="AS91" i="1"/>
  <c r="CB91" i="1"/>
  <c r="CC91" i="1" s="1"/>
  <c r="CF91" i="1" s="1"/>
  <c r="T91" i="1" s="1"/>
  <c r="CI91" i="1" s="1"/>
  <c r="U91" i="1" s="1"/>
  <c r="AS93" i="1"/>
  <c r="CB93" i="1"/>
  <c r="CC93" i="1" s="1"/>
  <c r="CF93" i="1" s="1"/>
  <c r="T93" i="1" s="1"/>
  <c r="CI93" i="1" s="1"/>
  <c r="U93" i="1" s="1"/>
  <c r="CL93" i="1"/>
  <c r="CN93" i="1" s="1"/>
  <c r="AS89" i="1"/>
  <c r="CB89" i="1"/>
  <c r="CC89" i="1" s="1"/>
  <c r="CF89" i="1" s="1"/>
  <c r="T89" i="1" s="1"/>
  <c r="CI89" i="1" s="1"/>
  <c r="U89" i="1" s="1"/>
  <c r="AS87" i="1"/>
  <c r="CB87" i="1"/>
  <c r="CC87" i="1" s="1"/>
  <c r="CF87" i="1" s="1"/>
  <c r="T87" i="1" s="1"/>
  <c r="CI87" i="1" s="1"/>
  <c r="U87" i="1" s="1"/>
  <c r="AS83" i="1"/>
  <c r="CB83" i="1"/>
  <c r="CC83" i="1" s="1"/>
  <c r="CF83" i="1" s="1"/>
  <c r="T83" i="1" s="1"/>
  <c r="CI83" i="1" s="1"/>
  <c r="U83" i="1" s="1"/>
  <c r="AS85" i="1"/>
  <c r="CB85" i="1"/>
  <c r="CC85" i="1" s="1"/>
  <c r="CF85" i="1" s="1"/>
  <c r="T85" i="1" s="1"/>
  <c r="CI85" i="1" s="1"/>
  <c r="U85" i="1" s="1"/>
  <c r="CL85" i="1"/>
  <c r="CN85" i="1" s="1"/>
  <c r="CJ76" i="1"/>
  <c r="CK75" i="1"/>
  <c r="CJ75" i="1"/>
  <c r="CK72" i="1"/>
  <c r="CJ72" i="1"/>
  <c r="CK80" i="1"/>
  <c r="CJ80" i="1"/>
  <c r="CK81" i="1"/>
  <c r="CJ81" i="1"/>
  <c r="CL77" i="1"/>
  <c r="CN77" i="1" s="1"/>
  <c r="CK77" i="1"/>
  <c r="CJ77" i="1"/>
  <c r="CL72" i="1"/>
  <c r="CN72" i="1" s="1"/>
  <c r="CK73" i="1"/>
  <c r="CJ73" i="1"/>
  <c r="CK82" i="1"/>
  <c r="CJ82" i="1"/>
  <c r="CK78" i="1"/>
  <c r="CJ78" i="1"/>
  <c r="CK79" i="1"/>
  <c r="CL79" i="1"/>
  <c r="CN79" i="1" s="1"/>
  <c r="CL75" i="1"/>
  <c r="CN75" i="1" s="1"/>
  <c r="CK71" i="1"/>
  <c r="CJ71" i="1"/>
  <c r="AS68" i="1"/>
  <c r="CB68" i="1"/>
  <c r="CC68" i="1" s="1"/>
  <c r="CF68" i="1" s="1"/>
  <c r="T68" i="1" s="1"/>
  <c r="CI68" i="1" s="1"/>
  <c r="U68" i="1" s="1"/>
  <c r="CK69" i="1"/>
  <c r="CJ69" i="1"/>
  <c r="CK65" i="1"/>
  <c r="CJ65" i="1"/>
  <c r="CL71" i="1"/>
  <c r="CN71" i="1" s="1"/>
  <c r="AS70" i="1"/>
  <c r="CB70" i="1"/>
  <c r="CC70" i="1" s="1"/>
  <c r="CF70" i="1" s="1"/>
  <c r="T70" i="1" s="1"/>
  <c r="CI70" i="1" s="1"/>
  <c r="U70" i="1" s="1"/>
  <c r="AS66" i="1"/>
  <c r="CB66" i="1"/>
  <c r="CC66" i="1" s="1"/>
  <c r="CF66" i="1" s="1"/>
  <c r="T66" i="1" s="1"/>
  <c r="CI66" i="1" s="1"/>
  <c r="U66" i="1" s="1"/>
  <c r="CL69" i="1"/>
  <c r="CN69" i="1" s="1"/>
  <c r="CK67" i="1"/>
  <c r="CJ67" i="1"/>
  <c r="CL65" i="1"/>
  <c r="CN65" i="1" s="1"/>
  <c r="AS64" i="1"/>
  <c r="CB64" i="1"/>
  <c r="CC64" i="1" s="1"/>
  <c r="CF64" i="1" s="1"/>
  <c r="T64" i="1" s="1"/>
  <c r="CI64" i="1" s="1"/>
  <c r="U64" i="1" s="1"/>
  <c r="CK63" i="1"/>
  <c r="CJ63" i="1"/>
  <c r="CK60" i="1"/>
  <c r="CJ60" i="1"/>
  <c r="CK57" i="1"/>
  <c r="CJ57" i="1"/>
  <c r="CL60" i="1"/>
  <c r="CN60" i="1" s="1"/>
  <c r="CL59" i="1"/>
  <c r="CN59" i="1" s="1"/>
  <c r="CK59" i="1"/>
  <c r="CJ59" i="1"/>
  <c r="CK62" i="1"/>
  <c r="CJ62" i="1"/>
  <c r="CK61" i="1"/>
  <c r="CJ61" i="1"/>
  <c r="CK55" i="1"/>
  <c r="CJ55" i="1"/>
  <c r="CK56" i="1"/>
  <c r="CJ56" i="1"/>
  <c r="CL57" i="1"/>
  <c r="CN57" i="1" s="1"/>
  <c r="CB51" i="1"/>
  <c r="CC51" i="1" s="1"/>
  <c r="CF51" i="1" s="1"/>
  <c r="T51" i="1" s="1"/>
  <c r="CI51" i="1" s="1"/>
  <c r="AS51" i="1"/>
  <c r="AR53" i="1"/>
  <c r="CL51" i="1"/>
  <c r="AR51" i="1"/>
  <c r="CB52" i="1"/>
  <c r="CC52" i="1" s="1"/>
  <c r="CF52" i="1" s="1"/>
  <c r="T52" i="1" s="1"/>
  <c r="CI52" i="1" s="1"/>
  <c r="U52" i="1" s="1"/>
  <c r="CB50" i="1"/>
  <c r="CC50" i="1" s="1"/>
  <c r="CF50" i="1" s="1"/>
  <c r="T50" i="1" s="1"/>
  <c r="CI50" i="1" s="1"/>
  <c r="U50" i="1" s="1"/>
  <c r="AS50" i="1"/>
  <c r="AK52" i="1"/>
  <c r="AK50" i="1"/>
  <c r="S53" i="1"/>
  <c r="S51" i="1"/>
  <c r="AS44" i="1"/>
  <c r="CB44" i="1"/>
  <c r="CC44" i="1" s="1"/>
  <c r="CF44" i="1" s="1"/>
  <c r="T44" i="1" s="1"/>
  <c r="CI44" i="1" s="1"/>
  <c r="AR46" i="1"/>
  <c r="BZ46" i="1"/>
  <c r="AT46" i="1" s="1"/>
  <c r="CA46" i="1" s="1"/>
  <c r="AR48" i="1"/>
  <c r="BZ48" i="1"/>
  <c r="AT48" i="1" s="1"/>
  <c r="CA48" i="1" s="1"/>
  <c r="AR44" i="1"/>
  <c r="AK45" i="1"/>
  <c r="BZ45" i="1"/>
  <c r="AT45" i="1" s="1"/>
  <c r="CA45" i="1" s="1"/>
  <c r="BZ47" i="1"/>
  <c r="AT47" i="1" s="1"/>
  <c r="CA47" i="1" s="1"/>
  <c r="BZ49" i="1"/>
  <c r="AT49" i="1" s="1"/>
  <c r="CA49" i="1" s="1"/>
  <c r="AQ45" i="1"/>
  <c r="AQ47" i="1"/>
  <c r="AQ49" i="1"/>
  <c r="AK46" i="1"/>
  <c r="AK48" i="1"/>
  <c r="CB38" i="1"/>
  <c r="CC38" i="1" s="1"/>
  <c r="CF38" i="1" s="1"/>
  <c r="T38" i="1" s="1"/>
  <c r="CI38" i="1" s="1"/>
  <c r="U38" i="1" s="1"/>
  <c r="AR40" i="1"/>
  <c r="BZ40" i="1"/>
  <c r="AT40" i="1" s="1"/>
  <c r="CA40" i="1" s="1"/>
  <c r="AR42" i="1"/>
  <c r="AS43" i="1"/>
  <c r="CB43" i="1"/>
  <c r="CC43" i="1" s="1"/>
  <c r="CF43" i="1" s="1"/>
  <c r="T43" i="1" s="1"/>
  <c r="CI43" i="1" s="1"/>
  <c r="U43" i="1" s="1"/>
  <c r="BZ42" i="1"/>
  <c r="AT42" i="1" s="1"/>
  <c r="CA42" i="1" s="1"/>
  <c r="AS39" i="1"/>
  <c r="CB39" i="1"/>
  <c r="CC39" i="1" s="1"/>
  <c r="CF39" i="1" s="1"/>
  <c r="T39" i="1" s="1"/>
  <c r="CI39" i="1" s="1"/>
  <c r="U39" i="1" s="1"/>
  <c r="CM42" i="1"/>
  <c r="AR38" i="1"/>
  <c r="AS41" i="1"/>
  <c r="CB41" i="1"/>
  <c r="CC41" i="1" s="1"/>
  <c r="CF41" i="1" s="1"/>
  <c r="T41" i="1" s="1"/>
  <c r="CI41" i="1" s="1"/>
  <c r="U41" i="1" s="1"/>
  <c r="AQ39" i="1"/>
  <c r="CM39" i="1"/>
  <c r="AQ41" i="1"/>
  <c r="CM41" i="1"/>
  <c r="AQ43" i="1"/>
  <c r="CM43" i="1"/>
  <c r="AK38" i="1"/>
  <c r="AK40" i="1"/>
  <c r="AK42" i="1"/>
  <c r="AS35" i="1"/>
  <c r="CB35" i="1"/>
  <c r="CC35" i="1" s="1"/>
  <c r="CF35" i="1" s="1"/>
  <c r="T35" i="1" s="1"/>
  <c r="CI35" i="1" s="1"/>
  <c r="U35" i="1" s="1"/>
  <c r="AS32" i="1"/>
  <c r="CB32" i="1"/>
  <c r="CC32" i="1" s="1"/>
  <c r="CF32" i="1" s="1"/>
  <c r="T32" i="1" s="1"/>
  <c r="CI32" i="1" s="1"/>
  <c r="U32" i="1" s="1"/>
  <c r="AR34" i="1"/>
  <c r="BZ34" i="1"/>
  <c r="AT34" i="1" s="1"/>
  <c r="CA34" i="1" s="1"/>
  <c r="AR36" i="1"/>
  <c r="AS31" i="1"/>
  <c r="CB31" i="1"/>
  <c r="CC31" i="1" s="1"/>
  <c r="CF31" i="1" s="1"/>
  <c r="T31" i="1" s="1"/>
  <c r="CI31" i="1" s="1"/>
  <c r="U31" i="1" s="1"/>
  <c r="CM34" i="1"/>
  <c r="AR30" i="1"/>
  <c r="BZ36" i="1"/>
  <c r="AT36" i="1" s="1"/>
  <c r="CA36" i="1" s="1"/>
  <c r="CM36" i="1"/>
  <c r="BZ30" i="1"/>
  <c r="AT30" i="1" s="1"/>
  <c r="CA30" i="1" s="1"/>
  <c r="AR32" i="1"/>
  <c r="CL31" i="1"/>
  <c r="CN31" i="1" s="1"/>
  <c r="CL35" i="1"/>
  <c r="CN35" i="1" s="1"/>
  <c r="AQ31" i="1"/>
  <c r="AQ33" i="1"/>
  <c r="AQ35" i="1"/>
  <c r="AQ37" i="1"/>
  <c r="AK30" i="1"/>
  <c r="AK32" i="1"/>
  <c r="AK34" i="1"/>
  <c r="AK36" i="1"/>
  <c r="BZ26" i="1"/>
  <c r="AT26" i="1" s="1"/>
  <c r="CA26" i="1" s="1"/>
  <c r="AR26" i="1"/>
  <c r="BZ24" i="1"/>
  <c r="AT24" i="1" s="1"/>
  <c r="CA24" i="1" s="1"/>
  <c r="AR24" i="1"/>
  <c r="BZ22" i="1"/>
  <c r="AT22" i="1" s="1"/>
  <c r="CA22" i="1" s="1"/>
  <c r="AR22" i="1"/>
  <c r="AS23" i="1"/>
  <c r="CB23" i="1"/>
  <c r="CC23" i="1" s="1"/>
  <c r="CF23" i="1" s="1"/>
  <c r="T23" i="1" s="1"/>
  <c r="CI23" i="1" s="1"/>
  <c r="U23" i="1" s="1"/>
  <c r="BZ28" i="1"/>
  <c r="AT28" i="1" s="1"/>
  <c r="CA28" i="1" s="1"/>
  <c r="AR28" i="1"/>
  <c r="S22" i="1"/>
  <c r="S24" i="1"/>
  <c r="S26" i="1"/>
  <c r="S28" i="1"/>
  <c r="AS21" i="1"/>
  <c r="CB21" i="1"/>
  <c r="CC21" i="1" s="1"/>
  <c r="CF21" i="1" s="1"/>
  <c r="T21" i="1" s="1"/>
  <c r="CI21" i="1" s="1"/>
  <c r="U21" i="1" s="1"/>
  <c r="AR18" i="1"/>
  <c r="AR20" i="1"/>
  <c r="BZ18" i="1"/>
  <c r="AT18" i="1" s="1"/>
  <c r="CA18" i="1" s="1"/>
  <c r="BZ20" i="1"/>
  <c r="AT20" i="1" s="1"/>
  <c r="CA20" i="1" s="1"/>
  <c r="CL21" i="1"/>
  <c r="AQ17" i="1"/>
  <c r="AQ19" i="1"/>
  <c r="AQ21" i="1"/>
  <c r="AK18" i="1"/>
  <c r="AR11" i="1"/>
  <c r="CB9" i="1"/>
  <c r="CC9" i="1" s="1"/>
  <c r="CF9" i="1" s="1"/>
  <c r="T9" i="1" s="1"/>
  <c r="CI9" i="1" s="1"/>
  <c r="U9" i="1" s="1"/>
  <c r="AS9" i="1"/>
  <c r="AR13" i="1"/>
  <c r="BZ11" i="1"/>
  <c r="AT11" i="1" s="1"/>
  <c r="CA11" i="1" s="1"/>
  <c r="CM10" i="1"/>
  <c r="AK10" i="1"/>
  <c r="AR15" i="1"/>
  <c r="CM11" i="1"/>
  <c r="BZ13" i="1"/>
  <c r="AT13" i="1" s="1"/>
  <c r="CA13" i="1" s="1"/>
  <c r="CM12" i="1"/>
  <c r="AK12" i="1"/>
  <c r="CM13" i="1"/>
  <c r="BZ15" i="1"/>
  <c r="AT15" i="1" s="1"/>
  <c r="CA15" i="1" s="1"/>
  <c r="AS10" i="1"/>
  <c r="CB10" i="1"/>
  <c r="CC10" i="1" s="1"/>
  <c r="CF10" i="1" s="1"/>
  <c r="T10" i="1" s="1"/>
  <c r="CI10" i="1" s="1"/>
  <c r="U10" i="1" s="1"/>
  <c r="CM14" i="1"/>
  <c r="AK14" i="1"/>
  <c r="CM15" i="1"/>
  <c r="AR9" i="1"/>
  <c r="CM16" i="1"/>
  <c r="AK16" i="1"/>
  <c r="AQ10" i="1"/>
  <c r="AQ12" i="1"/>
  <c r="AQ14" i="1"/>
  <c r="AQ16" i="1"/>
  <c r="AK9" i="1"/>
  <c r="AK11" i="1"/>
  <c r="AK13" i="1"/>
  <c r="AK15" i="1"/>
  <c r="AR5" i="1"/>
  <c r="CB5" i="1"/>
  <c r="CC5" i="1" s="1"/>
  <c r="CF5" i="1" s="1"/>
  <c r="T5" i="1" s="1"/>
  <c r="CI5" i="1" s="1"/>
  <c r="U5" i="1" s="1"/>
  <c r="AS5" i="1"/>
  <c r="AR7" i="1"/>
  <c r="CB3" i="1"/>
  <c r="CC3" i="1" s="1"/>
  <c r="CF3" i="1" s="1"/>
  <c r="T3" i="1" s="1"/>
  <c r="CI3" i="1" s="1"/>
  <c r="U3" i="1" s="1"/>
  <c r="AS3" i="1"/>
  <c r="BZ7" i="1"/>
  <c r="AT7" i="1" s="1"/>
  <c r="CA7" i="1" s="1"/>
  <c r="AR3" i="1"/>
  <c r="BZ2" i="1"/>
  <c r="AT2" i="1" s="1"/>
  <c r="CA2" i="1" s="1"/>
  <c r="BZ4" i="1"/>
  <c r="AT4" i="1" s="1"/>
  <c r="CA4" i="1" s="1"/>
  <c r="BZ6" i="1"/>
  <c r="AT6" i="1" s="1"/>
  <c r="CA6" i="1" s="1"/>
  <c r="BZ8" i="1"/>
  <c r="AT8" i="1" s="1"/>
  <c r="CA8" i="1" s="1"/>
  <c r="AQ2" i="1"/>
  <c r="AQ4" i="1"/>
  <c r="AQ6" i="1"/>
  <c r="AQ8" i="1"/>
  <c r="AK3" i="1"/>
  <c r="AK5" i="1"/>
  <c r="AK7" i="1"/>
  <c r="CK333" i="1" l="1"/>
  <c r="CJ333" i="1"/>
  <c r="CK330" i="1"/>
  <c r="CJ330" i="1"/>
  <c r="CL318" i="1"/>
  <c r="CN318" i="1" s="1"/>
  <c r="CK318" i="1"/>
  <c r="CJ318" i="1"/>
  <c r="CI322" i="1"/>
  <c r="U322" i="1" s="1"/>
  <c r="CL322" i="1"/>
  <c r="CN322" i="1" s="1"/>
  <c r="CK320" i="1"/>
  <c r="CJ320" i="1"/>
  <c r="CI324" i="1"/>
  <c r="U324" i="1" s="1"/>
  <c r="CL324" i="1"/>
  <c r="CN324" i="1" s="1"/>
  <c r="CK316" i="1"/>
  <c r="CJ316" i="1"/>
  <c r="CI314" i="1"/>
  <c r="U314" i="1" s="1"/>
  <c r="CL314" i="1"/>
  <c r="CN314" i="1" s="1"/>
  <c r="CL316" i="1"/>
  <c r="CN316" i="1" s="1"/>
  <c r="CK312" i="1"/>
  <c r="CJ312" i="1"/>
  <c r="CK310" i="1"/>
  <c r="CJ310" i="1"/>
  <c r="CL312" i="1"/>
  <c r="CN312" i="1" s="1"/>
  <c r="CK307" i="1"/>
  <c r="CJ307" i="1"/>
  <c r="CK305" i="1"/>
  <c r="CJ305" i="1"/>
  <c r="CI301" i="1"/>
  <c r="U301" i="1" s="1"/>
  <c r="CL301" i="1"/>
  <c r="CN301" i="1" s="1"/>
  <c r="CK294" i="1"/>
  <c r="CJ294" i="1"/>
  <c r="CI293" i="1"/>
  <c r="U293" i="1" s="1"/>
  <c r="CL293" i="1"/>
  <c r="CN293" i="1" s="1"/>
  <c r="CL294" i="1"/>
  <c r="CN294" i="1" s="1"/>
  <c r="CK295" i="1"/>
  <c r="CJ295" i="1"/>
  <c r="CK296" i="1"/>
  <c r="CJ296" i="1"/>
  <c r="CK298" i="1"/>
  <c r="CJ298" i="1"/>
  <c r="CL295" i="1"/>
  <c r="CN295" i="1" s="1"/>
  <c r="CI275" i="1"/>
  <c r="U275" i="1" s="1"/>
  <c r="CL275" i="1"/>
  <c r="CN275" i="1" s="1"/>
  <c r="CI279" i="1"/>
  <c r="U279" i="1" s="1"/>
  <c r="CL279" i="1"/>
  <c r="CN279" i="1" s="1"/>
  <c r="CK281" i="1"/>
  <c r="CJ281" i="1"/>
  <c r="AS261" i="1"/>
  <c r="CB261" i="1"/>
  <c r="CC261" i="1" s="1"/>
  <c r="CF261" i="1" s="1"/>
  <c r="T261" i="1" s="1"/>
  <c r="CI261" i="1" s="1"/>
  <c r="U261" i="1" s="1"/>
  <c r="CB263" i="1"/>
  <c r="CC263" i="1" s="1"/>
  <c r="CF263" i="1" s="1"/>
  <c r="T263" i="1" s="1"/>
  <c r="CI263" i="1" s="1"/>
  <c r="U263" i="1" s="1"/>
  <c r="AS263" i="1"/>
  <c r="AS270" i="1"/>
  <c r="CB270" i="1"/>
  <c r="CC270" i="1" s="1"/>
  <c r="CF270" i="1" s="1"/>
  <c r="T270" i="1" s="1"/>
  <c r="CI270" i="1" s="1"/>
  <c r="U270" i="1" s="1"/>
  <c r="CL270" i="1"/>
  <c r="CN270" i="1" s="1"/>
  <c r="CL261" i="1"/>
  <c r="CN261" i="1" s="1"/>
  <c r="CL263" i="1"/>
  <c r="CN263" i="1" s="1"/>
  <c r="CL268" i="1"/>
  <c r="CN268" i="1" s="1"/>
  <c r="CL257" i="1"/>
  <c r="CN257" i="1" s="1"/>
  <c r="CK266" i="1"/>
  <c r="CJ266" i="1"/>
  <c r="CL262" i="1"/>
  <c r="CN262" i="1" s="1"/>
  <c r="CK262" i="1"/>
  <c r="CJ262" i="1"/>
  <c r="CK268" i="1"/>
  <c r="CJ268" i="1"/>
  <c r="CL264" i="1"/>
  <c r="CN264" i="1" s="1"/>
  <c r="CK264" i="1"/>
  <c r="CJ264" i="1"/>
  <c r="CL259" i="1"/>
  <c r="CN259" i="1" s="1"/>
  <c r="CK259" i="1"/>
  <c r="CJ259" i="1"/>
  <c r="CK257" i="1"/>
  <c r="CJ257" i="1"/>
  <c r="CK255" i="1"/>
  <c r="CJ255" i="1"/>
  <c r="CK253" i="1"/>
  <c r="CJ253" i="1"/>
  <c r="CL251" i="1"/>
  <c r="CN251" i="1" s="1"/>
  <c r="CK251" i="1"/>
  <c r="CJ251" i="1"/>
  <c r="CK243" i="1"/>
  <c r="CJ243" i="1"/>
  <c r="CK245" i="1"/>
  <c r="CJ245" i="1"/>
  <c r="CL243" i="1"/>
  <c r="CN243" i="1" s="1"/>
  <c r="CI234" i="1"/>
  <c r="U234" i="1" s="1"/>
  <c r="CL234" i="1"/>
  <c r="CN234" i="1" s="1"/>
  <c r="CI238" i="1"/>
  <c r="U238" i="1" s="1"/>
  <c r="CL238" i="1"/>
  <c r="CN238" i="1" s="1"/>
  <c r="CK240" i="1"/>
  <c r="CJ240" i="1"/>
  <c r="CL240" i="1"/>
  <c r="CN240" i="1" s="1"/>
  <c r="CK225" i="1"/>
  <c r="CJ225" i="1"/>
  <c r="CI227" i="1"/>
  <c r="U227" i="1" s="1"/>
  <c r="CL227" i="1"/>
  <c r="CN227" i="1" s="1"/>
  <c r="CL231" i="1"/>
  <c r="CN231" i="1" s="1"/>
  <c r="CK231" i="1"/>
  <c r="CJ231" i="1"/>
  <c r="CK229" i="1"/>
  <c r="CJ229" i="1"/>
  <c r="CL225" i="1"/>
  <c r="CN225" i="1" s="1"/>
  <c r="CK223" i="1"/>
  <c r="CJ223" i="1"/>
  <c r="CI218" i="1"/>
  <c r="U218" i="1" s="1"/>
  <c r="CL218" i="1"/>
  <c r="CN218" i="1" s="1"/>
  <c r="CK220" i="1"/>
  <c r="CJ220" i="1"/>
  <c r="CI212" i="1"/>
  <c r="U212" i="1" s="1"/>
  <c r="CL212" i="1"/>
  <c r="CN212" i="1" s="1"/>
  <c r="CK214" i="1"/>
  <c r="CJ214" i="1"/>
  <c r="CK216" i="1"/>
  <c r="CJ216" i="1"/>
  <c r="CL220" i="1"/>
  <c r="CN220" i="1" s="1"/>
  <c r="CK209" i="1"/>
  <c r="CJ209" i="1"/>
  <c r="CI210" i="1"/>
  <c r="U210" i="1" s="1"/>
  <c r="CL210" i="1"/>
  <c r="CN210" i="1" s="1"/>
  <c r="CL206" i="1"/>
  <c r="CN206" i="1" s="1"/>
  <c r="CK206" i="1"/>
  <c r="CJ206" i="1"/>
  <c r="CI204" i="1"/>
  <c r="U204" i="1" s="1"/>
  <c r="CL204" i="1"/>
  <c r="CN204" i="1" s="1"/>
  <c r="CK205" i="1"/>
  <c r="CJ205" i="1"/>
  <c r="CI208" i="1"/>
  <c r="U208" i="1" s="1"/>
  <c r="CL208" i="1"/>
  <c r="CN208" i="1" s="1"/>
  <c r="CL209" i="1"/>
  <c r="CN209" i="1" s="1"/>
  <c r="AS191" i="1"/>
  <c r="CB191" i="1"/>
  <c r="CC191" i="1" s="1"/>
  <c r="CF191" i="1" s="1"/>
  <c r="T191" i="1" s="1"/>
  <c r="CI191" i="1" s="1"/>
  <c r="U191" i="1" s="1"/>
  <c r="CJ74" i="1"/>
  <c r="CB198" i="1"/>
  <c r="CC198" i="1" s="1"/>
  <c r="CF198" i="1" s="1"/>
  <c r="T198" i="1" s="1"/>
  <c r="AS198" i="1"/>
  <c r="CJ58" i="1"/>
  <c r="BZ27" i="1"/>
  <c r="AT27" i="1" s="1"/>
  <c r="CA27" i="1" s="1"/>
  <c r="CL191" i="1"/>
  <c r="CN191" i="1" s="1"/>
  <c r="AS155" i="1"/>
  <c r="CB155" i="1"/>
  <c r="CC155" i="1" s="1"/>
  <c r="CF155" i="1" s="1"/>
  <c r="T155" i="1" s="1"/>
  <c r="CI155" i="1" s="1"/>
  <c r="U155" i="1" s="1"/>
  <c r="BZ14" i="1"/>
  <c r="AT14" i="1" s="1"/>
  <c r="CA14" i="1" s="1"/>
  <c r="CN21" i="1"/>
  <c r="AK44" i="1"/>
  <c r="CL38" i="1"/>
  <c r="CN38" i="1" s="1"/>
  <c r="CL90" i="1"/>
  <c r="CN90" i="1" s="1"/>
  <c r="CL163" i="1"/>
  <c r="CN163" i="1" s="1"/>
  <c r="U44" i="1"/>
  <c r="CL138" i="1"/>
  <c r="CN138" i="1" s="1"/>
  <c r="AS152" i="1"/>
  <c r="CB152" i="1"/>
  <c r="CC152" i="1" s="1"/>
  <c r="CF152" i="1" s="1"/>
  <c r="T152" i="1" s="1"/>
  <c r="CI152" i="1" s="1"/>
  <c r="U152" i="1" s="1"/>
  <c r="CL92" i="1"/>
  <c r="CN92" i="1" s="1"/>
  <c r="CI174" i="1"/>
  <c r="U174" i="1" s="1"/>
  <c r="CL174" i="1"/>
  <c r="CN174" i="1" s="1"/>
  <c r="AS194" i="1"/>
  <c r="CB194" i="1"/>
  <c r="CC194" i="1" s="1"/>
  <c r="CF194" i="1" s="1"/>
  <c r="T194" i="1" s="1"/>
  <c r="CL58" i="1"/>
  <c r="CN58" i="1" s="1"/>
  <c r="CL76" i="1"/>
  <c r="CN76" i="1" s="1"/>
  <c r="CL44" i="1"/>
  <c r="CN44" i="1" s="1"/>
  <c r="BZ17" i="1"/>
  <c r="AT17" i="1" s="1"/>
  <c r="CA17" i="1" s="1"/>
  <c r="CL153" i="1"/>
  <c r="CN153" i="1" s="1"/>
  <c r="CL183" i="1"/>
  <c r="CN183" i="1" s="1"/>
  <c r="CL175" i="1"/>
  <c r="CN175" i="1" s="1"/>
  <c r="AS54" i="1"/>
  <c r="CB54" i="1"/>
  <c r="CC54" i="1" s="1"/>
  <c r="CF54" i="1" s="1"/>
  <c r="T54" i="1" s="1"/>
  <c r="AS189" i="1"/>
  <c r="CB189" i="1"/>
  <c r="CC189" i="1" s="1"/>
  <c r="CF189" i="1" s="1"/>
  <c r="T189" i="1" s="1"/>
  <c r="AS202" i="1"/>
  <c r="CB202" i="1"/>
  <c r="CC202" i="1" s="1"/>
  <c r="CF202" i="1" s="1"/>
  <c r="T202" i="1" s="1"/>
  <c r="AS165" i="1"/>
  <c r="CB165" i="1"/>
  <c r="CC165" i="1" s="1"/>
  <c r="CF165" i="1" s="1"/>
  <c r="T165" i="1" s="1"/>
  <c r="BZ16" i="1"/>
  <c r="AT16" i="1" s="1"/>
  <c r="CA16" i="1" s="1"/>
  <c r="CI188" i="1"/>
  <c r="U188" i="1" s="1"/>
  <c r="CL188" i="1"/>
  <c r="CN188" i="1" s="1"/>
  <c r="CI192" i="1"/>
  <c r="U192" i="1" s="1"/>
  <c r="CL192" i="1"/>
  <c r="CN192" i="1" s="1"/>
  <c r="CI190" i="1"/>
  <c r="U190" i="1" s="1"/>
  <c r="CL190" i="1"/>
  <c r="CN190" i="1" s="1"/>
  <c r="CK186" i="1"/>
  <c r="CJ186" i="1"/>
  <c r="CI177" i="1"/>
  <c r="U177" i="1" s="1"/>
  <c r="CL177" i="1"/>
  <c r="CN177" i="1" s="1"/>
  <c r="CK179" i="1"/>
  <c r="CJ179" i="1"/>
  <c r="CK181" i="1"/>
  <c r="CJ181" i="1"/>
  <c r="CK183" i="1"/>
  <c r="CJ183" i="1"/>
  <c r="CL179" i="1"/>
  <c r="CN179" i="1" s="1"/>
  <c r="CK175" i="1"/>
  <c r="CJ175" i="1"/>
  <c r="CL181" i="1"/>
  <c r="CN181" i="1" s="1"/>
  <c r="CI170" i="1"/>
  <c r="U170" i="1" s="1"/>
  <c r="CL170" i="1"/>
  <c r="CN170" i="1" s="1"/>
  <c r="CI166" i="1"/>
  <c r="U166" i="1" s="1"/>
  <c r="CL166" i="1"/>
  <c r="CN166" i="1" s="1"/>
  <c r="CI172" i="1"/>
  <c r="U172" i="1" s="1"/>
  <c r="CL172" i="1"/>
  <c r="CN172" i="1" s="1"/>
  <c r="CK164" i="1"/>
  <c r="CJ164" i="1"/>
  <c r="CL164" i="1"/>
  <c r="CN164" i="1" s="1"/>
  <c r="CI162" i="1"/>
  <c r="U162" i="1" s="1"/>
  <c r="CL162" i="1"/>
  <c r="CN162" i="1" s="1"/>
  <c r="CI151" i="1"/>
  <c r="U151" i="1" s="1"/>
  <c r="CL151" i="1"/>
  <c r="CN151" i="1" s="1"/>
  <c r="CK145" i="1"/>
  <c r="CJ145" i="1"/>
  <c r="CK147" i="1"/>
  <c r="CJ147" i="1"/>
  <c r="CI149" i="1"/>
  <c r="U149" i="1" s="1"/>
  <c r="CL149" i="1"/>
  <c r="CN149" i="1" s="1"/>
  <c r="CK153" i="1"/>
  <c r="CJ153" i="1"/>
  <c r="CK132" i="1"/>
  <c r="CJ132" i="1"/>
  <c r="CK134" i="1"/>
  <c r="CJ134" i="1"/>
  <c r="CK136" i="1"/>
  <c r="CJ136" i="1"/>
  <c r="CK138" i="1"/>
  <c r="CJ138" i="1"/>
  <c r="CL105" i="1"/>
  <c r="CN105" i="1" s="1"/>
  <c r="AS124" i="1"/>
  <c r="CB124" i="1"/>
  <c r="CC124" i="1" s="1"/>
  <c r="CF124" i="1" s="1"/>
  <c r="T124" i="1" s="1"/>
  <c r="CI124" i="1" s="1"/>
  <c r="U124" i="1" s="1"/>
  <c r="CL10" i="1"/>
  <c r="CN10" i="1" s="1"/>
  <c r="CL53" i="1"/>
  <c r="CL108" i="1"/>
  <c r="CN108" i="1" s="1"/>
  <c r="CB33" i="1"/>
  <c r="CC33" i="1" s="1"/>
  <c r="CF33" i="1" s="1"/>
  <c r="T33" i="1" s="1"/>
  <c r="CI33" i="1" s="1"/>
  <c r="U33" i="1" s="1"/>
  <c r="CJ33" i="1" s="1"/>
  <c r="CL104" i="1"/>
  <c r="CN104" i="1" s="1"/>
  <c r="AS119" i="1"/>
  <c r="CB119" i="1"/>
  <c r="CC119" i="1" s="1"/>
  <c r="CF119" i="1" s="1"/>
  <c r="T119" i="1" s="1"/>
  <c r="BZ25" i="1"/>
  <c r="AT25" i="1" s="1"/>
  <c r="CA25" i="1" s="1"/>
  <c r="BZ37" i="1"/>
  <c r="AT37" i="1" s="1"/>
  <c r="CA37" i="1" s="1"/>
  <c r="AS53" i="1"/>
  <c r="AS84" i="1"/>
  <c r="CB84" i="1"/>
  <c r="CC84" i="1" s="1"/>
  <c r="CF84" i="1" s="1"/>
  <c r="T84" i="1" s="1"/>
  <c r="CL116" i="1"/>
  <c r="CN116" i="1" s="1"/>
  <c r="CL121" i="1"/>
  <c r="CN121" i="1" s="1"/>
  <c r="AS115" i="1"/>
  <c r="CB115" i="1"/>
  <c r="CC115" i="1" s="1"/>
  <c r="CF115" i="1" s="1"/>
  <c r="T115" i="1" s="1"/>
  <c r="CL9" i="1"/>
  <c r="CN9" i="1" s="1"/>
  <c r="CJ105" i="1"/>
  <c r="CL118" i="1"/>
  <c r="CN118" i="1" s="1"/>
  <c r="AS88" i="1"/>
  <c r="CB88" i="1"/>
  <c r="CC88" i="1" s="1"/>
  <c r="CF88" i="1" s="1"/>
  <c r="T88" i="1" s="1"/>
  <c r="BZ12" i="1"/>
  <c r="AT12" i="1" s="1"/>
  <c r="CA12" i="1" s="1"/>
  <c r="CL39" i="1"/>
  <c r="CN39" i="1" s="1"/>
  <c r="AK20" i="1"/>
  <c r="AS38" i="1"/>
  <c r="CL112" i="1"/>
  <c r="CN112" i="1" s="1"/>
  <c r="CL89" i="1"/>
  <c r="CN89" i="1" s="1"/>
  <c r="CL124" i="1"/>
  <c r="CN124" i="1" s="1"/>
  <c r="AS86" i="1"/>
  <c r="CB86" i="1"/>
  <c r="CC86" i="1" s="1"/>
  <c r="CF86" i="1" s="1"/>
  <c r="T86" i="1" s="1"/>
  <c r="CI111" i="1"/>
  <c r="U111" i="1" s="1"/>
  <c r="CL111" i="1"/>
  <c r="CN111" i="1" s="1"/>
  <c r="BZ19" i="1"/>
  <c r="AT19" i="1" s="1"/>
  <c r="CA19" i="1" s="1"/>
  <c r="BZ29" i="1"/>
  <c r="AT29" i="1" s="1"/>
  <c r="CA29" i="1" s="1"/>
  <c r="AS129" i="1"/>
  <c r="CB129" i="1"/>
  <c r="CC129" i="1" s="1"/>
  <c r="CF129" i="1" s="1"/>
  <c r="T129" i="1" s="1"/>
  <c r="CI129" i="1" s="1"/>
  <c r="U129" i="1" s="1"/>
  <c r="CL130" i="1"/>
  <c r="CN130" i="1" s="1"/>
  <c r="CK130" i="1"/>
  <c r="CJ130" i="1"/>
  <c r="CI123" i="1"/>
  <c r="U123" i="1" s="1"/>
  <c r="CL123" i="1"/>
  <c r="CN123" i="1" s="1"/>
  <c r="CK121" i="1"/>
  <c r="CJ121" i="1"/>
  <c r="CI127" i="1"/>
  <c r="U127" i="1" s="1"/>
  <c r="CL127" i="1"/>
  <c r="CN127" i="1" s="1"/>
  <c r="CK125" i="1"/>
  <c r="CJ125" i="1"/>
  <c r="CL125" i="1"/>
  <c r="CN125" i="1" s="1"/>
  <c r="CK110" i="1"/>
  <c r="CJ110" i="1"/>
  <c r="CI114" i="1"/>
  <c r="U114" i="1" s="1"/>
  <c r="CL114" i="1"/>
  <c r="CN114" i="1" s="1"/>
  <c r="CK116" i="1"/>
  <c r="CJ116" i="1"/>
  <c r="CK112" i="1"/>
  <c r="CJ112" i="1"/>
  <c r="CK118" i="1"/>
  <c r="CJ118" i="1"/>
  <c r="CL110" i="1"/>
  <c r="CN110" i="1" s="1"/>
  <c r="CK108" i="1"/>
  <c r="CJ108" i="1"/>
  <c r="CI98" i="1"/>
  <c r="U98" i="1" s="1"/>
  <c r="CL98" i="1"/>
  <c r="CN98" i="1" s="1"/>
  <c r="CK106" i="1"/>
  <c r="CJ106" i="1"/>
  <c r="CL106" i="1"/>
  <c r="CN106" i="1" s="1"/>
  <c r="CK104" i="1"/>
  <c r="CJ104" i="1"/>
  <c r="CI100" i="1"/>
  <c r="U100" i="1" s="1"/>
  <c r="CL100" i="1"/>
  <c r="CN100" i="1" s="1"/>
  <c r="CK93" i="1"/>
  <c r="CJ93" i="1"/>
  <c r="CL91" i="1"/>
  <c r="CN91" i="1" s="1"/>
  <c r="CK91" i="1"/>
  <c r="CJ91" i="1"/>
  <c r="CK89" i="1"/>
  <c r="CJ89" i="1"/>
  <c r="CL83" i="1"/>
  <c r="CN83" i="1" s="1"/>
  <c r="CK83" i="1"/>
  <c r="CJ83" i="1"/>
  <c r="CL87" i="1"/>
  <c r="CN87" i="1" s="1"/>
  <c r="CK87" i="1"/>
  <c r="CJ87" i="1"/>
  <c r="CK85" i="1"/>
  <c r="CJ85" i="1"/>
  <c r="CK64" i="1"/>
  <c r="CJ64" i="1"/>
  <c r="CK68" i="1"/>
  <c r="CJ68" i="1"/>
  <c r="CK66" i="1"/>
  <c r="CJ66" i="1"/>
  <c r="CL68" i="1"/>
  <c r="CN68" i="1" s="1"/>
  <c r="CK70" i="1"/>
  <c r="CJ70" i="1"/>
  <c r="CL70" i="1"/>
  <c r="CN70" i="1" s="1"/>
  <c r="CL64" i="1"/>
  <c r="CN64" i="1" s="1"/>
  <c r="CL66" i="1"/>
  <c r="CN66" i="1" s="1"/>
  <c r="CJ50" i="1"/>
  <c r="CK50" i="1"/>
  <c r="CL52" i="1"/>
  <c r="CN52" i="1" s="1"/>
  <c r="CJ52" i="1"/>
  <c r="CK52" i="1"/>
  <c r="AK51" i="1"/>
  <c r="CM51" i="1"/>
  <c r="CN51" i="1" s="1"/>
  <c r="AK53" i="1"/>
  <c r="CM53" i="1"/>
  <c r="CN53" i="1" s="1"/>
  <c r="U51" i="1"/>
  <c r="CL50" i="1"/>
  <c r="CN50" i="1" s="1"/>
  <c r="U53" i="1"/>
  <c r="AS48" i="1"/>
  <c r="CB48" i="1"/>
  <c r="CC48" i="1" s="1"/>
  <c r="CF48" i="1" s="1"/>
  <c r="T48" i="1" s="1"/>
  <c r="CI48" i="1" s="1"/>
  <c r="U48" i="1" s="1"/>
  <c r="AS49" i="1"/>
  <c r="CB49" i="1"/>
  <c r="CC49" i="1" s="1"/>
  <c r="CF49" i="1" s="1"/>
  <c r="T49" i="1" s="1"/>
  <c r="AS47" i="1"/>
  <c r="CB47" i="1"/>
  <c r="CC47" i="1" s="1"/>
  <c r="CF47" i="1" s="1"/>
  <c r="T47" i="1" s="1"/>
  <c r="CI47" i="1" s="1"/>
  <c r="U47" i="1" s="1"/>
  <c r="AS45" i="1"/>
  <c r="CB45" i="1"/>
  <c r="CC45" i="1" s="1"/>
  <c r="CF45" i="1" s="1"/>
  <c r="T45" i="1" s="1"/>
  <c r="CI45" i="1" s="1"/>
  <c r="U45" i="1" s="1"/>
  <c r="AS46" i="1"/>
  <c r="CB46" i="1"/>
  <c r="CC46" i="1" s="1"/>
  <c r="CF46" i="1" s="1"/>
  <c r="T46" i="1" s="1"/>
  <c r="CI46" i="1" s="1"/>
  <c r="U46" i="1" s="1"/>
  <c r="CK44" i="1"/>
  <c r="CJ44" i="1"/>
  <c r="AS42" i="1"/>
  <c r="CB42" i="1"/>
  <c r="CC42" i="1" s="1"/>
  <c r="CF42" i="1" s="1"/>
  <c r="T42" i="1" s="1"/>
  <c r="CI42" i="1" s="1"/>
  <c r="U42" i="1" s="1"/>
  <c r="CK43" i="1"/>
  <c r="CJ43" i="1"/>
  <c r="CK41" i="1"/>
  <c r="CJ41" i="1"/>
  <c r="AS40" i="1"/>
  <c r="CB40" i="1"/>
  <c r="CC40" i="1" s="1"/>
  <c r="CF40" i="1" s="1"/>
  <c r="T40" i="1" s="1"/>
  <c r="CI40" i="1" s="1"/>
  <c r="U40" i="1" s="1"/>
  <c r="CL43" i="1"/>
  <c r="CN43" i="1" s="1"/>
  <c r="CK39" i="1"/>
  <c r="CJ39" i="1"/>
  <c r="CK38" i="1"/>
  <c r="CJ38" i="1"/>
  <c r="CL41" i="1"/>
  <c r="CN41" i="1" s="1"/>
  <c r="CK33" i="1"/>
  <c r="AS34" i="1"/>
  <c r="CB34" i="1"/>
  <c r="CC34" i="1" s="1"/>
  <c r="CF34" i="1" s="1"/>
  <c r="T34" i="1" s="1"/>
  <c r="CI34" i="1" s="1"/>
  <c r="U34" i="1" s="1"/>
  <c r="AS36" i="1"/>
  <c r="CB36" i="1"/>
  <c r="CC36" i="1" s="1"/>
  <c r="CF36" i="1" s="1"/>
  <c r="T36" i="1" s="1"/>
  <c r="CI36" i="1" s="1"/>
  <c r="U36" i="1" s="1"/>
  <c r="CL34" i="1"/>
  <c r="CN34" i="1" s="1"/>
  <c r="CK32" i="1"/>
  <c r="CJ32" i="1"/>
  <c r="CK31" i="1"/>
  <c r="CJ31" i="1"/>
  <c r="CK35" i="1"/>
  <c r="CJ35" i="1"/>
  <c r="CL32" i="1"/>
  <c r="CN32" i="1" s="1"/>
  <c r="AS30" i="1"/>
  <c r="CB30" i="1"/>
  <c r="CC30" i="1" s="1"/>
  <c r="CF30" i="1" s="1"/>
  <c r="T30" i="1" s="1"/>
  <c r="CL23" i="1"/>
  <c r="CN23" i="1" s="1"/>
  <c r="CK23" i="1"/>
  <c r="CJ23" i="1"/>
  <c r="CM28" i="1"/>
  <c r="AK28" i="1"/>
  <c r="CM26" i="1"/>
  <c r="AK26" i="1"/>
  <c r="CM24" i="1"/>
  <c r="AK24" i="1"/>
  <c r="AS24" i="1"/>
  <c r="CB24" i="1"/>
  <c r="CC24" i="1" s="1"/>
  <c r="CF24" i="1" s="1"/>
  <c r="T24" i="1" s="1"/>
  <c r="CI24" i="1" s="1"/>
  <c r="U24" i="1" s="1"/>
  <c r="CM22" i="1"/>
  <c r="AK22" i="1"/>
  <c r="AS28" i="1"/>
  <c r="CB28" i="1"/>
  <c r="CC28" i="1" s="1"/>
  <c r="CF28" i="1" s="1"/>
  <c r="T28" i="1" s="1"/>
  <c r="CI28" i="1" s="1"/>
  <c r="U28" i="1" s="1"/>
  <c r="AS26" i="1"/>
  <c r="CB26" i="1"/>
  <c r="CC26" i="1" s="1"/>
  <c r="CF26" i="1" s="1"/>
  <c r="T26" i="1" s="1"/>
  <c r="CI26" i="1" s="1"/>
  <c r="U26" i="1" s="1"/>
  <c r="AS22" i="1"/>
  <c r="CB22" i="1"/>
  <c r="CC22" i="1" s="1"/>
  <c r="CF22" i="1" s="1"/>
  <c r="T22" i="1" s="1"/>
  <c r="CK21" i="1"/>
  <c r="CJ21" i="1"/>
  <c r="AS20" i="1"/>
  <c r="CB20" i="1"/>
  <c r="CC20" i="1" s="1"/>
  <c r="CF20" i="1" s="1"/>
  <c r="T20" i="1" s="1"/>
  <c r="AS18" i="1"/>
  <c r="CB18" i="1"/>
  <c r="CC18" i="1" s="1"/>
  <c r="CF18" i="1" s="1"/>
  <c r="T18" i="1" s="1"/>
  <c r="CB15" i="1"/>
  <c r="CC15" i="1" s="1"/>
  <c r="CF15" i="1" s="1"/>
  <c r="T15" i="1" s="1"/>
  <c r="CI15" i="1" s="1"/>
  <c r="U15" i="1" s="1"/>
  <c r="AS15" i="1"/>
  <c r="CB11" i="1"/>
  <c r="CC11" i="1" s="1"/>
  <c r="CF11" i="1" s="1"/>
  <c r="T11" i="1" s="1"/>
  <c r="CI11" i="1" s="1"/>
  <c r="U11" i="1" s="1"/>
  <c r="AS11" i="1"/>
  <c r="AS13" i="1"/>
  <c r="CB13" i="1"/>
  <c r="CC13" i="1" s="1"/>
  <c r="CF13" i="1" s="1"/>
  <c r="T13" i="1" s="1"/>
  <c r="CI13" i="1" s="1"/>
  <c r="U13" i="1" s="1"/>
  <c r="CK9" i="1"/>
  <c r="CJ9" i="1"/>
  <c r="CK10" i="1"/>
  <c r="CJ10" i="1"/>
  <c r="CB7" i="1"/>
  <c r="CC7" i="1" s="1"/>
  <c r="CF7" i="1" s="1"/>
  <c r="T7" i="1" s="1"/>
  <c r="CI7" i="1" s="1"/>
  <c r="U7" i="1" s="1"/>
  <c r="AS7" i="1"/>
  <c r="AS6" i="1"/>
  <c r="CB6" i="1"/>
  <c r="CC6" i="1" s="1"/>
  <c r="CF6" i="1" s="1"/>
  <c r="T6" i="1" s="1"/>
  <c r="CK3" i="1"/>
  <c r="CJ3" i="1"/>
  <c r="AS4" i="1"/>
  <c r="CB4" i="1"/>
  <c r="CC4" i="1" s="1"/>
  <c r="CF4" i="1" s="1"/>
  <c r="T4" i="1" s="1"/>
  <c r="AS2" i="1"/>
  <c r="CB2" i="1"/>
  <c r="CC2" i="1" s="1"/>
  <c r="CF2" i="1" s="1"/>
  <c r="T2" i="1" s="1"/>
  <c r="CI2" i="1" s="1"/>
  <c r="U2" i="1" s="1"/>
  <c r="CK5" i="1"/>
  <c r="CJ5" i="1"/>
  <c r="AS8" i="1"/>
  <c r="CB8" i="1"/>
  <c r="CC8" i="1" s="1"/>
  <c r="CF8" i="1" s="1"/>
  <c r="T8" i="1" s="1"/>
  <c r="CI8" i="1" s="1"/>
  <c r="U8" i="1" s="1"/>
  <c r="CL3" i="1"/>
  <c r="CN3" i="1" s="1"/>
  <c r="CL5" i="1"/>
  <c r="CN5" i="1" s="1"/>
  <c r="CK324" i="1" l="1"/>
  <c r="CJ324" i="1"/>
  <c r="CK322" i="1"/>
  <c r="CJ322" i="1"/>
  <c r="CK314" i="1"/>
  <c r="CJ314" i="1"/>
  <c r="CK301" i="1"/>
  <c r="CJ301" i="1"/>
  <c r="CK293" i="1"/>
  <c r="CJ293" i="1"/>
  <c r="CK279" i="1"/>
  <c r="CJ279" i="1"/>
  <c r="CK275" i="1"/>
  <c r="CJ275" i="1"/>
  <c r="CK270" i="1"/>
  <c r="CJ270" i="1"/>
  <c r="CK263" i="1"/>
  <c r="CJ263" i="1"/>
  <c r="CK261" i="1"/>
  <c r="CJ261" i="1"/>
  <c r="CK238" i="1"/>
  <c r="CJ238" i="1"/>
  <c r="CK234" i="1"/>
  <c r="CJ234" i="1"/>
  <c r="CK227" i="1"/>
  <c r="CJ227" i="1"/>
  <c r="CK212" i="1"/>
  <c r="CJ212" i="1"/>
  <c r="CK218" i="1"/>
  <c r="CJ218" i="1"/>
  <c r="CK208" i="1"/>
  <c r="CJ208" i="1"/>
  <c r="CK204" i="1"/>
  <c r="CJ204" i="1"/>
  <c r="CK210" i="1"/>
  <c r="CJ210" i="1"/>
  <c r="CK174" i="1"/>
  <c r="CJ174" i="1"/>
  <c r="AS14" i="1"/>
  <c r="CB14" i="1"/>
  <c r="CC14" i="1" s="1"/>
  <c r="CF14" i="1" s="1"/>
  <c r="T14" i="1" s="1"/>
  <c r="CI14" i="1" s="1"/>
  <c r="U14" i="1" s="1"/>
  <c r="CL155" i="1"/>
  <c r="CN155" i="1" s="1"/>
  <c r="CJ152" i="1"/>
  <c r="CK152" i="1"/>
  <c r="CK155" i="1"/>
  <c r="CJ155" i="1"/>
  <c r="CL152" i="1"/>
  <c r="CN152" i="1" s="1"/>
  <c r="AS16" i="1"/>
  <c r="CB16" i="1"/>
  <c r="CC16" i="1" s="1"/>
  <c r="CF16" i="1" s="1"/>
  <c r="T16" i="1" s="1"/>
  <c r="CB17" i="1"/>
  <c r="CC17" i="1" s="1"/>
  <c r="CF17" i="1" s="1"/>
  <c r="T17" i="1" s="1"/>
  <c r="AS17" i="1"/>
  <c r="CI165" i="1"/>
  <c r="U165" i="1" s="1"/>
  <c r="CL165" i="1"/>
  <c r="CN165" i="1" s="1"/>
  <c r="CB27" i="1"/>
  <c r="CC27" i="1" s="1"/>
  <c r="CF27" i="1" s="1"/>
  <c r="T27" i="1" s="1"/>
  <c r="CI27" i="1" s="1"/>
  <c r="U27" i="1" s="1"/>
  <c r="AS27" i="1"/>
  <c r="CI202" i="1"/>
  <c r="U202" i="1" s="1"/>
  <c r="CL202" i="1"/>
  <c r="CN202" i="1" s="1"/>
  <c r="CL27" i="1"/>
  <c r="CN27" i="1" s="1"/>
  <c r="CI198" i="1"/>
  <c r="U198" i="1" s="1"/>
  <c r="CL198" i="1"/>
  <c r="CN198" i="1" s="1"/>
  <c r="CI189" i="1"/>
  <c r="U189" i="1" s="1"/>
  <c r="CL189" i="1"/>
  <c r="CN189" i="1" s="1"/>
  <c r="CI194" i="1"/>
  <c r="U194" i="1" s="1"/>
  <c r="CL194" i="1"/>
  <c r="CN194" i="1" s="1"/>
  <c r="CK191" i="1"/>
  <c r="CJ191" i="1"/>
  <c r="CI54" i="1"/>
  <c r="U54" i="1" s="1"/>
  <c r="CL54" i="1"/>
  <c r="CN54" i="1" s="1"/>
  <c r="CK190" i="1"/>
  <c r="CJ190" i="1"/>
  <c r="CK192" i="1"/>
  <c r="CJ192" i="1"/>
  <c r="CK188" i="1"/>
  <c r="CJ188" i="1"/>
  <c r="CK177" i="1"/>
  <c r="CJ177" i="1"/>
  <c r="CK172" i="1"/>
  <c r="CJ172" i="1"/>
  <c r="CK166" i="1"/>
  <c r="CJ166" i="1"/>
  <c r="CK170" i="1"/>
  <c r="CJ170" i="1"/>
  <c r="CK162" i="1"/>
  <c r="CJ162" i="1"/>
  <c r="CK149" i="1"/>
  <c r="CJ149" i="1"/>
  <c r="CK151" i="1"/>
  <c r="CJ151" i="1"/>
  <c r="CI86" i="1"/>
  <c r="U86" i="1" s="1"/>
  <c r="CL86" i="1"/>
  <c r="CN86" i="1" s="1"/>
  <c r="CI119" i="1"/>
  <c r="U119" i="1" s="1"/>
  <c r="CL119" i="1"/>
  <c r="CN119" i="1" s="1"/>
  <c r="CI115" i="1"/>
  <c r="U115" i="1" s="1"/>
  <c r="CL115" i="1"/>
  <c r="CN115" i="1" s="1"/>
  <c r="CB25" i="1"/>
  <c r="CC25" i="1" s="1"/>
  <c r="CF25" i="1" s="1"/>
  <c r="T25" i="1" s="1"/>
  <c r="CI25" i="1" s="1"/>
  <c r="U25" i="1" s="1"/>
  <c r="AS25" i="1"/>
  <c r="CL25" i="1"/>
  <c r="CN25" i="1" s="1"/>
  <c r="CL26" i="1"/>
  <c r="CN26" i="1" s="1"/>
  <c r="CL28" i="1"/>
  <c r="CN28" i="1" s="1"/>
  <c r="CI84" i="1"/>
  <c r="U84" i="1" s="1"/>
  <c r="CL84" i="1"/>
  <c r="CN84" i="1" s="1"/>
  <c r="AS29" i="1"/>
  <c r="CB29" i="1"/>
  <c r="CC29" i="1" s="1"/>
  <c r="CF29" i="1" s="1"/>
  <c r="T29" i="1" s="1"/>
  <c r="CI29" i="1" s="1"/>
  <c r="U29" i="1" s="1"/>
  <c r="CL29" i="1"/>
  <c r="CN29" i="1" s="1"/>
  <c r="AS12" i="1"/>
  <c r="CB12" i="1"/>
  <c r="CC12" i="1" s="1"/>
  <c r="CF12" i="1" s="1"/>
  <c r="T12" i="1" s="1"/>
  <c r="CK124" i="1"/>
  <c r="CJ124" i="1"/>
  <c r="CL42" i="1"/>
  <c r="CN42" i="1" s="1"/>
  <c r="CB19" i="1"/>
  <c r="CC19" i="1" s="1"/>
  <c r="CF19" i="1" s="1"/>
  <c r="T19" i="1" s="1"/>
  <c r="CI19" i="1" s="1"/>
  <c r="U19" i="1" s="1"/>
  <c r="AS19" i="1"/>
  <c r="CI88" i="1"/>
  <c r="U88" i="1" s="1"/>
  <c r="CL88" i="1"/>
  <c r="CN88" i="1" s="1"/>
  <c r="CK111" i="1"/>
  <c r="CJ111" i="1"/>
  <c r="CL11" i="1"/>
  <c r="CN11" i="1" s="1"/>
  <c r="CL24" i="1"/>
  <c r="CN24" i="1" s="1"/>
  <c r="CL15" i="1"/>
  <c r="CN15" i="1" s="1"/>
  <c r="CL33" i="1"/>
  <c r="CN33" i="1" s="1"/>
  <c r="CL48" i="1"/>
  <c r="CN48" i="1" s="1"/>
  <c r="AS37" i="1"/>
  <c r="CB37" i="1"/>
  <c r="CC37" i="1" s="1"/>
  <c r="CF37" i="1" s="1"/>
  <c r="T37" i="1" s="1"/>
  <c r="CI37" i="1" s="1"/>
  <c r="U37" i="1" s="1"/>
  <c r="CK129" i="1"/>
  <c r="CJ129" i="1"/>
  <c r="CL129" i="1"/>
  <c r="CN129" i="1" s="1"/>
  <c r="CK127" i="1"/>
  <c r="CJ127" i="1"/>
  <c r="CK123" i="1"/>
  <c r="CJ123" i="1"/>
  <c r="CK114" i="1"/>
  <c r="CJ114" i="1"/>
  <c r="CK100" i="1"/>
  <c r="CJ100" i="1"/>
  <c r="CK98" i="1"/>
  <c r="CJ98" i="1"/>
  <c r="CJ51" i="1"/>
  <c r="CK51" i="1"/>
  <c r="CJ53" i="1"/>
  <c r="CK53" i="1"/>
  <c r="CK45" i="1"/>
  <c r="CJ45" i="1"/>
  <c r="CK47" i="1"/>
  <c r="CJ47" i="1"/>
  <c r="CI49" i="1"/>
  <c r="U49" i="1" s="1"/>
  <c r="CL49" i="1"/>
  <c r="CN49" i="1" s="1"/>
  <c r="CK48" i="1"/>
  <c r="CJ48" i="1"/>
  <c r="CL46" i="1"/>
  <c r="CN46" i="1" s="1"/>
  <c r="CL45" i="1"/>
  <c r="CN45" i="1" s="1"/>
  <c r="CK46" i="1"/>
  <c r="CJ46" i="1"/>
  <c r="CL47" i="1"/>
  <c r="CN47" i="1" s="1"/>
  <c r="CL40" i="1"/>
  <c r="CN40" i="1" s="1"/>
  <c r="CK40" i="1"/>
  <c r="CJ40" i="1"/>
  <c r="CK42" i="1"/>
  <c r="CJ42" i="1"/>
  <c r="CK36" i="1"/>
  <c r="CJ36" i="1"/>
  <c r="CI30" i="1"/>
  <c r="U30" i="1" s="1"/>
  <c r="CL30" i="1"/>
  <c r="CN30" i="1" s="1"/>
  <c r="CK34" i="1"/>
  <c r="CJ34" i="1"/>
  <c r="CL36" i="1"/>
  <c r="CN36" i="1" s="1"/>
  <c r="CI22" i="1"/>
  <c r="U22" i="1" s="1"/>
  <c r="CL22" i="1"/>
  <c r="CN22" i="1" s="1"/>
  <c r="CK24" i="1"/>
  <c r="CJ24" i="1"/>
  <c r="CK26" i="1"/>
  <c r="CJ26" i="1"/>
  <c r="CK28" i="1"/>
  <c r="CJ28" i="1"/>
  <c r="CI18" i="1"/>
  <c r="U18" i="1" s="1"/>
  <c r="CL18" i="1"/>
  <c r="CN18" i="1" s="1"/>
  <c r="CI20" i="1"/>
  <c r="U20" i="1" s="1"/>
  <c r="CL20" i="1"/>
  <c r="CN20" i="1" s="1"/>
  <c r="CK13" i="1"/>
  <c r="CJ13" i="1"/>
  <c r="CK11" i="1"/>
  <c r="CJ11" i="1"/>
  <c r="CK15" i="1"/>
  <c r="CJ15" i="1"/>
  <c r="CL13" i="1"/>
  <c r="CN13" i="1" s="1"/>
  <c r="CI4" i="1"/>
  <c r="U4" i="1" s="1"/>
  <c r="CL4" i="1"/>
  <c r="CN4" i="1" s="1"/>
  <c r="CK2" i="1"/>
  <c r="CJ2" i="1"/>
  <c r="CI6" i="1"/>
  <c r="U6" i="1" s="1"/>
  <c r="CL6" i="1"/>
  <c r="CN6" i="1" s="1"/>
  <c r="CK8" i="1"/>
  <c r="CJ8" i="1"/>
  <c r="CK7" i="1"/>
  <c r="CJ7" i="1"/>
  <c r="CL2" i="1"/>
  <c r="CN2" i="1" s="1"/>
  <c r="CL7" i="1"/>
  <c r="CN7" i="1" s="1"/>
  <c r="CL8" i="1"/>
  <c r="CN8" i="1" s="1"/>
  <c r="CK202" i="1" l="1"/>
  <c r="CJ202" i="1"/>
  <c r="CK54" i="1"/>
  <c r="CJ54" i="1"/>
  <c r="CJ27" i="1"/>
  <c r="CK27" i="1"/>
  <c r="CK198" i="1"/>
  <c r="CJ198" i="1"/>
  <c r="CL14" i="1"/>
  <c r="CN14" i="1" s="1"/>
  <c r="CJ14" i="1"/>
  <c r="CK14" i="1"/>
  <c r="CK194" i="1"/>
  <c r="CJ194" i="1"/>
  <c r="CI17" i="1"/>
  <c r="U17" i="1" s="1"/>
  <c r="CL17" i="1"/>
  <c r="CN17" i="1" s="1"/>
  <c r="CK165" i="1"/>
  <c r="CJ165" i="1"/>
  <c r="CK189" i="1"/>
  <c r="CJ189" i="1"/>
  <c r="CI16" i="1"/>
  <c r="U16" i="1" s="1"/>
  <c r="CL16" i="1"/>
  <c r="CN16" i="1" s="1"/>
  <c r="CJ25" i="1"/>
  <c r="CK25" i="1"/>
  <c r="CL37" i="1"/>
  <c r="CN37" i="1" s="1"/>
  <c r="CJ115" i="1"/>
  <c r="CK115" i="1"/>
  <c r="CL19" i="1"/>
  <c r="CN19" i="1" s="1"/>
  <c r="CI12" i="1"/>
  <c r="U12" i="1" s="1"/>
  <c r="CL12" i="1"/>
  <c r="CN12" i="1" s="1"/>
  <c r="CK84" i="1"/>
  <c r="CJ84" i="1"/>
  <c r="CK29" i="1"/>
  <c r="CJ29" i="1"/>
  <c r="CK119" i="1"/>
  <c r="CJ119" i="1"/>
  <c r="CJ37" i="1"/>
  <c r="CK37" i="1"/>
  <c r="CK19" i="1"/>
  <c r="CJ19" i="1"/>
  <c r="CK88" i="1"/>
  <c r="CJ88" i="1"/>
  <c r="CK86" i="1"/>
  <c r="CJ86" i="1"/>
  <c r="CK49" i="1"/>
  <c r="CJ49" i="1"/>
  <c r="CK30" i="1"/>
  <c r="CJ30" i="1"/>
  <c r="CK22" i="1"/>
  <c r="CJ22" i="1"/>
  <c r="CK20" i="1"/>
  <c r="CJ20" i="1"/>
  <c r="CK18" i="1"/>
  <c r="CJ18" i="1"/>
  <c r="CK6" i="1"/>
  <c r="CJ6" i="1"/>
  <c r="CK4" i="1"/>
  <c r="CJ4" i="1"/>
  <c r="CK16" i="1" l="1"/>
  <c r="CJ16" i="1"/>
  <c r="CJ17" i="1"/>
  <c r="CK17" i="1"/>
  <c r="CJ12" i="1"/>
  <c r="CK12" i="1"/>
</calcChain>
</file>

<file path=xl/sharedStrings.xml><?xml version="1.0" encoding="utf-8"?>
<sst xmlns="http://schemas.openxmlformats.org/spreadsheetml/2006/main" count="3526" uniqueCount="478">
  <si>
    <t>Obs</t>
  </si>
  <si>
    <t>HHMMSS</t>
  </si>
  <si>
    <t>FTime</t>
  </si>
  <si>
    <t>Photo</t>
  </si>
  <si>
    <t>Cond</t>
  </si>
  <si>
    <t>Ci</t>
  </si>
  <si>
    <t>FCnt</t>
  </si>
  <si>
    <t>DCnt</t>
  </si>
  <si>
    <t>Fo</t>
  </si>
  <si>
    <t>Fm</t>
  </si>
  <si>
    <t>Fs</t>
  </si>
  <si>
    <t>PhiPS2</t>
  </si>
  <si>
    <t>Adark</t>
  </si>
  <si>
    <t>RedAbs</t>
  </si>
  <si>
    <t>BlueAbs</t>
  </si>
  <si>
    <t>LeafAbs</t>
  </si>
  <si>
    <t>PhiCO2</t>
  </si>
  <si>
    <t>qP</t>
  </si>
  <si>
    <t>qN</t>
  </si>
  <si>
    <t>NPQ</t>
  </si>
  <si>
    <t>ETR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</si>
  <si>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</si>
  <si>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</si>
  <si>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</si>
  <si>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</si>
  <si>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</si>
  <si>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</si>
  <si>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</si>
  <si>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</si>
  <si>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</si>
  <si>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</si>
  <si>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</si>
  <si>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</si>
  <si>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</si>
  <si>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</si>
  <si>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</si>
  <si>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</si>
  <si>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</si>
  <si>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</si>
  <si>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</si>
  <si>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</si>
  <si>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</si>
  <si>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</si>
  <si>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</si>
  <si>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</si>
  <si>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</si>
  <si>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</si>
  <si>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</si>
  <si>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</si>
  <si>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</si>
  <si>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</si>
  <si>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</si>
  <si>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</si>
  <si>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</si>
  <si>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</si>
  <si>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</si>
  <si>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</si>
  <si>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</si>
  <si>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</si>
  <si>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</si>
  <si>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</si>
  <si>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</si>
  <si>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</si>
  <si>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</si>
  <si>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RHsfc</t>
  </si>
  <si>
    <t>C2sfc</t>
  </si>
  <si>
    <t>Fv</t>
  </si>
  <si>
    <t>PARabs</t>
  </si>
  <si>
    <t>qP_Fo</t>
  </si>
  <si>
    <t>qN_Fo</t>
  </si>
  <si>
    <t>Site</t>
  </si>
  <si>
    <t>Plot</t>
  </si>
  <si>
    <t>USDA_Species</t>
  </si>
  <si>
    <t>Tree_Plant_Number</t>
  </si>
  <si>
    <t>Leaf_Number</t>
  </si>
  <si>
    <t>Canopy_Position</t>
  </si>
  <si>
    <t>Leaf_Age</t>
  </si>
  <si>
    <t>Sample_Name</t>
  </si>
  <si>
    <t>Rep</t>
  </si>
  <si>
    <t>Date</t>
  </si>
  <si>
    <t>LiCor</t>
  </si>
  <si>
    <t>Area_Corrected</t>
  </si>
  <si>
    <t>Absorption_Corrected</t>
  </si>
  <si>
    <t>QC</t>
  </si>
  <si>
    <t>SJER</t>
  </si>
  <si>
    <t>PSC0179</t>
  </si>
  <si>
    <t>Yes</t>
  </si>
  <si>
    <t>No</t>
  </si>
  <si>
    <t>Fo_Prime</t>
  </si>
  <si>
    <t>Fm_Prime</t>
  </si>
  <si>
    <t>Fv_over_Fm</t>
  </si>
  <si>
    <t>Fv_Prime_over_Fm_Prime</t>
  </si>
  <si>
    <t>Perc_Blue</t>
  </si>
  <si>
    <t>ParIn_at_Fs</t>
  </si>
  <si>
    <t>PS2_over_1</t>
  </si>
  <si>
    <t>R_W_m2</t>
  </si>
  <si>
    <t>Tl_minus_Ta</t>
  </si>
  <si>
    <t>Ci_over_Ca</t>
  </si>
  <si>
    <t>Ahs_over_Cs</t>
  </si>
  <si>
    <t>Fv_Prime</t>
  </si>
  <si>
    <t>PISA2</t>
  </si>
  <si>
    <t>1yr</t>
  </si>
  <si>
    <t>QUDO</t>
  </si>
  <si>
    <t>N</t>
  </si>
  <si>
    <t>Plot361</t>
  </si>
  <si>
    <t>CECU</t>
  </si>
  <si>
    <t>SJER_Plot361_CECU_L1T4_GE</t>
  </si>
  <si>
    <t>12:59:38</t>
  </si>
  <si>
    <t>13:00:56</t>
  </si>
  <si>
    <t>13:03:09</t>
  </si>
  <si>
    <t>13:06:12</t>
  </si>
  <si>
    <t>13:09:42</t>
  </si>
  <si>
    <t>13:14:54</t>
  </si>
  <si>
    <t>13:17:44</t>
  </si>
  <si>
    <t>SJER_Plot361_CECU_L2T4_GE</t>
  </si>
  <si>
    <t>14:07:21</t>
  </si>
  <si>
    <t>14:09:43</t>
  </si>
  <si>
    <t>14:12:01</t>
  </si>
  <si>
    <t>14:15:00</t>
  </si>
  <si>
    <t>14:17:48</t>
  </si>
  <si>
    <t>14:20:17</t>
  </si>
  <si>
    <t>14:22:40</t>
  </si>
  <si>
    <t>14:25:54</t>
  </si>
  <si>
    <t>14:30:40</t>
  </si>
  <si>
    <t>14:32:49</t>
  </si>
  <si>
    <t>14:34:51</t>
  </si>
  <si>
    <t>14:35:28</t>
  </si>
  <si>
    <t>14:37:07</t>
  </si>
  <si>
    <t>SJER_Plot361_CECU_L4T1_GE</t>
  </si>
  <si>
    <t>18:23:21</t>
  </si>
  <si>
    <t>18:26:07</t>
  </si>
  <si>
    <t>18:27:46</t>
  </si>
  <si>
    <t>18:36:03</t>
  </si>
  <si>
    <t>18:37:11</t>
  </si>
  <si>
    <t>18:39:37</t>
  </si>
  <si>
    <t>18:42:24</t>
  </si>
  <si>
    <t>18:44:31</t>
  </si>
  <si>
    <t>Near361</t>
  </si>
  <si>
    <t>PSC0463</t>
  </si>
  <si>
    <t>06:35:19</t>
  </si>
  <si>
    <t>06:39:07</t>
  </si>
  <si>
    <t>06:42:27</t>
  </si>
  <si>
    <t>06:45:41</t>
  </si>
  <si>
    <t>06:49:39</t>
  </si>
  <si>
    <t>06:50:15</t>
  </si>
  <si>
    <t>06:54:17</t>
  </si>
  <si>
    <t>06:58:19</t>
  </si>
  <si>
    <t>07:13:50</t>
  </si>
  <si>
    <t>07:16:52</t>
  </si>
  <si>
    <t>07:18:56</t>
  </si>
  <si>
    <t>07:21:30</t>
  </si>
  <si>
    <t>07:22:33</t>
  </si>
  <si>
    <t>07:26:57</t>
  </si>
  <si>
    <t>07:31:13</t>
  </si>
  <si>
    <t>07:33:44</t>
  </si>
  <si>
    <t>07:36:41</t>
  </si>
  <si>
    <t>07:37:12</t>
  </si>
  <si>
    <t>07:40:28</t>
  </si>
  <si>
    <t>07:40:56</t>
  </si>
  <si>
    <t>08:38:02</t>
  </si>
  <si>
    <t>SJER_Plot361_CECU_L3T3_GE</t>
  </si>
  <si>
    <t>08:36:14</t>
  </si>
  <si>
    <t>08:33:09</t>
  </si>
  <si>
    <t>08:31:03</t>
  </si>
  <si>
    <t>Ebal</t>
  </si>
  <si>
    <t>SJER_Plot361_CECU_L5T3_GE</t>
  </si>
  <si>
    <t>11:54:19</t>
  </si>
  <si>
    <t>11:57:14</t>
  </si>
  <si>
    <t>11:59:57</t>
  </si>
  <si>
    <t>12:02:00</t>
  </si>
  <si>
    <t>12:05:11</t>
  </si>
  <si>
    <t>12:07:20</t>
  </si>
  <si>
    <t>12:09:29</t>
  </si>
  <si>
    <t>12:21:53</t>
  </si>
  <si>
    <t>12:23:40</t>
  </si>
  <si>
    <t>12:33:44</t>
  </si>
  <si>
    <t>12:36:51</t>
  </si>
  <si>
    <t>12:38:55</t>
  </si>
  <si>
    <t>12:40:40</t>
  </si>
  <si>
    <t>12:43:00</t>
  </si>
  <si>
    <t>12:45:36</t>
  </si>
  <si>
    <t>12:47:26</t>
  </si>
  <si>
    <t>13:01:06</t>
  </si>
  <si>
    <t>13:03:19</t>
  </si>
  <si>
    <t>13:28:16</t>
  </si>
  <si>
    <t>13:36:24</t>
  </si>
  <si>
    <t>13:39:40</t>
  </si>
  <si>
    <t>13:41:38</t>
  </si>
  <si>
    <t>13:44:51</t>
  </si>
  <si>
    <t>13:48:47</t>
  </si>
  <si>
    <t>13:55:14</t>
  </si>
  <si>
    <t>14:02:44</t>
  </si>
  <si>
    <t>14:05:37</t>
  </si>
  <si>
    <t>14:07:38</t>
  </si>
  <si>
    <t>14:10:14</t>
  </si>
  <si>
    <t>UWP2</t>
  </si>
  <si>
    <t>SJER_UWP2_PISA2_L1T1_GE</t>
  </si>
  <si>
    <t>14:24:21</t>
  </si>
  <si>
    <t>14:26:26</t>
  </si>
  <si>
    <t>14:28:51</t>
  </si>
  <si>
    <t>14:34:04</t>
  </si>
  <si>
    <t>14:47:54</t>
  </si>
  <si>
    <t>14:50:51</t>
  </si>
  <si>
    <t>15:04:28</t>
  </si>
  <si>
    <t>15:07:11</t>
  </si>
  <si>
    <t>15:09:40</t>
  </si>
  <si>
    <t>15:12:30</t>
  </si>
  <si>
    <t>15:14:58</t>
  </si>
  <si>
    <t>15:18:00</t>
  </si>
  <si>
    <t>16:08:05</t>
  </si>
  <si>
    <t>16:10:53</t>
  </si>
  <si>
    <t>16:16:26</t>
  </si>
  <si>
    <t>16:18:51</t>
  </si>
  <si>
    <t>16:19:36</t>
  </si>
  <si>
    <t>16:21:54</t>
  </si>
  <si>
    <t>16:27:02</t>
  </si>
  <si>
    <t>16:29:17</t>
  </si>
  <si>
    <t>16:31:27</t>
  </si>
  <si>
    <t>16:32:39</t>
  </si>
  <si>
    <t>16:35:54</t>
  </si>
  <si>
    <t>16:36:15</t>
  </si>
  <si>
    <t>16:37:18</t>
  </si>
  <si>
    <t>16:53:27</t>
  </si>
  <si>
    <t>16:55:27</t>
  </si>
  <si>
    <t>16:57:31</t>
  </si>
  <si>
    <t>16:59:18</t>
  </si>
  <si>
    <t>17:01:59</t>
  </si>
  <si>
    <t>17:04:05</t>
  </si>
  <si>
    <t>17:06:04</t>
  </si>
  <si>
    <t>17:08:04</t>
  </si>
  <si>
    <t>17:13:04</t>
  </si>
  <si>
    <t>17:16:30</t>
  </si>
  <si>
    <t>17:19:23</t>
  </si>
  <si>
    <t>17:20:34</t>
  </si>
  <si>
    <t>17:35:18</t>
  </si>
  <si>
    <t>17:37:50</t>
  </si>
  <si>
    <t>17:40:26</t>
  </si>
  <si>
    <t>17:42:11</t>
  </si>
  <si>
    <t>17:45:19</t>
  </si>
  <si>
    <t>17:49:33</t>
  </si>
  <si>
    <t>17:53:07</t>
  </si>
  <si>
    <t>17:54:20</t>
  </si>
  <si>
    <t>17:58:51</t>
  </si>
  <si>
    <t>UWP1</t>
  </si>
  <si>
    <t>SJER_UWP1_PISA2_L2T1_GE</t>
  </si>
  <si>
    <t>07:40:25</t>
  </si>
  <si>
    <t>07:41:59</t>
  </si>
  <si>
    <t>07:48:58</t>
  </si>
  <si>
    <t>Top</t>
  </si>
  <si>
    <t>SJER_UWP1_PISA2_L2T3_GE</t>
  </si>
  <si>
    <t>07:58:24</t>
  </si>
  <si>
    <t>08:00:50</t>
  </si>
  <si>
    <t>08:03:35</t>
  </si>
  <si>
    <t>08:05:18</t>
  </si>
  <si>
    <t>08:08:12</t>
  </si>
  <si>
    <t>08:11:16</t>
  </si>
  <si>
    <t>08:13:13</t>
  </si>
  <si>
    <t>08:16:29</t>
  </si>
  <si>
    <t>08:33:41</t>
  </si>
  <si>
    <t>08:37:21</t>
  </si>
  <si>
    <t>08:43:46</t>
  </si>
  <si>
    <t>08:47:21</t>
  </si>
  <si>
    <t>09:17:09</t>
  </si>
  <si>
    <t>09:19:21</t>
  </si>
  <si>
    <t>09:27:43</t>
  </si>
  <si>
    <t>09:31:20</t>
  </si>
  <si>
    <t>09:34:22</t>
  </si>
  <si>
    <t>09:37:03</t>
  </si>
  <si>
    <t>09:43:40</t>
  </si>
  <si>
    <t>09:46:20</t>
  </si>
  <si>
    <t>09:49:32</t>
  </si>
  <si>
    <t>09:52:12</t>
  </si>
  <si>
    <t>09:53:47</t>
  </si>
  <si>
    <t>10:06:10</t>
  </si>
  <si>
    <t>10:07:53</t>
  </si>
  <si>
    <t>10:10:03</t>
  </si>
  <si>
    <t>10:11:19</t>
  </si>
  <si>
    <t>10:13:57</t>
  </si>
  <si>
    <t>10:17:29</t>
  </si>
  <si>
    <t>10:19:35</t>
  </si>
  <si>
    <t>10:22:19</t>
  </si>
  <si>
    <t>10:22:48</t>
  </si>
  <si>
    <t>Tower</t>
  </si>
  <si>
    <t>SJER_Tower_PISA2_L2T3_GE</t>
  </si>
  <si>
    <t>10:42:18</t>
  </si>
  <si>
    <t>10:44:22</t>
  </si>
  <si>
    <t>10:46:47</t>
  </si>
  <si>
    <t>10:48:12</t>
  </si>
  <si>
    <t>10:51:52</t>
  </si>
  <si>
    <t>10:54:23</t>
  </si>
  <si>
    <t>10:55:17</t>
  </si>
  <si>
    <t>10:56:42</t>
  </si>
  <si>
    <t>10:59:57</t>
  </si>
  <si>
    <t>11:02:22</t>
  </si>
  <si>
    <t>PSC2398</t>
  </si>
  <si>
    <t>14:13:19</t>
  </si>
  <si>
    <t>14:15:58</t>
  </si>
  <si>
    <t>14:20:44</t>
  </si>
  <si>
    <t>14:22:11</t>
  </si>
  <si>
    <t>14:24:23</t>
  </si>
  <si>
    <t>14:27:33</t>
  </si>
  <si>
    <t>14:31:20</t>
  </si>
  <si>
    <t>14:33:49</t>
  </si>
  <si>
    <t>14:36:36</t>
  </si>
  <si>
    <t>14:39:49</t>
  </si>
  <si>
    <t>14:42:18</t>
  </si>
  <si>
    <t>14:50:50</t>
  </si>
  <si>
    <t>14:53:32</t>
  </si>
  <si>
    <t>14:56:23</t>
  </si>
  <si>
    <t>14:59:21</t>
  </si>
  <si>
    <t>15:03:56</t>
  </si>
  <si>
    <t>15:07:23</t>
  </si>
  <si>
    <t>15:10:21</t>
  </si>
  <si>
    <t>15:15:40</t>
  </si>
  <si>
    <t>15:18:04</t>
  </si>
  <si>
    <t>15:56:53</t>
  </si>
  <si>
    <t>15:59:27</t>
  </si>
  <si>
    <t>16:01:47</t>
  </si>
  <si>
    <t>16:04:17</t>
  </si>
  <si>
    <t>16:06:58</t>
  </si>
  <si>
    <t>16:10:45</t>
  </si>
  <si>
    <t>16:14:20</t>
  </si>
  <si>
    <t>16:16:34</t>
  </si>
  <si>
    <t>16:17:05</t>
  </si>
  <si>
    <t>16:30:09</t>
  </si>
  <si>
    <t>16:32:30</t>
  </si>
  <si>
    <t>16:35:36</t>
  </si>
  <si>
    <t>16:37:01</t>
  </si>
  <si>
    <t>16:40:05</t>
  </si>
  <si>
    <t>16:43:02</t>
  </si>
  <si>
    <t>16:45:05</t>
  </si>
  <si>
    <t>16:47:26</t>
  </si>
  <si>
    <t>Mid</t>
  </si>
  <si>
    <t>SJER_UWP2_PISA2_L3M1_GE</t>
  </si>
  <si>
    <t>17:14:11</t>
  </si>
  <si>
    <t>17:16:05</t>
  </si>
  <si>
    <t>17:17:25</t>
  </si>
  <si>
    <t>17:18:48</t>
  </si>
  <si>
    <t>17:20:33</t>
  </si>
  <si>
    <t>17:26:28</t>
  </si>
  <si>
    <t>17:31:10</t>
  </si>
  <si>
    <t>17:34:16</t>
  </si>
  <si>
    <t>17:35:55</t>
  </si>
  <si>
    <t>17:36:50</t>
  </si>
  <si>
    <t>17:38:33</t>
  </si>
  <si>
    <t>17:42:12</t>
  </si>
  <si>
    <t>17:46:11</t>
  </si>
  <si>
    <t>17:48:39</t>
  </si>
  <si>
    <t>17:59:34</t>
  </si>
  <si>
    <t>18:03:56</t>
  </si>
  <si>
    <t>18:07:28</t>
  </si>
  <si>
    <t>18:09:30</t>
  </si>
  <si>
    <t>18:12:17</t>
  </si>
  <si>
    <t>18:16:01</t>
  </si>
  <si>
    <t>18:18:49</t>
  </si>
  <si>
    <t>18:21:33</t>
  </si>
  <si>
    <t>18:31:37</t>
  </si>
  <si>
    <t>18:33:37</t>
  </si>
  <si>
    <t>18:35:42</t>
  </si>
  <si>
    <t>18:37:59</t>
  </si>
  <si>
    <t>18:42:42</t>
  </si>
  <si>
    <t>18:46:23</t>
  </si>
  <si>
    <t>18:48:38</t>
  </si>
  <si>
    <t>18:51:16</t>
  </si>
  <si>
    <t>18:52:25</t>
  </si>
  <si>
    <t>05:23:57</t>
  </si>
  <si>
    <t>05:26:38</t>
  </si>
  <si>
    <t>05:29:34</t>
  </si>
  <si>
    <t>05:32:30</t>
  </si>
  <si>
    <t>05:33:43</t>
  </si>
  <si>
    <t>05:36:32</t>
  </si>
  <si>
    <t>05:39:04</t>
  </si>
  <si>
    <t>05:41:33</t>
  </si>
  <si>
    <t>05:44:20</t>
  </si>
  <si>
    <t>SJER_UWP1_PISA2_L4M_GE</t>
  </si>
  <si>
    <t>05:49:09</t>
  </si>
  <si>
    <t>05:51:16</t>
  </si>
  <si>
    <t>05:59:47</t>
  </si>
  <si>
    <t>06:02:23</t>
  </si>
  <si>
    <t>06:04:53</t>
  </si>
  <si>
    <t>06:06:49</t>
  </si>
  <si>
    <t>06:10:32</t>
  </si>
  <si>
    <t>06:13:05</t>
  </si>
  <si>
    <t>06:16:40</t>
  </si>
  <si>
    <t>06:19:30</t>
  </si>
  <si>
    <t>06:32:12</t>
  </si>
  <si>
    <t>06:35:42</t>
  </si>
  <si>
    <t>06:37:54</t>
  </si>
  <si>
    <t>06:40:17</t>
  </si>
  <si>
    <t>06:42:50</t>
  </si>
  <si>
    <t>06:46:11</t>
  </si>
  <si>
    <t>06:49:44</t>
  </si>
  <si>
    <t>06:53:01</t>
  </si>
  <si>
    <t>07:02:03</t>
  </si>
  <si>
    <t>07:22:53</t>
  </si>
  <si>
    <t>07:26:42</t>
  </si>
  <si>
    <t>07:28:37</t>
  </si>
  <si>
    <t>07:30:37</t>
  </si>
  <si>
    <t>07:33:25</t>
  </si>
  <si>
    <t>07:35:19</t>
  </si>
  <si>
    <t>07:37:21</t>
  </si>
  <si>
    <t>07:39:31</t>
  </si>
  <si>
    <t>07:41:19</t>
  </si>
  <si>
    <t>07:43:55</t>
  </si>
  <si>
    <t>07:46:36</t>
  </si>
  <si>
    <t>07:48:59</t>
  </si>
  <si>
    <t>07:51:32</t>
  </si>
  <si>
    <t>SJER_UWP1_PISA2_L5B_GE</t>
  </si>
  <si>
    <t>Bot</t>
  </si>
  <si>
    <t>09:06:23</t>
  </si>
  <si>
    <t>10:07:31</t>
  </si>
  <si>
    <t>10:09:38</t>
  </si>
  <si>
    <t>10:14:12</t>
  </si>
  <si>
    <t>10:18:40</t>
  </si>
  <si>
    <t>10:21:23</t>
  </si>
  <si>
    <t>SJER_NearP361_QUDO_L1T1_GE</t>
  </si>
  <si>
    <t>SJER_UWP1_QUDO_L1T1_GE</t>
  </si>
  <si>
    <t>SJER_UWP1_QUDO_L2T1_GE</t>
  </si>
  <si>
    <t>11:51:35</t>
  </si>
  <si>
    <t>11:57:00</t>
  </si>
  <si>
    <t>12:13:58</t>
  </si>
  <si>
    <t>12:17:27</t>
  </si>
  <si>
    <t>12:20:44</t>
  </si>
  <si>
    <t>12:23:51</t>
  </si>
  <si>
    <t>12:26:36</t>
  </si>
  <si>
    <t>12:29:14</t>
  </si>
  <si>
    <t>12:31:14</t>
  </si>
  <si>
    <t>12:33:24</t>
  </si>
  <si>
    <t>12:34:05</t>
  </si>
  <si>
    <t>12:41:46</t>
  </si>
  <si>
    <t>12:44:24</t>
  </si>
  <si>
    <t>12:48:10</t>
  </si>
  <si>
    <t>12:50:52</t>
  </si>
  <si>
    <t>12:54:00</t>
  </si>
  <si>
    <t>12:56:42</t>
  </si>
  <si>
    <t>12:58:45</t>
  </si>
  <si>
    <t>13:01:47</t>
  </si>
  <si>
    <t>13:02:20</t>
  </si>
  <si>
    <t>13:22:37</t>
  </si>
  <si>
    <t>13:26:11</t>
  </si>
  <si>
    <t>13:28:04</t>
  </si>
  <si>
    <t>13:29:48</t>
  </si>
  <si>
    <t>13:34:20</t>
  </si>
  <si>
    <t>13:37:10</t>
  </si>
  <si>
    <t>13:39:29</t>
  </si>
  <si>
    <t>13:42:43</t>
  </si>
  <si>
    <t>13:43:22</t>
  </si>
  <si>
    <t>13:54:36</t>
  </si>
  <si>
    <t>13:57:15</t>
  </si>
  <si>
    <t>13:59:12</t>
  </si>
  <si>
    <t>14:00:58</t>
  </si>
  <si>
    <t>14:03:16</t>
  </si>
  <si>
    <t>14:05:36</t>
  </si>
  <si>
    <t>14:07:23</t>
  </si>
  <si>
    <t>14:09:56</t>
  </si>
  <si>
    <t>QUWI2</t>
  </si>
  <si>
    <t>SJER_UWP2_QUWI2_L1T1_GE</t>
  </si>
  <si>
    <t>14:58:27</t>
  </si>
  <si>
    <t>15:00:17</t>
  </si>
  <si>
    <t>15:02:57</t>
  </si>
  <si>
    <t>15:05:32</t>
  </si>
  <si>
    <t>15:09:19</t>
  </si>
  <si>
    <t>15:12:37</t>
  </si>
  <si>
    <t>15:30:49</t>
  </si>
  <si>
    <t>15:33:35</t>
  </si>
  <si>
    <t>15:36:01</t>
  </si>
  <si>
    <t>15:38:28</t>
  </si>
  <si>
    <t>15:40:53</t>
  </si>
  <si>
    <t>15:55:14</t>
  </si>
  <si>
    <t>15:57:53</t>
  </si>
  <si>
    <t>16:00:03</t>
  </si>
  <si>
    <t>16:02:07</t>
  </si>
  <si>
    <t>16:04:39</t>
  </si>
  <si>
    <t>16:20:30</t>
  </si>
  <si>
    <t>16:22:31</t>
  </si>
  <si>
    <t>16:25:56</t>
  </si>
  <si>
    <t>16:28:53</t>
  </si>
  <si>
    <t>16:31:55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</si>
</sst>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0" fillId="2" borderId="0" xfId="0" applyFill="1" applyProtection="1">
      <protection locked="0"/>
    </xf>
    <xf numFmtId="0" fontId="0" fillId="2" borderId="0" xfId="0" applyFill="1"/>
    <xf numFmtId="0" fontId="1" fillId="0" borderId="0" xfId="0" applyNumberFormat="1" applyFont="1"/>
    <xf numFmtId="0" fontId="0" fillId="0" borderId="0" xfId="0" applyNumberFormat="1"/>
  </cellXfs>
  <cellStyles count="1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346"/>
  <sheetViews>
    <sheetView tabSelected="1"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5" bestFit="1" customWidth="1"/>
    <col min="2" max="2" width="8.1640625" bestFit="1" customWidth="1"/>
    <col min="3" max="3" width="13.1640625" bestFit="1" customWidth="1"/>
    <col min="4" max="4" width="17.83203125" bestFit="1" customWidth="1"/>
    <col min="5" max="5" width="12.33203125" bestFit="1" customWidth="1"/>
    <col min="6" max="6" width="14.6640625" bestFit="1" customWidth="1"/>
    <col min="7" max="7" width="8.83203125" bestFit="1" customWidth="1"/>
    <col min="8" max="8" width="29.1640625" bestFit="1" customWidth="1"/>
    <col min="9" max="9" width="4.33203125" bestFit="1" customWidth="1"/>
    <col min="10" max="10" width="9.1640625" style="6" bestFit="1" customWidth="1"/>
    <col min="11" max="11" width="8.1640625" bestFit="1" customWidth="1"/>
    <col min="12" max="12" width="13.83203125" bestFit="1" customWidth="1"/>
    <col min="13" max="13" width="19" bestFit="1" customWidth="1"/>
    <col min="14" max="14" width="3.5" bestFit="1" customWidth="1"/>
    <col min="15" max="15" width="4.33203125" bestFit="1" customWidth="1"/>
    <col min="16" max="16" width="8.83203125" bestFit="1" customWidth="1"/>
    <col min="17" max="17" width="12.1640625" bestFit="1" customWidth="1"/>
    <col min="18" max="18" width="5.83203125" bestFit="1" customWidth="1"/>
    <col min="19" max="21" width="12.83203125" bestFit="1" customWidth="1"/>
    <col min="22" max="22" width="4.83203125" bestFit="1" customWidth="1"/>
    <col min="23" max="23" width="5" bestFit="1" customWidth="1"/>
    <col min="24" max="24" width="3.1640625" bestFit="1" customWidth="1"/>
    <col min="25" max="25" width="3.83203125" bestFit="1" customWidth="1"/>
    <col min="26" max="26" width="12.83203125" bestFit="1" customWidth="1"/>
    <col min="27" max="28" width="12.1640625" bestFit="1" customWidth="1"/>
    <col min="29" max="29" width="11.1640625" bestFit="1" customWidth="1"/>
    <col min="30" max="30" width="23.1640625" bestFit="1" customWidth="1"/>
    <col min="31" max="31" width="12.1640625" bestFit="1" customWidth="1"/>
    <col min="32" max="32" width="5.83203125" bestFit="1" customWidth="1"/>
    <col min="33" max="33" width="7.33203125" bestFit="1" customWidth="1"/>
    <col min="34" max="34" width="7.83203125" bestFit="1" customWidth="1"/>
    <col min="35" max="36" width="12.1640625" bestFit="1" customWidth="1"/>
    <col min="37" max="39" width="12.83203125" bestFit="1" customWidth="1"/>
    <col min="40" max="40" width="4.83203125" bestFit="1" customWidth="1"/>
    <col min="41" max="41" width="12.1640625" bestFit="1" customWidth="1"/>
    <col min="42" max="42" width="10.6640625" bestFit="1" customWidth="1"/>
    <col min="43" max="44" width="12.83203125" bestFit="1" customWidth="1"/>
    <col min="45" max="46" width="12.1640625" bestFit="1" customWidth="1"/>
    <col min="47" max="47" width="9.1640625" bestFit="1" customWidth="1"/>
    <col min="48" max="48" width="12.1640625" bestFit="1" customWidth="1"/>
    <col min="49" max="49" width="7.33203125" bestFit="1" customWidth="1"/>
    <col min="50" max="63" width="12.1640625" bestFit="1" customWidth="1"/>
    <col min="64" max="65" width="12.83203125" bestFit="1" customWidth="1"/>
    <col min="66" max="66" width="12.1640625" bestFit="1" customWidth="1"/>
    <col min="67" max="67" width="12.83203125" bestFit="1" customWidth="1"/>
    <col min="68" max="68" width="12.1640625" bestFit="1" customWidth="1"/>
    <col min="69" max="69" width="7" bestFit="1" customWidth="1"/>
    <col min="70" max="70" width="8.1640625" bestFit="1" customWidth="1"/>
    <col min="71" max="71" width="12.1640625" bestFit="1" customWidth="1"/>
    <col min="72" max="72" width="7.1640625" bestFit="1" customWidth="1"/>
    <col min="73" max="83" width="12.1640625" bestFit="1" customWidth="1"/>
    <col min="84" max="84" width="12.83203125" bestFit="1" customWidth="1"/>
    <col min="85" max="87" width="12.1640625" bestFit="1" customWidth="1"/>
    <col min="88" max="88" width="12.83203125" bestFit="1" customWidth="1"/>
    <col min="89" max="91" width="12.1640625" bestFit="1" customWidth="1"/>
    <col min="92" max="92" width="12.83203125" bestFit="1" customWidth="1"/>
    <col min="93" max="93" width="3" bestFit="1" customWidth="1"/>
    <col min="94" max="96" width="12.1640625" bestFit="1" customWidth="1"/>
    <col min="97" max="97" width="7.5" bestFit="1" customWidth="1"/>
  </cols>
  <sheetData>
    <row r="1" spans="1:97" x14ac:dyDescent="0.2">
      <c r="A1" s="2" t="s">
        <v>70</v>
      </c>
      <c r="B1" s="2" t="s">
        <v>71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76</v>
      </c>
      <c r="H1" s="2" t="s">
        <v>77</v>
      </c>
      <c r="I1" s="2" t="s">
        <v>78</v>
      </c>
      <c r="J1" s="5" t="s">
        <v>79</v>
      </c>
      <c r="K1" s="2" t="s">
        <v>80</v>
      </c>
      <c r="L1" s="2" t="s">
        <v>81</v>
      </c>
      <c r="M1" s="2" t="s">
        <v>82</v>
      </c>
      <c r="N1" s="2" t="s">
        <v>83</v>
      </c>
      <c r="O1" s="1" t="s">
        <v>0</v>
      </c>
      <c r="P1" s="1" t="s">
        <v>1</v>
      </c>
      <c r="Q1" s="1" t="s">
        <v>2</v>
      </c>
      <c r="R1" t="s">
        <v>164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t="s">
        <v>88</v>
      </c>
      <c r="AA1" t="s">
        <v>89</v>
      </c>
      <c r="AB1" s="1" t="s">
        <v>10</v>
      </c>
      <c r="AC1" t="s">
        <v>90</v>
      </c>
      <c r="AD1" t="s">
        <v>91</v>
      </c>
      <c r="AE1" s="1" t="s">
        <v>11</v>
      </c>
      <c r="AF1" s="1" t="s">
        <v>12</v>
      </c>
      <c r="AG1" s="1" t="s">
        <v>13</v>
      </c>
      <c r="AH1" s="1" t="s">
        <v>14</v>
      </c>
      <c r="AI1" t="s">
        <v>92</v>
      </c>
      <c r="AJ1" s="1" t="s">
        <v>15</v>
      </c>
      <c r="AK1" s="1" t="s">
        <v>16</v>
      </c>
      <c r="AL1" s="1" t="s">
        <v>17</v>
      </c>
      <c r="AM1" s="1" t="s">
        <v>18</v>
      </c>
      <c r="AN1" s="1" t="s">
        <v>19</v>
      </c>
      <c r="AO1" t="s">
        <v>93</v>
      </c>
      <c r="AP1" t="s">
        <v>94</v>
      </c>
      <c r="AQ1" s="1" t="s">
        <v>20</v>
      </c>
      <c r="AR1" s="1" t="s">
        <v>21</v>
      </c>
      <c r="AS1" s="1" t="s">
        <v>22</v>
      </c>
      <c r="AT1" s="1" t="s">
        <v>23</v>
      </c>
      <c r="AU1" s="1" t="s">
        <v>24</v>
      </c>
      <c r="AV1" s="1" t="s">
        <v>25</v>
      </c>
      <c r="AW1" s="1" t="s">
        <v>26</v>
      </c>
      <c r="AX1" s="1" t="s">
        <v>27</v>
      </c>
      <c r="AY1" s="1" t="s">
        <v>28</v>
      </c>
      <c r="AZ1" s="1" t="s">
        <v>29</v>
      </c>
      <c r="BA1" s="1" t="s">
        <v>30</v>
      </c>
      <c r="BB1" s="1" t="s">
        <v>31</v>
      </c>
      <c r="BC1" s="1" t="s">
        <v>32</v>
      </c>
      <c r="BD1" s="1" t="s">
        <v>33</v>
      </c>
      <c r="BE1" s="1" t="s">
        <v>34</v>
      </c>
      <c r="BF1" s="1" t="s">
        <v>35</v>
      </c>
      <c r="BG1" s="1" t="s">
        <v>36</v>
      </c>
      <c r="BH1" s="1" t="s">
        <v>37</v>
      </c>
      <c r="BI1" s="1" t="s">
        <v>38</v>
      </c>
      <c r="BJ1" s="1" t="s">
        <v>39</v>
      </c>
      <c r="BK1" s="1" t="s">
        <v>40</v>
      </c>
      <c r="BL1" s="1" t="s">
        <v>41</v>
      </c>
      <c r="BM1" s="1" t="s">
        <v>42</v>
      </c>
      <c r="BN1" s="1" t="s">
        <v>43</v>
      </c>
      <c r="BO1" s="1" t="s">
        <v>44</v>
      </c>
      <c r="BP1" s="1" t="s">
        <v>45</v>
      </c>
      <c r="BQ1" s="1" t="s">
        <v>46</v>
      </c>
      <c r="BR1" s="1" t="s">
        <v>47</v>
      </c>
      <c r="BS1" s="1" t="s">
        <v>48</v>
      </c>
      <c r="BT1" s="1" t="s">
        <v>49</v>
      </c>
      <c r="BU1" s="1" t="s">
        <v>50</v>
      </c>
      <c r="BV1" s="1" t="s">
        <v>51</v>
      </c>
      <c r="BW1" s="1" t="s">
        <v>52</v>
      </c>
      <c r="BX1" s="1" t="s">
        <v>53</v>
      </c>
      <c r="BY1" t="s">
        <v>95</v>
      </c>
      <c r="BZ1" t="s">
        <v>96</v>
      </c>
      <c r="CA1" s="1" t="s">
        <v>54</v>
      </c>
      <c r="CB1" s="1" t="s">
        <v>55</v>
      </c>
      <c r="CC1" s="1" t="s">
        <v>56</v>
      </c>
      <c r="CD1" s="1" t="s">
        <v>57</v>
      </c>
      <c r="CE1" s="1" t="s">
        <v>58</v>
      </c>
      <c r="CF1" s="1" t="s">
        <v>59</v>
      </c>
      <c r="CG1" s="1" t="s">
        <v>60</v>
      </c>
      <c r="CH1" s="1" t="s">
        <v>61</v>
      </c>
      <c r="CI1" s="1" t="s">
        <v>62</v>
      </c>
      <c r="CJ1" s="1" t="s">
        <v>63</v>
      </c>
      <c r="CK1" t="s">
        <v>97</v>
      </c>
      <c r="CL1" s="1" t="s">
        <v>64</v>
      </c>
      <c r="CM1" s="1" t="s">
        <v>65</v>
      </c>
      <c r="CN1" t="s">
        <v>98</v>
      </c>
      <c r="CO1" s="1" t="s">
        <v>66</v>
      </c>
      <c r="CP1" s="1" t="s">
        <v>67</v>
      </c>
      <c r="CQ1" t="s">
        <v>99</v>
      </c>
      <c r="CR1" s="1" t="s">
        <v>68</v>
      </c>
      <c r="CS1" s="1" t="s">
        <v>69</v>
      </c>
    </row>
    <row r="2" spans="1:97" x14ac:dyDescent="0.2">
      <c r="A2" t="s">
        <v>84</v>
      </c>
      <c r="B2" t="s">
        <v>104</v>
      </c>
      <c r="C2" t="s">
        <v>105</v>
      </c>
      <c r="D2">
        <v>4</v>
      </c>
      <c r="E2">
        <v>1</v>
      </c>
      <c r="F2" t="s">
        <v>248</v>
      </c>
      <c r="G2" t="s">
        <v>103</v>
      </c>
      <c r="H2" t="s">
        <v>106</v>
      </c>
      <c r="I2">
        <v>1</v>
      </c>
      <c r="J2" s="6">
        <v>20130614</v>
      </c>
      <c r="K2" t="s">
        <v>85</v>
      </c>
      <c r="L2" t="s">
        <v>86</v>
      </c>
      <c r="M2" t="s">
        <v>87</v>
      </c>
      <c r="O2" s="1">
        <v>2</v>
      </c>
      <c r="P2" s="1" t="s">
        <v>107</v>
      </c>
      <c r="Q2" s="1">
        <v>4274.9999989662319</v>
      </c>
      <c r="R2" s="1">
        <v>0</v>
      </c>
      <c r="S2">
        <f t="shared" ref="S2:S16" si="0">(BB2-BC2*(1000-BD2)/(1000-BE2))*BU2</f>
        <v>16.255388365556627</v>
      </c>
      <c r="T2">
        <f t="shared" ref="T2:T16" si="1">IF(CF2&lt;&gt;0,1/(1/CF2-1/AX2),0)</f>
        <v>0.15892014389620271</v>
      </c>
      <c r="U2">
        <f t="shared" ref="U2:U16" si="2">((CI2-BV2/2)*BC2-S2)/(CI2+BV2/2)</f>
        <v>220.49396644392067</v>
      </c>
      <c r="V2" s="1">
        <v>1</v>
      </c>
      <c r="W2" s="1">
        <v>1</v>
      </c>
      <c r="X2" s="1">
        <v>0</v>
      </c>
      <c r="Y2" s="1">
        <v>0</v>
      </c>
      <c r="Z2" s="1">
        <v>346.667236328125</v>
      </c>
      <c r="AA2" s="1">
        <v>634.48486328125</v>
      </c>
      <c r="AB2" s="1">
        <v>456.7308349609375</v>
      </c>
      <c r="AC2">
        <v>-9999</v>
      </c>
      <c r="AD2">
        <f t="shared" ref="AD2:AD16" si="3">CQ2/AA2</f>
        <v>0.45362410296862071</v>
      </c>
      <c r="AE2">
        <f t="shared" ref="AE2:AE16" si="4">(AA2-AB2)/AA2</f>
        <v>0.28015487619524021</v>
      </c>
      <c r="AF2" s="1">
        <v>-1</v>
      </c>
      <c r="AG2" s="1">
        <v>0.87</v>
      </c>
      <c r="AH2" s="1">
        <v>0.92</v>
      </c>
      <c r="AI2" s="1">
        <v>9.876093864440918</v>
      </c>
      <c r="AJ2">
        <f t="shared" ref="AJ2:AJ16" si="5">(AI2*AH2+(100-AI2)*AG2)/100</f>
        <v>0.87493804693222044</v>
      </c>
      <c r="AK2">
        <f t="shared" ref="AK2:AK16" si="6">(S2-AF2)/CP2</f>
        <v>9.8655614529132123E-3</v>
      </c>
      <c r="AL2">
        <f t="shared" ref="AL2:AL16" si="7">(AA2-AB2)/(AA2-Z2)</f>
        <v>0.61759257138640145</v>
      </c>
      <c r="AM2">
        <f t="shared" ref="AM2:AM16" si="8">(Y2-AA2)/(Y2-Z2)</f>
        <v>1.8302417903741612</v>
      </c>
      <c r="AN2">
        <f t="shared" ref="AN2:AN16" si="9">(Y2-AA2)/AA2</f>
        <v>-1</v>
      </c>
      <c r="AO2" s="1">
        <v>1999.254150390625</v>
      </c>
      <c r="AP2" s="1">
        <v>0.5</v>
      </c>
      <c r="AQ2">
        <f t="shared" ref="AQ2:AQ16" si="10">AE2*AP2*AJ2*AO2</f>
        <v>245.02674957477728</v>
      </c>
      <c r="AR2">
        <f t="shared" ref="AR2:AR16" si="11">BV2*1000</f>
        <v>1.9118941058864161</v>
      </c>
      <c r="AS2">
        <f t="shared" ref="AS2:AS16" si="12">(CA2-CG2)</f>
        <v>1.1548149029510912</v>
      </c>
      <c r="AT2">
        <f t="shared" ref="AT2:AT16" si="13">(AZ2+BZ2*R2)</f>
        <v>25.421958923339844</v>
      </c>
      <c r="AU2" s="1">
        <v>1.513333</v>
      </c>
      <c r="AV2">
        <f t="shared" ref="AV2:AV16" si="14">(AU2*BO2+BP2)</f>
        <v>5.3043618109917645</v>
      </c>
      <c r="AW2" s="1">
        <v>1</v>
      </c>
      <c r="AX2">
        <f t="shared" ref="AX2:AX16" si="15">AV2*(AW2+1)*(AW2+1)/(AW2*AW2+1)</f>
        <v>10.608723621983529</v>
      </c>
      <c r="AY2" s="1">
        <v>22.187234878540039</v>
      </c>
      <c r="AZ2" s="1">
        <v>25.421958923339844</v>
      </c>
      <c r="BA2" s="1">
        <v>20.019414901733398</v>
      </c>
      <c r="BB2" s="1">
        <v>400.79852294921875</v>
      </c>
      <c r="BC2" s="1">
        <v>392.22430419921875</v>
      </c>
      <c r="BD2" s="1">
        <v>20.708206176757812</v>
      </c>
      <c r="BE2" s="1">
        <v>21.651329040527344</v>
      </c>
      <c r="BF2" s="1">
        <v>75.041160583496094</v>
      </c>
      <c r="BG2" s="1">
        <v>78.455184936523438</v>
      </c>
      <c r="BH2" s="1">
        <v>300.139892578125</v>
      </c>
      <c r="BI2" s="1">
        <v>1999.05908203125</v>
      </c>
      <c r="BJ2" s="1">
        <v>13.13653564453125</v>
      </c>
      <c r="BK2" s="1">
        <v>97.256752014160156</v>
      </c>
      <c r="BL2" s="1">
        <v>-1.1824483871459961</v>
      </c>
      <c r="BM2" s="1">
        <v>-0.13616049289703369</v>
      </c>
      <c r="BN2" s="1">
        <v>1</v>
      </c>
      <c r="BO2" s="1">
        <v>-1.355140209197998</v>
      </c>
      <c r="BP2" s="1">
        <v>7.355140209197998</v>
      </c>
      <c r="BQ2" s="1">
        <v>1</v>
      </c>
      <c r="BR2" s="1">
        <v>0</v>
      </c>
      <c r="BS2" s="1">
        <v>0.15999999642372131</v>
      </c>
      <c r="BT2" s="1">
        <v>111115</v>
      </c>
      <c r="BU2">
        <f t="shared" ref="BU2:BU16" si="16">BH2*0.000001/(AU2*0.0001)</f>
        <v>1.9833036917725642</v>
      </c>
      <c r="BV2">
        <f t="shared" ref="BV2:BV16" si="17">(BE2-BD2)/(1000-BE2)*BU2</f>
        <v>1.9118941058864161E-3</v>
      </c>
      <c r="BW2">
        <f t="shared" ref="BW2:BW16" si="18">(AZ2+273.15)</f>
        <v>298.57195892333982</v>
      </c>
      <c r="BX2">
        <f t="shared" ref="BX2:BX16" si="19">(AY2+273.15)</f>
        <v>295.33723487854002</v>
      </c>
      <c r="BY2">
        <f t="shared" ref="BY2:BY16" si="20">(BI2*BQ2+BJ2*BR2)*BS2</f>
        <v>319.84944597580761</v>
      </c>
      <c r="BZ2">
        <f t="shared" ref="BZ2:BZ16" si="21">((BY2+0.00000010773*(BX2^4-BW2^4))-BV2*44100)/(AV2*51.4+0.00000043092*BW2^3)</f>
        <v>0.70053964275175873</v>
      </c>
      <c r="CA2">
        <f t="shared" ref="CA2:CA16" si="22">0.61365*EXP(17.502*AT2/(240.97+AT2))</f>
        <v>3.2605528422226433</v>
      </c>
      <c r="CB2">
        <f t="shared" ref="CB2:CB16" si="23">CA2*1000/BK2</f>
        <v>33.525208015870419</v>
      </c>
      <c r="CC2">
        <f t="shared" ref="CC2:CC16" si="24">(CB2-BE2)</f>
        <v>11.873878975343075</v>
      </c>
      <c r="CD2">
        <f t="shared" ref="CD2:CD16" si="25">IF(R2,AZ2,(AY2+AZ2)/2)</f>
        <v>23.804596900939941</v>
      </c>
      <c r="CE2">
        <f t="shared" ref="CE2:CE16" si="26">0.61365*EXP(17.502*CD2/(240.97+CD2))</f>
        <v>2.9599997811095298</v>
      </c>
      <c r="CF2">
        <f t="shared" ref="CF2:CF16" si="27">IF(CC2&lt;&gt;0,(1000-(CB2+BE2)/2)/CC2*BV2,0)</f>
        <v>0.15657463426706553</v>
      </c>
      <c r="CG2">
        <f t="shared" ref="CG2:CG16" si="28">BE2*BK2/1000</f>
        <v>2.1057379392715521</v>
      </c>
      <c r="CH2">
        <f t="shared" ref="CH2:CH16" si="29">(CE2-CG2)</f>
        <v>0.85426184183797771</v>
      </c>
      <c r="CI2">
        <f t="shared" ref="CI2:CI16" si="30">1/(1.6/T2+1.37/AX2)</f>
        <v>9.8067207057262198E-2</v>
      </c>
      <c r="CJ2">
        <f t="shared" ref="CJ2:CJ16" si="31">U2*BK2*0.001</f>
        <v>21.444527015054945</v>
      </c>
      <c r="CK2">
        <f t="shared" ref="CK2:CK16" si="32">U2/BC2</f>
        <v>0.56216293606305257</v>
      </c>
      <c r="CL2">
        <f t="shared" ref="CL2:CL16" si="33">(1-BV2*BK2/CA2/T2)*100</f>
        <v>64.11496257634326</v>
      </c>
      <c r="CM2">
        <f t="shared" ref="CM2:CM16" si="34">(BC2-S2/(AX2/1.35))</f>
        <v>390.15574486301102</v>
      </c>
      <c r="CN2">
        <f t="shared" ref="CN2:CN16" si="35">S2*CL2/100/CM2</f>
        <v>2.671275844182492E-2</v>
      </c>
      <c r="CO2">
        <f t="shared" ref="CO2:CO16" si="36">(Y2-X2)</f>
        <v>0</v>
      </c>
      <c r="CP2">
        <f t="shared" ref="CP2:CP16" si="37">BI2*AJ2</f>
        <v>1749.0528489345393</v>
      </c>
      <c r="CQ2">
        <f t="shared" ref="CQ2:CQ16" si="38">(AA2-Z2)</f>
        <v>287.817626953125</v>
      </c>
      <c r="CR2">
        <f t="shared" ref="CR2:CR16" si="39">(AA2-AB2)/(AA2-X2)</f>
        <v>0.28015487619524021</v>
      </c>
      <c r="CS2">
        <v>-9999</v>
      </c>
    </row>
    <row r="3" spans="1:97" x14ac:dyDescent="0.2">
      <c r="A3" t="s">
        <v>84</v>
      </c>
      <c r="B3" t="s">
        <v>104</v>
      </c>
      <c r="C3" t="s">
        <v>105</v>
      </c>
      <c r="D3">
        <v>4</v>
      </c>
      <c r="E3">
        <v>1</v>
      </c>
      <c r="F3" t="s">
        <v>248</v>
      </c>
      <c r="G3" t="s">
        <v>103</v>
      </c>
      <c r="H3" t="s">
        <v>106</v>
      </c>
      <c r="I3">
        <v>1</v>
      </c>
      <c r="J3" s="6">
        <v>20130614</v>
      </c>
      <c r="K3" t="s">
        <v>85</v>
      </c>
      <c r="L3" t="s">
        <v>86</v>
      </c>
      <c r="M3" t="s">
        <v>87</v>
      </c>
      <c r="O3" s="1">
        <v>3</v>
      </c>
      <c r="P3" s="1" t="s">
        <v>108</v>
      </c>
      <c r="Q3" s="1">
        <v>4353.4999935561791</v>
      </c>
      <c r="R3" s="1">
        <v>0</v>
      </c>
      <c r="S3">
        <f t="shared" si="0"/>
        <v>15.407775063746943</v>
      </c>
      <c r="T3">
        <f t="shared" si="1"/>
        <v>0.15329776489379962</v>
      </c>
      <c r="U3">
        <f t="shared" si="2"/>
        <v>223.82837178518724</v>
      </c>
      <c r="V3" s="1">
        <v>2</v>
      </c>
      <c r="W3" s="1">
        <v>2</v>
      </c>
      <c r="X3" s="1">
        <v>0</v>
      </c>
      <c r="Y3" s="1">
        <v>0</v>
      </c>
      <c r="Z3" s="1">
        <v>347.369140625</v>
      </c>
      <c r="AA3" s="1">
        <v>629.14569091796875</v>
      </c>
      <c r="AB3" s="1">
        <v>454.943359375</v>
      </c>
      <c r="AC3">
        <v>-9999</v>
      </c>
      <c r="AD3">
        <f t="shared" si="3"/>
        <v>0.44787170024455947</v>
      </c>
      <c r="AE3">
        <f t="shared" si="4"/>
        <v>0.27688710907134251</v>
      </c>
      <c r="AF3" s="1">
        <v>-1</v>
      </c>
      <c r="AG3" s="1">
        <v>0.87</v>
      </c>
      <c r="AH3" s="1">
        <v>0.92</v>
      </c>
      <c r="AI3" s="1">
        <v>9.876093864440918</v>
      </c>
      <c r="AJ3">
        <f t="shared" si="5"/>
        <v>0.87493804693222044</v>
      </c>
      <c r="AK3">
        <f t="shared" si="6"/>
        <v>9.3801994970044659E-3</v>
      </c>
      <c r="AL3">
        <f t="shared" si="7"/>
        <v>0.61822863315576504</v>
      </c>
      <c r="AM3">
        <f t="shared" si="8"/>
        <v>1.8111732371677733</v>
      </c>
      <c r="AN3">
        <f t="shared" si="9"/>
        <v>-1</v>
      </c>
      <c r="AO3" s="1">
        <v>1998.8553466796875</v>
      </c>
      <c r="AP3" s="1">
        <v>0.5</v>
      </c>
      <c r="AQ3">
        <f t="shared" si="10"/>
        <v>242.12041510920577</v>
      </c>
      <c r="AR3">
        <f t="shared" si="11"/>
        <v>1.8494333691167479</v>
      </c>
      <c r="AS3">
        <f t="shared" si="12"/>
        <v>1.1575685956480175</v>
      </c>
      <c r="AT3">
        <f t="shared" si="13"/>
        <v>25.379322052001953</v>
      </c>
      <c r="AU3" s="1">
        <v>1.513333</v>
      </c>
      <c r="AV3">
        <f t="shared" si="14"/>
        <v>5.3043618109917645</v>
      </c>
      <c r="AW3" s="1">
        <v>1</v>
      </c>
      <c r="AX3">
        <f t="shared" si="15"/>
        <v>10.608723621983529</v>
      </c>
      <c r="AY3" s="1">
        <v>22.167181015014648</v>
      </c>
      <c r="AZ3" s="1">
        <v>25.379322052001953</v>
      </c>
      <c r="BA3" s="1">
        <v>19.993938446044922</v>
      </c>
      <c r="BB3" s="1">
        <v>400.78768920898438</v>
      </c>
      <c r="BC3" s="1">
        <v>392.65579223632812</v>
      </c>
      <c r="BD3" s="1">
        <v>20.626127243041992</v>
      </c>
      <c r="BE3" s="1">
        <v>21.5382080078125</v>
      </c>
      <c r="BF3" s="1">
        <v>74.841445922851562</v>
      </c>
      <c r="BG3" s="1">
        <v>78.149085998535156</v>
      </c>
      <c r="BH3" s="1">
        <v>300.25051879882812</v>
      </c>
      <c r="BI3" s="1">
        <v>1999.21875</v>
      </c>
      <c r="BJ3" s="1">
        <v>12.99492359161377</v>
      </c>
      <c r="BK3" s="1">
        <v>97.25653076171875</v>
      </c>
      <c r="BL3" s="1">
        <v>-1.1824483871459961</v>
      </c>
      <c r="BM3" s="1">
        <v>-0.13616049289703369</v>
      </c>
      <c r="BN3" s="1">
        <v>1</v>
      </c>
      <c r="BO3" s="1">
        <v>-1.355140209197998</v>
      </c>
      <c r="BP3" s="1">
        <v>7.355140209197998</v>
      </c>
      <c r="BQ3" s="1">
        <v>1</v>
      </c>
      <c r="BR3" s="1">
        <v>0</v>
      </c>
      <c r="BS3" s="1">
        <v>0.15999999642372131</v>
      </c>
      <c r="BT3" s="1">
        <v>111115</v>
      </c>
      <c r="BU3">
        <f t="shared" si="16"/>
        <v>1.9840347022025429</v>
      </c>
      <c r="BV3">
        <f t="shared" si="17"/>
        <v>1.849433369116748E-3</v>
      </c>
      <c r="BW3">
        <f t="shared" si="18"/>
        <v>298.52932205200193</v>
      </c>
      <c r="BX3">
        <f t="shared" si="19"/>
        <v>295.31718101501463</v>
      </c>
      <c r="BY3">
        <f t="shared" si="20"/>
        <v>319.87499285023659</v>
      </c>
      <c r="BZ3">
        <f t="shared" si="21"/>
        <v>0.71127438843043367</v>
      </c>
      <c r="CA3">
        <f t="shared" si="22"/>
        <v>3.2522999853121308</v>
      </c>
      <c r="CB3">
        <f t="shared" si="23"/>
        <v>33.440427700226714</v>
      </c>
      <c r="CC3">
        <f t="shared" si="24"/>
        <v>11.902219692414214</v>
      </c>
      <c r="CD3">
        <f t="shared" si="25"/>
        <v>23.773251533508301</v>
      </c>
      <c r="CE3">
        <f t="shared" si="26"/>
        <v>2.9544227247981341</v>
      </c>
      <c r="CF3">
        <f t="shared" si="27"/>
        <v>0.15111414121599409</v>
      </c>
      <c r="CG3">
        <f t="shared" si="28"/>
        <v>2.0947313896641133</v>
      </c>
      <c r="CH3">
        <f t="shared" si="29"/>
        <v>0.85969133513402074</v>
      </c>
      <c r="CI3">
        <f t="shared" si="30"/>
        <v>9.4640125480136048E-2</v>
      </c>
      <c r="CJ3">
        <f t="shared" si="31"/>
        <v>21.768770925871486</v>
      </c>
      <c r="CK3">
        <f t="shared" si="32"/>
        <v>0.57003710682681452</v>
      </c>
      <c r="CL3">
        <f t="shared" si="33"/>
        <v>63.922947942046981</v>
      </c>
      <c r="CM3">
        <f t="shared" si="34"/>
        <v>390.69509488222275</v>
      </c>
      <c r="CN3">
        <f t="shared" si="35"/>
        <v>2.5209182715733157E-2</v>
      </c>
      <c r="CO3">
        <f t="shared" si="36"/>
        <v>0</v>
      </c>
      <c r="CP3">
        <f t="shared" si="37"/>
        <v>1749.1925485152751</v>
      </c>
      <c r="CQ3">
        <f t="shared" si="38"/>
        <v>281.77655029296875</v>
      </c>
      <c r="CR3">
        <f t="shared" si="39"/>
        <v>0.27688710907134251</v>
      </c>
      <c r="CS3">
        <v>-9999</v>
      </c>
    </row>
    <row r="4" spans="1:97" x14ac:dyDescent="0.2">
      <c r="A4" t="s">
        <v>84</v>
      </c>
      <c r="B4" t="s">
        <v>104</v>
      </c>
      <c r="C4" t="s">
        <v>105</v>
      </c>
      <c r="D4">
        <v>4</v>
      </c>
      <c r="E4">
        <v>1</v>
      </c>
      <c r="F4" t="s">
        <v>248</v>
      </c>
      <c r="G4" t="s">
        <v>103</v>
      </c>
      <c r="H4" t="s">
        <v>106</v>
      </c>
      <c r="I4">
        <v>1</v>
      </c>
      <c r="J4" s="6">
        <v>20130614</v>
      </c>
      <c r="K4" t="s">
        <v>85</v>
      </c>
      <c r="L4" t="s">
        <v>86</v>
      </c>
      <c r="M4" t="s">
        <v>87</v>
      </c>
      <c r="O4" s="1">
        <v>4</v>
      </c>
      <c r="P4" s="1" t="s">
        <v>109</v>
      </c>
      <c r="Q4" s="1">
        <v>4486.4999976912513</v>
      </c>
      <c r="R4" s="1">
        <v>0</v>
      </c>
      <c r="S4">
        <f t="shared" si="0"/>
        <v>6.8965386374229363</v>
      </c>
      <c r="T4">
        <f t="shared" si="1"/>
        <v>0.14116298642972053</v>
      </c>
      <c r="U4">
        <f t="shared" si="2"/>
        <v>162.65194668192083</v>
      </c>
      <c r="V4" s="1">
        <v>3</v>
      </c>
      <c r="W4" s="1">
        <v>3</v>
      </c>
      <c r="X4" s="1">
        <v>0</v>
      </c>
      <c r="Y4" s="1">
        <v>0</v>
      </c>
      <c r="Z4" s="1">
        <v>342.7412109375</v>
      </c>
      <c r="AA4" s="1">
        <v>587.5438232421875</v>
      </c>
      <c r="AB4" s="1">
        <v>440.07733154296875</v>
      </c>
      <c r="AC4">
        <v>-9999</v>
      </c>
      <c r="AD4">
        <f t="shared" si="3"/>
        <v>0.41665421815485421</v>
      </c>
      <c r="AE4">
        <f t="shared" si="4"/>
        <v>0.25098807249043714</v>
      </c>
      <c r="AF4" s="1">
        <v>-1</v>
      </c>
      <c r="AG4" s="1">
        <v>0.87</v>
      </c>
      <c r="AH4" s="1">
        <v>0.92</v>
      </c>
      <c r="AI4" s="1">
        <v>9.8469743728637695</v>
      </c>
      <c r="AJ4">
        <f t="shared" si="5"/>
        <v>0.87492348718643187</v>
      </c>
      <c r="AK4">
        <f t="shared" si="6"/>
        <v>4.509111951578524E-3</v>
      </c>
      <c r="AL4">
        <f t="shared" si="7"/>
        <v>0.60238937121993719</v>
      </c>
      <c r="AM4">
        <f t="shared" si="8"/>
        <v>1.7142491316847452</v>
      </c>
      <c r="AN4">
        <f t="shared" si="9"/>
        <v>-1</v>
      </c>
      <c r="AO4" s="1">
        <v>2001.6402587890625</v>
      </c>
      <c r="AP4" s="1">
        <v>0.5</v>
      </c>
      <c r="AQ4">
        <f t="shared" si="10"/>
        <v>219.7754562348658</v>
      </c>
      <c r="AR4">
        <f t="shared" si="11"/>
        <v>1.7995292160004932</v>
      </c>
      <c r="AS4">
        <f t="shared" si="12"/>
        <v>1.2215854059561173</v>
      </c>
      <c r="AT4">
        <f t="shared" si="13"/>
        <v>25.623641967773438</v>
      </c>
      <c r="AU4" s="1">
        <v>1.513333</v>
      </c>
      <c r="AV4">
        <f t="shared" si="14"/>
        <v>5.3043618109917645</v>
      </c>
      <c r="AW4" s="1">
        <v>1</v>
      </c>
      <c r="AX4">
        <f t="shared" si="15"/>
        <v>10.608723621983529</v>
      </c>
      <c r="AY4" s="1">
        <v>22.287178039550781</v>
      </c>
      <c r="AZ4" s="1">
        <v>25.623641967773438</v>
      </c>
      <c r="BA4" s="1">
        <v>20.133335113525391</v>
      </c>
      <c r="BB4" s="1">
        <v>249.62518310546875</v>
      </c>
      <c r="BC4" s="1">
        <v>245.92506408691406</v>
      </c>
      <c r="BD4" s="1">
        <v>20.480758666992188</v>
      </c>
      <c r="BE4" s="1">
        <v>21.368633270263672</v>
      </c>
      <c r="BF4" s="1">
        <v>73.770828247070312</v>
      </c>
      <c r="BG4" s="1">
        <v>76.96795654296875</v>
      </c>
      <c r="BH4" s="1">
        <v>300.16558837890625</v>
      </c>
      <c r="BI4" s="1">
        <v>2001.592529296875</v>
      </c>
      <c r="BJ4" s="1">
        <v>12.303955078125</v>
      </c>
      <c r="BK4" s="1">
        <v>97.257225036621094</v>
      </c>
      <c r="BL4" s="1">
        <v>-0.98451137542724609</v>
      </c>
      <c r="BM4" s="1">
        <v>-0.12430250644683838</v>
      </c>
      <c r="BN4" s="1">
        <v>1</v>
      </c>
      <c r="BO4" s="1">
        <v>-1.355140209197998</v>
      </c>
      <c r="BP4" s="1">
        <v>7.355140209197998</v>
      </c>
      <c r="BQ4" s="1">
        <v>1</v>
      </c>
      <c r="BR4" s="1">
        <v>0</v>
      </c>
      <c r="BS4" s="1">
        <v>0.15999999642372131</v>
      </c>
      <c r="BT4" s="1">
        <v>111115</v>
      </c>
      <c r="BU4">
        <f t="shared" si="16"/>
        <v>1.9834734878503686</v>
      </c>
      <c r="BV4">
        <f t="shared" si="17"/>
        <v>1.7995292160004931E-3</v>
      </c>
      <c r="BW4">
        <f t="shared" si="18"/>
        <v>298.77364196777341</v>
      </c>
      <c r="BX4">
        <f t="shared" si="19"/>
        <v>295.43717803955076</v>
      </c>
      <c r="BY4">
        <f t="shared" si="20"/>
        <v>320.2547975292473</v>
      </c>
      <c r="BZ4">
        <f t="shared" si="21"/>
        <v>0.71510589423451587</v>
      </c>
      <c r="CA4">
        <f t="shared" si="22"/>
        <v>3.29983938064718</v>
      </c>
      <c r="CB4">
        <f t="shared" si="23"/>
        <v>33.928989639635134</v>
      </c>
      <c r="CC4">
        <f t="shared" si="24"/>
        <v>12.560356369371462</v>
      </c>
      <c r="CD4">
        <f t="shared" si="25"/>
        <v>23.955410003662109</v>
      </c>
      <c r="CE4">
        <f t="shared" si="26"/>
        <v>2.9869617722049679</v>
      </c>
      <c r="CF4">
        <f t="shared" si="27"/>
        <v>0.1393092935059122</v>
      </c>
      <c r="CG4">
        <f t="shared" si="28"/>
        <v>2.0782539746910627</v>
      </c>
      <c r="CH4">
        <f t="shared" si="29"/>
        <v>0.90870779751390529</v>
      </c>
      <c r="CI4">
        <f t="shared" si="30"/>
        <v>8.7232975031143661E-2</v>
      </c>
      <c r="CJ4">
        <f t="shared" si="31"/>
        <v>15.81907698108807</v>
      </c>
      <c r="CK4">
        <f t="shared" si="32"/>
        <v>0.66138824558539866</v>
      </c>
      <c r="CL4">
        <f t="shared" si="33"/>
        <v>62.427755729677955</v>
      </c>
      <c r="CM4">
        <f t="shared" si="34"/>
        <v>245.04745359461808</v>
      </c>
      <c r="CN4">
        <f t="shared" si="35"/>
        <v>1.7569471672599368E-2</v>
      </c>
      <c r="CO4">
        <f t="shared" si="36"/>
        <v>0</v>
      </c>
      <c r="CP4">
        <f t="shared" si="37"/>
        <v>1751.2403156587322</v>
      </c>
      <c r="CQ4">
        <f t="shared" si="38"/>
        <v>244.8026123046875</v>
      </c>
      <c r="CR4">
        <f t="shared" si="39"/>
        <v>0.25098807249043714</v>
      </c>
      <c r="CS4">
        <v>-9999</v>
      </c>
    </row>
    <row r="5" spans="1:97" x14ac:dyDescent="0.2">
      <c r="A5" t="s">
        <v>84</v>
      </c>
      <c r="B5" t="s">
        <v>104</v>
      </c>
      <c r="C5" t="s">
        <v>105</v>
      </c>
      <c r="D5">
        <v>4</v>
      </c>
      <c r="E5">
        <v>1</v>
      </c>
      <c r="F5" t="s">
        <v>248</v>
      </c>
      <c r="G5" t="s">
        <v>103</v>
      </c>
      <c r="H5" t="s">
        <v>106</v>
      </c>
      <c r="I5">
        <v>1</v>
      </c>
      <c r="J5" s="6">
        <v>20130614</v>
      </c>
      <c r="K5" t="s">
        <v>85</v>
      </c>
      <c r="L5" t="s">
        <v>86</v>
      </c>
      <c r="M5" t="s">
        <v>87</v>
      </c>
      <c r="O5" s="1">
        <v>5</v>
      </c>
      <c r="P5" s="1" t="s">
        <v>110</v>
      </c>
      <c r="Q5" s="1">
        <v>4668.9999986216426</v>
      </c>
      <c r="R5" s="1">
        <v>0</v>
      </c>
      <c r="S5">
        <f t="shared" si="0"/>
        <v>2.1191291354839592</v>
      </c>
      <c r="T5">
        <f t="shared" si="1"/>
        <v>0.15715223647447679</v>
      </c>
      <c r="U5">
        <f t="shared" si="2"/>
        <v>75.535210984937521</v>
      </c>
      <c r="V5" s="1">
        <v>4</v>
      </c>
      <c r="W5" s="1">
        <v>4</v>
      </c>
      <c r="X5" s="1">
        <v>0</v>
      </c>
      <c r="Y5" s="1">
        <v>0</v>
      </c>
      <c r="Z5" s="1">
        <v>339.22607421875</v>
      </c>
      <c r="AA5" s="1">
        <v>538.55584716796875</v>
      </c>
      <c r="AB5" s="1">
        <v>428.52645874023438</v>
      </c>
      <c r="AC5">
        <v>-9999</v>
      </c>
      <c r="AD5">
        <f t="shared" si="3"/>
        <v>0.37011903964539133</v>
      </c>
      <c r="AE5">
        <f t="shared" si="4"/>
        <v>0.20430450993398575</v>
      </c>
      <c r="AF5" s="1">
        <v>-1</v>
      </c>
      <c r="AG5" s="1">
        <v>0.87</v>
      </c>
      <c r="AH5" s="1">
        <v>0.92</v>
      </c>
      <c r="AI5" s="1">
        <v>9.8469743728637695</v>
      </c>
      <c r="AJ5">
        <f t="shared" si="5"/>
        <v>0.87492348718643187</v>
      </c>
      <c r="AK5">
        <f t="shared" si="6"/>
        <v>1.7809296691775731E-3</v>
      </c>
      <c r="AL5">
        <f t="shared" si="7"/>
        <v>0.5519967579342272</v>
      </c>
      <c r="AM5">
        <f t="shared" si="8"/>
        <v>1.5876015675041562</v>
      </c>
      <c r="AN5">
        <f t="shared" si="9"/>
        <v>-1</v>
      </c>
      <c r="AO5" s="1">
        <v>2001.706298828125</v>
      </c>
      <c r="AP5" s="1">
        <v>0.5</v>
      </c>
      <c r="AQ5">
        <f t="shared" si="10"/>
        <v>178.90331543182344</v>
      </c>
      <c r="AR5">
        <f t="shared" si="11"/>
        <v>2.03441698193997</v>
      </c>
      <c r="AS5">
        <f t="shared" si="12"/>
        <v>1.2423823290063214</v>
      </c>
      <c r="AT5">
        <f t="shared" si="13"/>
        <v>25.681552886962891</v>
      </c>
      <c r="AU5" s="1">
        <v>1.513333</v>
      </c>
      <c r="AV5">
        <f t="shared" si="14"/>
        <v>5.3043618109917645</v>
      </c>
      <c r="AW5" s="1">
        <v>1</v>
      </c>
      <c r="AX5">
        <f t="shared" si="15"/>
        <v>10.608723621983529</v>
      </c>
      <c r="AY5" s="1">
        <v>22.35102653503418</v>
      </c>
      <c r="AZ5" s="1">
        <v>25.681552886962891</v>
      </c>
      <c r="BA5" s="1">
        <v>20.185705184936523</v>
      </c>
      <c r="BB5" s="1">
        <v>100.38717651367188</v>
      </c>
      <c r="BC5" s="1">
        <v>99.216934204101562</v>
      </c>
      <c r="BD5" s="1">
        <v>20.267202377319336</v>
      </c>
      <c r="BE5" s="1">
        <v>21.271141052246094</v>
      </c>
      <c r="BF5" s="1">
        <v>72.719123840332031</v>
      </c>
      <c r="BG5" s="1">
        <v>76.318138122558594</v>
      </c>
      <c r="BH5" s="1">
        <v>300.14401245117188</v>
      </c>
      <c r="BI5" s="1">
        <v>2001.78076171875</v>
      </c>
      <c r="BJ5" s="1">
        <v>12.050751686096191</v>
      </c>
      <c r="BK5" s="1">
        <v>97.259185791015625</v>
      </c>
      <c r="BL5" s="1">
        <v>-1.4654150009155273</v>
      </c>
      <c r="BM5" s="1">
        <v>-0.14323866367340088</v>
      </c>
      <c r="BN5" s="1">
        <v>1</v>
      </c>
      <c r="BO5" s="1">
        <v>-1.355140209197998</v>
      </c>
      <c r="BP5" s="1">
        <v>7.355140209197998</v>
      </c>
      <c r="BQ5" s="1">
        <v>1</v>
      </c>
      <c r="BR5" s="1">
        <v>0</v>
      </c>
      <c r="BS5" s="1">
        <v>0.15999999642372131</v>
      </c>
      <c r="BT5" s="1">
        <v>111115</v>
      </c>
      <c r="BU5">
        <f t="shared" si="16"/>
        <v>1.9833309156092664</v>
      </c>
      <c r="BV5">
        <f t="shared" si="17"/>
        <v>2.0344169819399701E-3</v>
      </c>
      <c r="BW5">
        <f t="shared" si="18"/>
        <v>298.83155288696287</v>
      </c>
      <c r="BX5">
        <f t="shared" si="19"/>
        <v>295.50102653503416</v>
      </c>
      <c r="BY5">
        <f t="shared" si="20"/>
        <v>320.28491471607413</v>
      </c>
      <c r="BZ5">
        <f t="shared" si="21"/>
        <v>0.67889446189294944</v>
      </c>
      <c r="CA5">
        <f t="shared" si="22"/>
        <v>3.3111961885936236</v>
      </c>
      <c r="CB5">
        <f t="shared" si="23"/>
        <v>34.045074114732074</v>
      </c>
      <c r="CC5">
        <f t="shared" si="24"/>
        <v>12.77393306248598</v>
      </c>
      <c r="CD5">
        <f t="shared" si="25"/>
        <v>24.016289710998535</v>
      </c>
      <c r="CE5">
        <f t="shared" si="26"/>
        <v>2.9979063824787029</v>
      </c>
      <c r="CF5">
        <f t="shared" si="27"/>
        <v>0.15485824518629682</v>
      </c>
      <c r="CG5">
        <f t="shared" si="28"/>
        <v>2.0688138595873022</v>
      </c>
      <c r="CH5">
        <f t="shared" si="29"/>
        <v>0.92909252289140065</v>
      </c>
      <c r="CI5">
        <f t="shared" si="30"/>
        <v>9.698992257146008E-2</v>
      </c>
      <c r="CJ5">
        <f t="shared" si="31"/>
        <v>7.3464931189476026</v>
      </c>
      <c r="CK5">
        <f t="shared" si="32"/>
        <v>0.76131369701015161</v>
      </c>
      <c r="CL5">
        <f t="shared" si="33"/>
        <v>61.975358999611259</v>
      </c>
      <c r="CM5">
        <f t="shared" si="34"/>
        <v>98.947267047632792</v>
      </c>
      <c r="CN5">
        <f t="shared" si="35"/>
        <v>1.3273109289105548E-2</v>
      </c>
      <c r="CO5">
        <f t="shared" si="36"/>
        <v>0</v>
      </c>
      <c r="CP5">
        <f t="shared" si="37"/>
        <v>1751.4050046256807</v>
      </c>
      <c r="CQ5">
        <f t="shared" si="38"/>
        <v>199.32977294921875</v>
      </c>
      <c r="CR5">
        <f t="shared" si="39"/>
        <v>0.20430450993398575</v>
      </c>
      <c r="CS5">
        <v>-9999</v>
      </c>
    </row>
    <row r="6" spans="1:97" x14ac:dyDescent="0.2">
      <c r="A6" t="s">
        <v>84</v>
      </c>
      <c r="B6" t="s">
        <v>104</v>
      </c>
      <c r="C6" t="s">
        <v>105</v>
      </c>
      <c r="D6">
        <v>4</v>
      </c>
      <c r="E6">
        <v>1</v>
      </c>
      <c r="F6" t="s">
        <v>248</v>
      </c>
      <c r="G6" t="s">
        <v>103</v>
      </c>
      <c r="H6" t="s">
        <v>106</v>
      </c>
      <c r="I6">
        <v>1</v>
      </c>
      <c r="J6" s="6">
        <v>20130614</v>
      </c>
      <c r="K6" t="s">
        <v>85</v>
      </c>
      <c r="L6" t="s">
        <v>86</v>
      </c>
      <c r="M6" t="s">
        <v>87</v>
      </c>
      <c r="O6" s="1">
        <v>6</v>
      </c>
      <c r="P6" s="1" t="s">
        <v>111</v>
      </c>
      <c r="Q6" s="1">
        <v>4879.9999989662319</v>
      </c>
      <c r="R6" s="1">
        <v>0</v>
      </c>
      <c r="S6">
        <f t="shared" si="0"/>
        <v>-0.63025865817224414</v>
      </c>
      <c r="T6">
        <f t="shared" si="1"/>
        <v>0.1783775799968722</v>
      </c>
      <c r="U6">
        <f t="shared" si="2"/>
        <v>54.341064705802907</v>
      </c>
      <c r="V6" s="1">
        <v>5</v>
      </c>
      <c r="W6" s="1">
        <v>5</v>
      </c>
      <c r="X6" s="1">
        <v>0</v>
      </c>
      <c r="Y6" s="1">
        <v>0</v>
      </c>
      <c r="Z6" s="1">
        <v>335.31787109375</v>
      </c>
      <c r="AA6" s="1">
        <v>517.4322509765625</v>
      </c>
      <c r="AB6" s="1">
        <v>425.94760131835938</v>
      </c>
      <c r="AC6">
        <v>-9999</v>
      </c>
      <c r="AD6">
        <f t="shared" si="3"/>
        <v>0.35195792210304555</v>
      </c>
      <c r="AE6">
        <f t="shared" si="4"/>
        <v>0.17680507831806369</v>
      </c>
      <c r="AF6" s="1">
        <v>-1</v>
      </c>
      <c r="AG6" s="1">
        <v>0.87</v>
      </c>
      <c r="AH6" s="1">
        <v>0.92</v>
      </c>
      <c r="AI6" s="1">
        <v>9.876093864440918</v>
      </c>
      <c r="AJ6">
        <f t="shared" si="5"/>
        <v>0.87493804693222044</v>
      </c>
      <c r="AK6">
        <f t="shared" si="6"/>
        <v>2.1112672534474934E-4</v>
      </c>
      <c r="AL6">
        <f t="shared" si="7"/>
        <v>0.50234720463629468</v>
      </c>
      <c r="AM6">
        <f t="shared" si="8"/>
        <v>1.5431096746761104</v>
      </c>
      <c r="AN6">
        <f t="shared" si="9"/>
        <v>-1</v>
      </c>
      <c r="AO6" s="1">
        <v>2001.5780029296875</v>
      </c>
      <c r="AP6" s="1">
        <v>0.5</v>
      </c>
      <c r="AQ6">
        <f t="shared" si="10"/>
        <v>154.81554330144672</v>
      </c>
      <c r="AR6">
        <f t="shared" si="11"/>
        <v>2.2099212462465845</v>
      </c>
      <c r="AS6">
        <f t="shared" si="12"/>
        <v>1.1918176410185986</v>
      </c>
      <c r="AT6">
        <f t="shared" si="13"/>
        <v>25.317041397094727</v>
      </c>
      <c r="AU6" s="1">
        <v>1.513333</v>
      </c>
      <c r="AV6">
        <f t="shared" si="14"/>
        <v>5.3043618109917645</v>
      </c>
      <c r="AW6" s="1">
        <v>1</v>
      </c>
      <c r="AX6">
        <f t="shared" si="15"/>
        <v>10.608723621983529</v>
      </c>
      <c r="AY6" s="1">
        <v>22.119346618652344</v>
      </c>
      <c r="AZ6" s="1">
        <v>25.317041397094727</v>
      </c>
      <c r="BA6" s="1">
        <v>19.948295593261719</v>
      </c>
      <c r="BB6" s="1">
        <v>49.389492034912109</v>
      </c>
      <c r="BC6" s="1">
        <v>49.651954650878906</v>
      </c>
      <c r="BD6" s="1">
        <v>19.972347259521484</v>
      </c>
      <c r="BE6" s="1">
        <v>21.063163757324219</v>
      </c>
      <c r="BF6" s="1">
        <v>72.671394348144531</v>
      </c>
      <c r="BG6" s="1">
        <v>76.639015197753906</v>
      </c>
      <c r="BH6" s="1">
        <v>300.13336181640625</v>
      </c>
      <c r="BI6" s="1">
        <v>2001.6009521484375</v>
      </c>
      <c r="BJ6" s="1">
        <v>12.909285545349121</v>
      </c>
      <c r="BK6" s="1">
        <v>97.253196716308594</v>
      </c>
      <c r="BL6" s="1">
        <v>-1.5167531967163086</v>
      </c>
      <c r="BM6" s="1">
        <v>-0.11396467685699463</v>
      </c>
      <c r="BN6" s="1">
        <v>1</v>
      </c>
      <c r="BO6" s="1">
        <v>-1.355140209197998</v>
      </c>
      <c r="BP6" s="1">
        <v>7.355140209197998</v>
      </c>
      <c r="BQ6" s="1">
        <v>1</v>
      </c>
      <c r="BR6" s="1">
        <v>0</v>
      </c>
      <c r="BS6" s="1">
        <v>0.15999999642372131</v>
      </c>
      <c r="BT6" s="1">
        <v>111115</v>
      </c>
      <c r="BU6">
        <f t="shared" si="16"/>
        <v>1.9832605369499388</v>
      </c>
      <c r="BV6">
        <f t="shared" si="17"/>
        <v>2.2099212462465844E-3</v>
      </c>
      <c r="BW6">
        <f t="shared" si="18"/>
        <v>298.4670413970947</v>
      </c>
      <c r="BX6">
        <f t="shared" si="19"/>
        <v>295.26934661865232</v>
      </c>
      <c r="BY6">
        <f t="shared" si="20"/>
        <v>320.25614518546718</v>
      </c>
      <c r="BZ6">
        <f t="shared" si="21"/>
        <v>0.65732107397709916</v>
      </c>
      <c r="CA6">
        <f t="shared" si="22"/>
        <v>3.2402776493774725</v>
      </c>
      <c r="CB6">
        <f t="shared" si="23"/>
        <v>33.317955180738075</v>
      </c>
      <c r="CC6">
        <f t="shared" si="24"/>
        <v>12.254791423413856</v>
      </c>
      <c r="CD6">
        <f t="shared" si="25"/>
        <v>23.718194007873535</v>
      </c>
      <c r="CE6">
        <f t="shared" si="26"/>
        <v>2.9446489762988031</v>
      </c>
      <c r="CF6">
        <f t="shared" si="27"/>
        <v>0.17542789402936695</v>
      </c>
      <c r="CG6">
        <f t="shared" si="28"/>
        <v>2.048460008358874</v>
      </c>
      <c r="CH6">
        <f t="shared" si="29"/>
        <v>0.89618896793992908</v>
      </c>
      <c r="CI6">
        <f t="shared" si="30"/>
        <v>0.10990368335719615</v>
      </c>
      <c r="CJ6">
        <f t="shared" si="31"/>
        <v>5.2848422556071037</v>
      </c>
      <c r="CK6">
        <f t="shared" si="32"/>
        <v>1.0944395862739917</v>
      </c>
      <c r="CL6">
        <f t="shared" si="33"/>
        <v>62.815821606438526</v>
      </c>
      <c r="CM6">
        <f t="shared" si="34"/>
        <v>49.732157436704092</v>
      </c>
      <c r="CN6">
        <f t="shared" si="35"/>
        <v>-7.9606873054017223E-3</v>
      </c>
      <c r="CO6">
        <f t="shared" si="36"/>
        <v>0</v>
      </c>
      <c r="CP6">
        <f t="shared" si="37"/>
        <v>1751.2768278104268</v>
      </c>
      <c r="CQ6">
        <f t="shared" si="38"/>
        <v>182.1143798828125</v>
      </c>
      <c r="CR6">
        <f t="shared" si="39"/>
        <v>0.17680507831806369</v>
      </c>
      <c r="CS6">
        <v>-9999</v>
      </c>
    </row>
    <row r="7" spans="1:97" x14ac:dyDescent="0.2">
      <c r="A7" t="s">
        <v>84</v>
      </c>
      <c r="B7" t="s">
        <v>104</v>
      </c>
      <c r="C7" t="s">
        <v>105</v>
      </c>
      <c r="D7">
        <v>4</v>
      </c>
      <c r="E7">
        <v>1</v>
      </c>
      <c r="F7" t="s">
        <v>248</v>
      </c>
      <c r="G7" t="s">
        <v>103</v>
      </c>
      <c r="H7" t="s">
        <v>106</v>
      </c>
      <c r="I7">
        <v>1</v>
      </c>
      <c r="J7" s="6">
        <v>20130614</v>
      </c>
      <c r="K7" t="s">
        <v>85</v>
      </c>
      <c r="L7" t="s">
        <v>86</v>
      </c>
      <c r="M7" t="s">
        <v>87</v>
      </c>
      <c r="O7" s="1">
        <v>7</v>
      </c>
      <c r="P7" s="1" t="s">
        <v>112</v>
      </c>
      <c r="Q7" s="1">
        <v>5191.4999994141981</v>
      </c>
      <c r="R7" s="1">
        <v>0</v>
      </c>
      <c r="S7">
        <f t="shared" si="0"/>
        <v>14.952918265732814</v>
      </c>
      <c r="T7">
        <f t="shared" si="1"/>
        <v>0.16619028083385642</v>
      </c>
      <c r="U7">
        <f t="shared" si="2"/>
        <v>239.42844059171159</v>
      </c>
      <c r="V7" s="1">
        <v>6</v>
      </c>
      <c r="W7" s="1">
        <v>6</v>
      </c>
      <c r="X7" s="1">
        <v>0</v>
      </c>
      <c r="Y7" s="1">
        <v>0</v>
      </c>
      <c r="Z7" s="1">
        <v>349.422607421875</v>
      </c>
      <c r="AA7" s="1">
        <v>656.244140625</v>
      </c>
      <c r="AB7" s="1">
        <v>470.0262451171875</v>
      </c>
      <c r="AC7">
        <v>-9999</v>
      </c>
      <c r="AD7">
        <f t="shared" si="3"/>
        <v>0.46754174888466266</v>
      </c>
      <c r="AE7">
        <f t="shared" si="4"/>
        <v>0.28376313627800248</v>
      </c>
      <c r="AF7" s="1">
        <v>-1</v>
      </c>
      <c r="AG7" s="1">
        <v>0.87</v>
      </c>
      <c r="AH7" s="1">
        <v>0.92</v>
      </c>
      <c r="AI7" s="1">
        <v>9.876093864440918</v>
      </c>
      <c r="AJ7">
        <f t="shared" si="5"/>
        <v>0.87493804693222044</v>
      </c>
      <c r="AK7">
        <f t="shared" si="6"/>
        <v>9.1249863730953826E-3</v>
      </c>
      <c r="AL7">
        <f t="shared" si="7"/>
        <v>0.60692577070374887</v>
      </c>
      <c r="AM7">
        <f t="shared" si="8"/>
        <v>1.8780815170115319</v>
      </c>
      <c r="AN7">
        <f t="shared" si="9"/>
        <v>-1</v>
      </c>
      <c r="AO7" s="1">
        <v>1998.047119140625</v>
      </c>
      <c r="AP7" s="1">
        <v>0.5</v>
      </c>
      <c r="AQ7">
        <f t="shared" si="10"/>
        <v>248.03273833837949</v>
      </c>
      <c r="AR7">
        <f t="shared" si="11"/>
        <v>2.1336867421042069</v>
      </c>
      <c r="AS7">
        <f t="shared" si="12"/>
        <v>1.2338981948834138</v>
      </c>
      <c r="AT7">
        <f t="shared" si="13"/>
        <v>25.373924255371094</v>
      </c>
      <c r="AU7" s="1">
        <v>1.513333</v>
      </c>
      <c r="AV7">
        <f t="shared" si="14"/>
        <v>5.3043618109917645</v>
      </c>
      <c r="AW7" s="1">
        <v>1</v>
      </c>
      <c r="AX7">
        <f t="shared" si="15"/>
        <v>10.608723621983529</v>
      </c>
      <c r="AY7" s="1">
        <v>22.192461013793945</v>
      </c>
      <c r="AZ7" s="1">
        <v>25.373924255371094</v>
      </c>
      <c r="BA7" s="1">
        <v>20.056671142578125</v>
      </c>
      <c r="BB7" s="1">
        <v>399.848876953125</v>
      </c>
      <c r="BC7" s="1">
        <v>391.89022827148438</v>
      </c>
      <c r="BD7" s="1">
        <v>19.688966751098633</v>
      </c>
      <c r="BE7" s="1">
        <v>20.742164611816406</v>
      </c>
      <c r="BF7" s="1">
        <v>71.462257385253906</v>
      </c>
      <c r="BG7" s="1">
        <v>75.144950866699219</v>
      </c>
      <c r="BH7" s="1">
        <v>300.22872924804688</v>
      </c>
      <c r="BI7" s="1">
        <v>1998.16162109375</v>
      </c>
      <c r="BJ7" s="1">
        <v>12.501938819885254</v>
      </c>
      <c r="BK7" s="1">
        <v>97.258811950683594</v>
      </c>
      <c r="BL7" s="1">
        <v>-1.5176992416381836</v>
      </c>
      <c r="BM7" s="1">
        <v>-0.13586866855621338</v>
      </c>
      <c r="BN7" s="1">
        <v>0.3333333432674408</v>
      </c>
      <c r="BO7" s="1">
        <v>-1.355140209197998</v>
      </c>
      <c r="BP7" s="1">
        <v>7.355140209197998</v>
      </c>
      <c r="BQ7" s="1">
        <v>1</v>
      </c>
      <c r="BR7" s="1">
        <v>0</v>
      </c>
      <c r="BS7" s="1">
        <v>0.15999999642372131</v>
      </c>
      <c r="BT7" s="1">
        <v>111115</v>
      </c>
      <c r="BU7">
        <f t="shared" si="16"/>
        <v>1.9838907183550931</v>
      </c>
      <c r="BV7">
        <f t="shared" si="17"/>
        <v>2.1336867421042067E-3</v>
      </c>
      <c r="BW7">
        <f t="shared" si="18"/>
        <v>298.52392425537107</v>
      </c>
      <c r="BX7">
        <f t="shared" si="19"/>
        <v>295.34246101379392</v>
      </c>
      <c r="BY7">
        <f t="shared" si="20"/>
        <v>319.70585222901718</v>
      </c>
      <c r="BZ7">
        <f t="shared" si="21"/>
        <v>0.66776354383802938</v>
      </c>
      <c r="CA7">
        <f t="shared" si="22"/>
        <v>3.2512564823141896</v>
      </c>
      <c r="CB7">
        <f t="shared" si="23"/>
        <v>33.428914224890839</v>
      </c>
      <c r="CC7">
        <f t="shared" si="24"/>
        <v>12.686749613074433</v>
      </c>
      <c r="CD7">
        <f t="shared" si="25"/>
        <v>23.78319263458252</v>
      </c>
      <c r="CE7">
        <f t="shared" si="26"/>
        <v>2.9561904777580379</v>
      </c>
      <c r="CF7">
        <f t="shared" si="27"/>
        <v>0.1636269926542252</v>
      </c>
      <c r="CG7">
        <f t="shared" si="28"/>
        <v>2.0173582874307758</v>
      </c>
      <c r="CH7">
        <f t="shared" si="29"/>
        <v>0.93883219032726206</v>
      </c>
      <c r="CI7">
        <f t="shared" si="30"/>
        <v>0.10249411764377549</v>
      </c>
      <c r="CJ7">
        <f t="shared" si="31"/>
        <v>23.286525679154696</v>
      </c>
      <c r="CK7">
        <f t="shared" si="32"/>
        <v>0.61095792474275745</v>
      </c>
      <c r="CL7">
        <f t="shared" si="33"/>
        <v>61.593673812371485</v>
      </c>
      <c r="CM7">
        <f t="shared" si="34"/>
        <v>389.98741315648704</v>
      </c>
      <c r="CN7">
        <f t="shared" si="35"/>
        <v>2.3616279375484214E-2</v>
      </c>
      <c r="CO7">
        <f t="shared" si="36"/>
        <v>0</v>
      </c>
      <c r="CP7">
        <f t="shared" si="37"/>
        <v>1748.2676262146852</v>
      </c>
      <c r="CQ7">
        <f t="shared" si="38"/>
        <v>306.821533203125</v>
      </c>
      <c r="CR7">
        <f t="shared" si="39"/>
        <v>0.28376313627800248</v>
      </c>
      <c r="CS7">
        <v>-9999</v>
      </c>
    </row>
    <row r="8" spans="1:97" x14ac:dyDescent="0.2">
      <c r="A8" s="4" t="s">
        <v>84</v>
      </c>
      <c r="B8" s="4" t="s">
        <v>104</v>
      </c>
      <c r="C8" s="4" t="s">
        <v>105</v>
      </c>
      <c r="D8" s="4">
        <v>4</v>
      </c>
      <c r="E8" s="4">
        <v>1</v>
      </c>
      <c r="F8" t="s">
        <v>248</v>
      </c>
      <c r="G8" s="4" t="s">
        <v>103</v>
      </c>
      <c r="H8" s="4" t="s">
        <v>106</v>
      </c>
      <c r="I8" s="4">
        <v>1</v>
      </c>
      <c r="J8" s="6">
        <v>20130614</v>
      </c>
      <c r="K8" s="4" t="s">
        <v>85</v>
      </c>
      <c r="L8" s="4" t="s">
        <v>86</v>
      </c>
      <c r="M8" s="4" t="s">
        <v>87</v>
      </c>
      <c r="N8" s="4">
        <v>1</v>
      </c>
      <c r="O8" s="3">
        <v>8</v>
      </c>
      <c r="P8" s="3" t="s">
        <v>113</v>
      </c>
      <c r="Q8" s="3">
        <v>5362.4999987939373</v>
      </c>
      <c r="R8" s="3">
        <v>0</v>
      </c>
      <c r="S8" s="4">
        <f t="shared" si="0"/>
        <v>22.481426060537274</v>
      </c>
      <c r="T8" s="4">
        <f t="shared" si="1"/>
        <v>0.14290735641526775</v>
      </c>
      <c r="U8" s="4">
        <f t="shared" si="2"/>
        <v>616.39673461678694</v>
      </c>
      <c r="V8" s="3">
        <v>7</v>
      </c>
      <c r="W8" s="3">
        <v>7</v>
      </c>
      <c r="X8" s="3">
        <v>0</v>
      </c>
      <c r="Y8" s="3">
        <v>0</v>
      </c>
      <c r="Z8" s="3">
        <v>345.4921875</v>
      </c>
      <c r="AA8" s="3">
        <v>658.538818359375</v>
      </c>
      <c r="AB8" s="3">
        <v>488.34414672851562</v>
      </c>
      <c r="AC8">
        <v>-9999</v>
      </c>
      <c r="AD8" s="4">
        <f t="shared" si="3"/>
        <v>0.47536549423050189</v>
      </c>
      <c r="AE8" s="4">
        <f t="shared" si="4"/>
        <v>0.2584428842856481</v>
      </c>
      <c r="AF8" s="3">
        <v>-1</v>
      </c>
      <c r="AG8" s="3">
        <v>0.87</v>
      </c>
      <c r="AH8" s="3">
        <v>0.92</v>
      </c>
      <c r="AI8" s="3">
        <v>9.876093864440918</v>
      </c>
      <c r="AJ8" s="4">
        <f t="shared" si="5"/>
        <v>0.87493804693222044</v>
      </c>
      <c r="AK8" s="4">
        <f t="shared" si="6"/>
        <v>1.3425379634896885E-2</v>
      </c>
      <c r="AL8" s="4">
        <f t="shared" si="7"/>
        <v>0.54367194805336605</v>
      </c>
      <c r="AM8" s="4">
        <f t="shared" si="8"/>
        <v>1.9060888847432331</v>
      </c>
      <c r="AN8" s="4">
        <f t="shared" si="9"/>
        <v>-1</v>
      </c>
      <c r="AO8" s="3">
        <v>1998.896728515625</v>
      </c>
      <c r="AP8" s="3">
        <v>0.5</v>
      </c>
      <c r="AQ8" s="4">
        <f t="shared" si="10"/>
        <v>225.99677571208619</v>
      </c>
      <c r="AR8" s="4">
        <f t="shared" si="11"/>
        <v>1.9049491646858352</v>
      </c>
      <c r="AS8" s="4">
        <f t="shared" si="12"/>
        <v>1.2783258101273547</v>
      </c>
      <c r="AT8" s="4">
        <f t="shared" si="13"/>
        <v>25.462530136108398</v>
      </c>
      <c r="AU8" s="3">
        <v>1.513333</v>
      </c>
      <c r="AV8" s="4">
        <f t="shared" si="14"/>
        <v>5.3043618109917645</v>
      </c>
      <c r="AW8" s="3">
        <v>1</v>
      </c>
      <c r="AX8" s="4">
        <f t="shared" si="15"/>
        <v>10.608723621983529</v>
      </c>
      <c r="AY8" s="3">
        <v>22.246974945068359</v>
      </c>
      <c r="AZ8" s="3">
        <v>25.462530136108398</v>
      </c>
      <c r="BA8" s="3">
        <v>20.075428009033203</v>
      </c>
      <c r="BB8" s="3">
        <v>899.4088134765625</v>
      </c>
      <c r="BC8" s="3">
        <v>887.22296142578125</v>
      </c>
      <c r="BD8" s="3">
        <v>19.522315979003906</v>
      </c>
      <c r="BE8" s="3">
        <v>20.46302604675293</v>
      </c>
      <c r="BF8" s="3">
        <v>70.48223876953125</v>
      </c>
      <c r="BG8" s="3">
        <v>73.881660461425781</v>
      </c>
      <c r="BH8" s="3">
        <v>300.18081665039062</v>
      </c>
      <c r="BI8" s="3">
        <v>1999.035888671875</v>
      </c>
      <c r="BJ8" s="3">
        <v>12.401775360107422</v>
      </c>
      <c r="BK8" s="3">
        <v>97.253311157226562</v>
      </c>
      <c r="BL8" s="3">
        <v>-2.8133535385131836</v>
      </c>
      <c r="BM8" s="3">
        <v>-0.10603201389312744</v>
      </c>
      <c r="BN8" s="3">
        <v>0.66666668653488159</v>
      </c>
      <c r="BO8" s="3">
        <v>-1.355140209197998</v>
      </c>
      <c r="BP8" s="3">
        <v>7.355140209197998</v>
      </c>
      <c r="BQ8" s="3">
        <v>1</v>
      </c>
      <c r="BR8" s="3">
        <v>0</v>
      </c>
      <c r="BS8" s="3">
        <v>0.15999999642372131</v>
      </c>
      <c r="BT8" s="3">
        <v>111115</v>
      </c>
      <c r="BU8" s="4">
        <f t="shared" si="16"/>
        <v>1.983574115217144</v>
      </c>
      <c r="BV8" s="4">
        <f t="shared" si="17"/>
        <v>1.9049491646858352E-3</v>
      </c>
      <c r="BW8" s="4">
        <f t="shared" si="18"/>
        <v>298.61253013610838</v>
      </c>
      <c r="BX8" s="4">
        <f t="shared" si="19"/>
        <v>295.39697494506834</v>
      </c>
      <c r="BY8" s="4">
        <f t="shared" si="20"/>
        <v>319.84573503839056</v>
      </c>
      <c r="BZ8" s="4">
        <f t="shared" si="21"/>
        <v>0.70228968363760769</v>
      </c>
      <c r="CA8" s="4">
        <f t="shared" si="22"/>
        <v>3.2684228494706491</v>
      </c>
      <c r="CB8" s="4">
        <f t="shared" si="23"/>
        <v>33.607316918872677</v>
      </c>
      <c r="CC8" s="4">
        <f t="shared" si="24"/>
        <v>13.144290872119747</v>
      </c>
      <c r="CD8" s="4">
        <f t="shared" si="25"/>
        <v>23.854752540588379</v>
      </c>
      <c r="CE8" s="4">
        <f t="shared" si="26"/>
        <v>2.968942765172522</v>
      </c>
      <c r="CF8" s="4">
        <f t="shared" si="27"/>
        <v>0.14100787599609865</v>
      </c>
      <c r="CG8" s="4">
        <f t="shared" si="28"/>
        <v>1.9900970393432944</v>
      </c>
      <c r="CH8" s="4">
        <f t="shared" si="29"/>
        <v>0.97884572582922758</v>
      </c>
      <c r="CI8" s="4">
        <f t="shared" si="30"/>
        <v>8.8298632980599576E-2</v>
      </c>
      <c r="CJ8" s="4">
        <f t="shared" si="31"/>
        <v>59.94662342798479</v>
      </c>
      <c r="CK8" s="4">
        <f t="shared" si="32"/>
        <v>0.69474840194197374</v>
      </c>
      <c r="CL8" s="4">
        <f t="shared" si="33"/>
        <v>60.336141167195677</v>
      </c>
      <c r="CM8" s="4">
        <f t="shared" si="34"/>
        <v>884.36211536520204</v>
      </c>
      <c r="CN8" s="4">
        <f t="shared" si="35"/>
        <v>1.5338089147659821E-2</v>
      </c>
      <c r="CO8" s="4">
        <f t="shared" si="36"/>
        <v>0</v>
      </c>
      <c r="CP8" s="4">
        <f t="shared" si="37"/>
        <v>1749.0325561819859</v>
      </c>
      <c r="CQ8" s="4">
        <f t="shared" si="38"/>
        <v>313.046630859375</v>
      </c>
      <c r="CR8" s="4">
        <f t="shared" si="39"/>
        <v>0.2584428842856481</v>
      </c>
      <c r="CS8">
        <v>-9999</v>
      </c>
    </row>
    <row r="9" spans="1:97" x14ac:dyDescent="0.2">
      <c r="A9" t="s">
        <v>84</v>
      </c>
      <c r="B9" t="s">
        <v>104</v>
      </c>
      <c r="C9" t="s">
        <v>105</v>
      </c>
      <c r="D9">
        <v>4</v>
      </c>
      <c r="E9">
        <v>2</v>
      </c>
      <c r="F9" t="s">
        <v>248</v>
      </c>
      <c r="G9" t="s">
        <v>103</v>
      </c>
      <c r="H9" t="s">
        <v>114</v>
      </c>
      <c r="I9">
        <v>1</v>
      </c>
      <c r="J9" s="6">
        <v>20130614</v>
      </c>
      <c r="K9" t="s">
        <v>85</v>
      </c>
      <c r="L9" t="s">
        <v>86</v>
      </c>
      <c r="M9" t="s">
        <v>87</v>
      </c>
      <c r="N9">
        <v>0</v>
      </c>
      <c r="O9" s="1">
        <v>3</v>
      </c>
      <c r="P9" s="1" t="s">
        <v>115</v>
      </c>
      <c r="Q9" s="1">
        <v>2866.5000078910962</v>
      </c>
      <c r="R9" s="1">
        <v>0</v>
      </c>
      <c r="S9">
        <f t="shared" si="0"/>
        <v>-1.5522418999255354</v>
      </c>
      <c r="T9">
        <f t="shared" si="1"/>
        <v>0.12068241785901274</v>
      </c>
      <c r="U9">
        <f t="shared" si="2"/>
        <v>68.444641596364562</v>
      </c>
      <c r="V9" s="1">
        <v>9</v>
      </c>
      <c r="W9" s="1">
        <v>9</v>
      </c>
      <c r="X9" s="1">
        <v>0</v>
      </c>
      <c r="Y9" s="1">
        <v>0</v>
      </c>
      <c r="Z9" s="1">
        <v>359.89892578125</v>
      </c>
      <c r="AA9" s="1">
        <v>553.6361083984375</v>
      </c>
      <c r="AB9" s="1">
        <v>503.28973388671875</v>
      </c>
      <c r="AC9">
        <v>-9999</v>
      </c>
      <c r="AD9">
        <f t="shared" si="3"/>
        <v>0.34993595915850179</v>
      </c>
      <c r="AE9">
        <f t="shared" si="4"/>
        <v>9.0937664194918763E-2</v>
      </c>
      <c r="AF9" s="1">
        <v>-1</v>
      </c>
      <c r="AG9" s="1">
        <v>0.87</v>
      </c>
      <c r="AH9" s="1">
        <v>0.92</v>
      </c>
      <c r="AI9" s="1">
        <v>9.9419050216674805</v>
      </c>
      <c r="AJ9">
        <f t="shared" si="5"/>
        <v>0.87497095251083379</v>
      </c>
      <c r="AK9">
        <f t="shared" si="6"/>
        <v>-3.1565568922131573E-4</v>
      </c>
      <c r="AL9">
        <f t="shared" si="7"/>
        <v>0.25986944700852815</v>
      </c>
      <c r="AM9">
        <f t="shared" si="8"/>
        <v>1.5383099774377844</v>
      </c>
      <c r="AN9">
        <f t="shared" si="9"/>
        <v>-1</v>
      </c>
      <c r="AO9" s="1">
        <v>1999.5111083984375</v>
      </c>
      <c r="AP9" s="1">
        <v>0.5</v>
      </c>
      <c r="AQ9">
        <f t="shared" si="10"/>
        <v>79.548364641567503</v>
      </c>
      <c r="AR9">
        <f t="shared" si="11"/>
        <v>2.7674542769023383</v>
      </c>
      <c r="AS9">
        <f t="shared" si="12"/>
        <v>2.184440597391899</v>
      </c>
      <c r="AT9">
        <f t="shared" si="13"/>
        <v>29.470088958740234</v>
      </c>
      <c r="AU9" s="1">
        <v>1.42333</v>
      </c>
      <c r="AV9">
        <f t="shared" si="14"/>
        <v>5.4263284952402113</v>
      </c>
      <c r="AW9" s="1">
        <v>1</v>
      </c>
      <c r="AX9">
        <f t="shared" si="15"/>
        <v>10.852656990480423</v>
      </c>
      <c r="AY9" s="1">
        <v>24.765804290771484</v>
      </c>
      <c r="AZ9" s="1">
        <v>29.470088958740234</v>
      </c>
      <c r="BA9" s="1">
        <v>22.569236755371094</v>
      </c>
      <c r="BB9" s="1">
        <v>49.189655303955078</v>
      </c>
      <c r="BC9" s="1">
        <v>49.860176086425781</v>
      </c>
      <c r="BD9" s="1">
        <v>18.745197296142578</v>
      </c>
      <c r="BE9" s="1">
        <v>20.031007766723633</v>
      </c>
      <c r="BF9" s="1">
        <v>58.142337799072266</v>
      </c>
      <c r="BG9" s="1">
        <v>62.127536773681641</v>
      </c>
      <c r="BH9" s="1">
        <v>300.20742797851562</v>
      </c>
      <c r="BI9" s="1">
        <v>1999.503173828125</v>
      </c>
      <c r="BJ9" s="1">
        <v>10.023120880126953</v>
      </c>
      <c r="BK9" s="1">
        <v>97.251136779785156</v>
      </c>
      <c r="BL9" s="1">
        <v>-1.6272268295288086</v>
      </c>
      <c r="BM9" s="1">
        <v>-0.12045156955718994</v>
      </c>
      <c r="BN9" s="1">
        <v>0.66666668653488159</v>
      </c>
      <c r="BO9" s="1">
        <v>-1.355140209197998</v>
      </c>
      <c r="BP9" s="1">
        <v>7.355140209197998</v>
      </c>
      <c r="BQ9" s="1">
        <v>1</v>
      </c>
      <c r="BR9" s="1">
        <v>0</v>
      </c>
      <c r="BS9" s="1">
        <v>0.15999999642372131</v>
      </c>
      <c r="BT9" s="1">
        <v>111115</v>
      </c>
      <c r="BU9">
        <f t="shared" si="16"/>
        <v>2.1091906162205225</v>
      </c>
      <c r="BV9">
        <f t="shared" si="17"/>
        <v>2.7674542769023382E-3</v>
      </c>
      <c r="BW9">
        <f t="shared" si="18"/>
        <v>302.62008895874021</v>
      </c>
      <c r="BX9">
        <f t="shared" si="19"/>
        <v>297.91580429077146</v>
      </c>
      <c r="BY9">
        <f t="shared" si="20"/>
        <v>319.92050066171942</v>
      </c>
      <c r="BZ9">
        <f t="shared" si="21"/>
        <v>0.49162537514007187</v>
      </c>
      <c r="CA9">
        <f t="shared" si="22"/>
        <v>4.132478873550478</v>
      </c>
      <c r="CB9">
        <f t="shared" si="23"/>
        <v>42.492859316472945</v>
      </c>
      <c r="CC9">
        <f t="shared" si="24"/>
        <v>22.461851549749312</v>
      </c>
      <c r="CD9">
        <f t="shared" si="25"/>
        <v>27.117946624755859</v>
      </c>
      <c r="CE9">
        <f t="shared" si="26"/>
        <v>3.6040286877817076</v>
      </c>
      <c r="CF9">
        <f t="shared" si="27"/>
        <v>0.11935517868064292</v>
      </c>
      <c r="CG9">
        <f t="shared" si="28"/>
        <v>1.9480382761585788</v>
      </c>
      <c r="CH9">
        <f t="shared" si="29"/>
        <v>1.6559904116231288</v>
      </c>
      <c r="CI9">
        <f t="shared" si="30"/>
        <v>7.4715106137745152E-2</v>
      </c>
      <c r="CJ9">
        <f t="shared" si="31"/>
        <v>6.6563192017314226</v>
      </c>
      <c r="CK9">
        <f t="shared" si="32"/>
        <v>1.3727316461483241</v>
      </c>
      <c r="CL9">
        <f t="shared" si="33"/>
        <v>46.033966797829706</v>
      </c>
      <c r="CM9">
        <f t="shared" si="34"/>
        <v>50.053264891014152</v>
      </c>
      <c r="CN9">
        <f t="shared" si="35"/>
        <v>-1.4275962265190888E-2</v>
      </c>
      <c r="CO9">
        <f t="shared" si="36"/>
        <v>0</v>
      </c>
      <c r="CP9">
        <f t="shared" si="37"/>
        <v>1749.5071965528298</v>
      </c>
      <c r="CQ9">
        <f t="shared" si="38"/>
        <v>193.7371826171875</v>
      </c>
      <c r="CR9">
        <f t="shared" si="39"/>
        <v>9.0937664194918763E-2</v>
      </c>
      <c r="CS9">
        <v>-9999</v>
      </c>
    </row>
    <row r="10" spans="1:97" x14ac:dyDescent="0.2">
      <c r="A10" t="s">
        <v>84</v>
      </c>
      <c r="B10" t="s">
        <v>104</v>
      </c>
      <c r="C10" t="s">
        <v>105</v>
      </c>
      <c r="D10">
        <v>4</v>
      </c>
      <c r="E10">
        <v>2</v>
      </c>
      <c r="F10" t="s">
        <v>248</v>
      </c>
      <c r="G10" t="s">
        <v>103</v>
      </c>
      <c r="H10" t="s">
        <v>114</v>
      </c>
      <c r="I10">
        <v>1</v>
      </c>
      <c r="J10" s="6">
        <v>20130614</v>
      </c>
      <c r="K10" t="s">
        <v>85</v>
      </c>
      <c r="L10" t="s">
        <v>86</v>
      </c>
      <c r="M10" t="s">
        <v>87</v>
      </c>
      <c r="N10">
        <v>0</v>
      </c>
      <c r="O10" s="1">
        <v>4</v>
      </c>
      <c r="P10" s="1" t="s">
        <v>116</v>
      </c>
      <c r="Q10" s="1">
        <v>3009.0000061336905</v>
      </c>
      <c r="R10" s="1">
        <v>0</v>
      </c>
      <c r="S10">
        <f t="shared" si="0"/>
        <v>-0.35343625081185182</v>
      </c>
      <c r="T10">
        <f t="shared" si="1"/>
        <v>0.132428404102996</v>
      </c>
      <c r="U10">
        <f t="shared" si="2"/>
        <v>101.67994681825623</v>
      </c>
      <c r="V10" s="1">
        <v>10</v>
      </c>
      <c r="W10" s="1">
        <v>10</v>
      </c>
      <c r="X10" s="1">
        <v>0</v>
      </c>
      <c r="Y10" s="1">
        <v>0</v>
      </c>
      <c r="Z10" s="1">
        <v>358.538818359375</v>
      </c>
      <c r="AA10" s="1">
        <v>553.23590087890625</v>
      </c>
      <c r="AB10" s="1">
        <v>493.68783569335938</v>
      </c>
      <c r="AC10">
        <v>-9999</v>
      </c>
      <c r="AD10">
        <f t="shared" si="3"/>
        <v>0.35192416509887176</v>
      </c>
      <c r="AE10">
        <f t="shared" si="4"/>
        <v>0.10763593810695397</v>
      </c>
      <c r="AF10" s="1">
        <v>-1</v>
      </c>
      <c r="AG10" s="1">
        <v>0.87</v>
      </c>
      <c r="AH10" s="1">
        <v>0.92</v>
      </c>
      <c r="AI10" s="1">
        <v>9.9419050216674805</v>
      </c>
      <c r="AJ10">
        <f t="shared" si="5"/>
        <v>0.87497095251083379</v>
      </c>
      <c r="AK10">
        <f t="shared" si="6"/>
        <v>3.6975293236158984E-4</v>
      </c>
      <c r="AL10">
        <f t="shared" si="7"/>
        <v>0.30584980737743334</v>
      </c>
      <c r="AM10">
        <f t="shared" si="8"/>
        <v>1.5430292971077404</v>
      </c>
      <c r="AN10">
        <f t="shared" si="9"/>
        <v>-1</v>
      </c>
      <c r="AO10" s="1">
        <v>1998.113525390625</v>
      </c>
      <c r="AP10" s="1">
        <v>0.5</v>
      </c>
      <c r="AQ10">
        <f t="shared" si="10"/>
        <v>94.089486785791735</v>
      </c>
      <c r="AR10">
        <f t="shared" si="11"/>
        <v>3.0086865087125658</v>
      </c>
      <c r="AS10">
        <f t="shared" si="12"/>
        <v>2.1666674315864616</v>
      </c>
      <c r="AT10">
        <f t="shared" si="13"/>
        <v>29.389907836914062</v>
      </c>
      <c r="AU10" s="1">
        <v>1.42333</v>
      </c>
      <c r="AV10">
        <f t="shared" si="14"/>
        <v>5.4263284952402113</v>
      </c>
      <c r="AW10" s="1">
        <v>1</v>
      </c>
      <c r="AX10">
        <f t="shared" si="15"/>
        <v>10.852656990480423</v>
      </c>
      <c r="AY10" s="1">
        <v>24.787809371948242</v>
      </c>
      <c r="AZ10" s="1">
        <v>29.389907836914062</v>
      </c>
      <c r="BA10" s="1">
        <v>22.63310432434082</v>
      </c>
      <c r="BB10" s="1">
        <v>101.065673828125</v>
      </c>
      <c r="BC10" s="1">
        <v>101.08904266357422</v>
      </c>
      <c r="BD10" s="1">
        <v>18.620670318603516</v>
      </c>
      <c r="BE10" s="1">
        <v>20.018531799316406</v>
      </c>
      <c r="BF10" s="1">
        <v>57.677825927734375</v>
      </c>
      <c r="BG10" s="1">
        <v>62.006050109863281</v>
      </c>
      <c r="BH10" s="1">
        <v>300.21768188476562</v>
      </c>
      <c r="BI10" s="1">
        <v>1998.5089111328125</v>
      </c>
      <c r="BJ10" s="1">
        <v>9.8286113739013672</v>
      </c>
      <c r="BK10" s="1">
        <v>97.247039794921875</v>
      </c>
      <c r="BL10" s="1">
        <v>-1.3773870468139648</v>
      </c>
      <c r="BM10" s="1">
        <v>-0.10058462619781494</v>
      </c>
      <c r="BN10" s="1">
        <v>1</v>
      </c>
      <c r="BO10" s="1">
        <v>-1.355140209197998</v>
      </c>
      <c r="BP10" s="1">
        <v>7.355140209197998</v>
      </c>
      <c r="BQ10" s="1">
        <v>1</v>
      </c>
      <c r="BR10" s="1">
        <v>0</v>
      </c>
      <c r="BS10" s="1">
        <v>0.15999999642372131</v>
      </c>
      <c r="BT10" s="1">
        <v>111115</v>
      </c>
      <c r="BU10">
        <f t="shared" si="16"/>
        <v>2.1092626578851399</v>
      </c>
      <c r="BV10">
        <f t="shared" si="17"/>
        <v>3.008686508712566E-3</v>
      </c>
      <c r="BW10">
        <f t="shared" si="18"/>
        <v>302.53990783691404</v>
      </c>
      <c r="BX10">
        <f t="shared" si="19"/>
        <v>297.93780937194822</v>
      </c>
      <c r="BY10">
        <f t="shared" si="20"/>
        <v>319.76141863402518</v>
      </c>
      <c r="BZ10">
        <f t="shared" si="21"/>
        <v>0.45867038201938509</v>
      </c>
      <c r="CA10">
        <f t="shared" si="22"/>
        <v>4.1134103901104933</v>
      </c>
      <c r="CB10">
        <f t="shared" si="23"/>
        <v>42.298566607117344</v>
      </c>
      <c r="CC10">
        <f t="shared" si="24"/>
        <v>22.280034807800938</v>
      </c>
      <c r="CD10">
        <f t="shared" si="25"/>
        <v>27.088858604431152</v>
      </c>
      <c r="CE10">
        <f t="shared" si="26"/>
        <v>3.5978815213568094</v>
      </c>
      <c r="CF10">
        <f t="shared" si="27"/>
        <v>0.13083194111856497</v>
      </c>
      <c r="CG10">
        <f t="shared" si="28"/>
        <v>1.9467429585240317</v>
      </c>
      <c r="CH10">
        <f t="shared" si="29"/>
        <v>1.6511385628327777</v>
      </c>
      <c r="CI10">
        <f t="shared" si="30"/>
        <v>8.1911912293571712E-2</v>
      </c>
      <c r="CJ10">
        <f t="shared" si="31"/>
        <v>9.8880738345805046</v>
      </c>
      <c r="CK10">
        <f t="shared" si="32"/>
        <v>1.0058453828339096</v>
      </c>
      <c r="CL10">
        <f t="shared" si="33"/>
        <v>46.28814608059082</v>
      </c>
      <c r="CM10">
        <f t="shared" si="34"/>
        <v>101.13300783625171</v>
      </c>
      <c r="CN10">
        <f t="shared" si="35"/>
        <v>-1.6176626363416662E-3</v>
      </c>
      <c r="CO10">
        <f t="shared" si="36"/>
        <v>0</v>
      </c>
      <c r="CP10">
        <f t="shared" si="37"/>
        <v>1748.6372455752662</v>
      </c>
      <c r="CQ10">
        <f t="shared" si="38"/>
        <v>194.69708251953125</v>
      </c>
      <c r="CR10">
        <f t="shared" si="39"/>
        <v>0.10763593810695397</v>
      </c>
      <c r="CS10">
        <v>-9999</v>
      </c>
    </row>
    <row r="11" spans="1:97" x14ac:dyDescent="0.2">
      <c r="A11" t="s">
        <v>84</v>
      </c>
      <c r="B11" t="s">
        <v>104</v>
      </c>
      <c r="C11" t="s">
        <v>105</v>
      </c>
      <c r="D11">
        <v>4</v>
      </c>
      <c r="E11">
        <v>2</v>
      </c>
      <c r="F11" t="s">
        <v>248</v>
      </c>
      <c r="G11" t="s">
        <v>103</v>
      </c>
      <c r="H11" t="s">
        <v>114</v>
      </c>
      <c r="I11">
        <v>1</v>
      </c>
      <c r="J11" s="6">
        <v>20130614</v>
      </c>
      <c r="K11" t="s">
        <v>85</v>
      </c>
      <c r="L11" t="s">
        <v>86</v>
      </c>
      <c r="M11" t="s">
        <v>87</v>
      </c>
      <c r="N11">
        <v>0</v>
      </c>
      <c r="O11" s="1">
        <v>5</v>
      </c>
      <c r="P11" s="1" t="s">
        <v>117</v>
      </c>
      <c r="Q11" s="1">
        <v>3146.5000076843426</v>
      </c>
      <c r="R11" s="1">
        <v>0</v>
      </c>
      <c r="S11">
        <f t="shared" si="0"/>
        <v>6.0836008714425089</v>
      </c>
      <c r="T11">
        <f t="shared" si="1"/>
        <v>0.13372197829888668</v>
      </c>
      <c r="U11">
        <f t="shared" si="2"/>
        <v>165.78207035952209</v>
      </c>
      <c r="V11" s="1">
        <v>11</v>
      </c>
      <c r="W11" s="1">
        <v>11</v>
      </c>
      <c r="X11" s="1">
        <v>0</v>
      </c>
      <c r="Y11" s="1">
        <v>0</v>
      </c>
      <c r="Z11" s="1">
        <v>355.960693359375</v>
      </c>
      <c r="AA11" s="1">
        <v>558.58648681640625</v>
      </c>
      <c r="AB11" s="1">
        <v>480.43063354492188</v>
      </c>
      <c r="AC11">
        <v>-9999</v>
      </c>
      <c r="AD11">
        <f t="shared" si="3"/>
        <v>0.36274739586321109</v>
      </c>
      <c r="AE11">
        <f t="shared" si="4"/>
        <v>0.13991719297923563</v>
      </c>
      <c r="AF11" s="1">
        <v>-1</v>
      </c>
      <c r="AG11" s="1">
        <v>0.87</v>
      </c>
      <c r="AH11" s="1">
        <v>0.92</v>
      </c>
      <c r="AI11" s="1">
        <v>9.9419050216674805</v>
      </c>
      <c r="AJ11">
        <f t="shared" si="5"/>
        <v>0.87497095251083379</v>
      </c>
      <c r="AK11">
        <f t="shared" si="6"/>
        <v>4.049591740353603E-3</v>
      </c>
      <c r="AL11">
        <f t="shared" si="7"/>
        <v>0.3857152238027291</v>
      </c>
      <c r="AM11">
        <f t="shared" si="8"/>
        <v>1.5692364276087694</v>
      </c>
      <c r="AN11">
        <f t="shared" si="9"/>
        <v>-1</v>
      </c>
      <c r="AO11" s="1">
        <v>1999.1279296875</v>
      </c>
      <c r="AP11" s="1">
        <v>0.5</v>
      </c>
      <c r="AQ11">
        <f t="shared" si="10"/>
        <v>122.37009867262194</v>
      </c>
      <c r="AR11">
        <f t="shared" si="11"/>
        <v>3.0381407850341451</v>
      </c>
      <c r="AS11">
        <f t="shared" si="12"/>
        <v>2.1670878772861615</v>
      </c>
      <c r="AT11">
        <f t="shared" si="13"/>
        <v>29.366176605224609</v>
      </c>
      <c r="AU11" s="1">
        <v>1.42333</v>
      </c>
      <c r="AV11">
        <f t="shared" si="14"/>
        <v>5.4263284952402113</v>
      </c>
      <c r="AW11" s="1">
        <v>1</v>
      </c>
      <c r="AX11">
        <f t="shared" si="15"/>
        <v>10.852656990480423</v>
      </c>
      <c r="AY11" s="1">
        <v>24.802511215209961</v>
      </c>
      <c r="AZ11" s="1">
        <v>29.366176605224609</v>
      </c>
      <c r="BA11" s="1">
        <v>22.618429183959961</v>
      </c>
      <c r="BB11" s="1">
        <v>250.16204833984375</v>
      </c>
      <c r="BC11" s="1">
        <v>246.92146301269531</v>
      </c>
      <c r="BD11" s="1">
        <v>18.544525146484375</v>
      </c>
      <c r="BE11" s="1">
        <v>19.956462860107422</v>
      </c>
      <c r="BF11" s="1">
        <v>57.388877868652344</v>
      </c>
      <c r="BG11" s="1">
        <v>61.757564544677734</v>
      </c>
      <c r="BH11" s="1">
        <v>300.1534423828125</v>
      </c>
      <c r="BI11" s="1">
        <v>1999.1676025390625</v>
      </c>
      <c r="BJ11" s="1">
        <v>9.5016622543334961</v>
      </c>
      <c r="BK11" s="1">
        <v>97.246368408203125</v>
      </c>
      <c r="BL11" s="1">
        <v>-1.5616369247436523</v>
      </c>
      <c r="BM11" s="1">
        <v>-0.11299765110015869</v>
      </c>
      <c r="BN11" s="1">
        <v>1</v>
      </c>
      <c r="BO11" s="1">
        <v>-1.355140209197998</v>
      </c>
      <c r="BP11" s="1">
        <v>7.355140209197998</v>
      </c>
      <c r="BQ11" s="1">
        <v>1</v>
      </c>
      <c r="BR11" s="1">
        <v>0</v>
      </c>
      <c r="BS11" s="1">
        <v>0.15999999642372131</v>
      </c>
      <c r="BT11" s="1">
        <v>111115</v>
      </c>
      <c r="BU11">
        <f t="shared" si="16"/>
        <v>2.1088113254327001</v>
      </c>
      <c r="BV11">
        <f t="shared" si="17"/>
        <v>3.0381407850341453E-3</v>
      </c>
      <c r="BW11">
        <f t="shared" si="18"/>
        <v>302.51617660522459</v>
      </c>
      <c r="BX11">
        <f t="shared" si="19"/>
        <v>297.95251121520994</v>
      </c>
      <c r="BY11">
        <f t="shared" si="20"/>
        <v>319.86680925666951</v>
      </c>
      <c r="BZ11">
        <f t="shared" si="21"/>
        <v>0.4561207477814419</v>
      </c>
      <c r="CA11">
        <f t="shared" si="22"/>
        <v>4.1077814167047908</v>
      </c>
      <c r="CB11">
        <f t="shared" si="23"/>
        <v>42.24097499931198</v>
      </c>
      <c r="CC11">
        <f t="shared" si="24"/>
        <v>22.284512139204558</v>
      </c>
      <c r="CD11">
        <f t="shared" si="25"/>
        <v>27.084343910217285</v>
      </c>
      <c r="CE11">
        <f t="shared" si="26"/>
        <v>3.5969282527265123</v>
      </c>
      <c r="CF11">
        <f t="shared" si="27"/>
        <v>0.13209436582247538</v>
      </c>
      <c r="CG11">
        <f t="shared" si="28"/>
        <v>1.9406935394186293</v>
      </c>
      <c r="CH11">
        <f t="shared" si="29"/>
        <v>1.656234713307883</v>
      </c>
      <c r="CI11">
        <f t="shared" si="30"/>
        <v>8.2703682766757686E-2</v>
      </c>
      <c r="CJ11">
        <f t="shared" si="31"/>
        <v>16.121704289656737</v>
      </c>
      <c r="CK11">
        <f t="shared" si="32"/>
        <v>0.67139595050511469</v>
      </c>
      <c r="CL11">
        <f t="shared" si="33"/>
        <v>46.213762163883054</v>
      </c>
      <c r="CM11">
        <f t="shared" si="34"/>
        <v>246.16470260059978</v>
      </c>
      <c r="CN11">
        <f t="shared" si="35"/>
        <v>1.1421055935423568E-2</v>
      </c>
      <c r="CO11">
        <f t="shared" si="36"/>
        <v>0</v>
      </c>
      <c r="CP11">
        <f t="shared" si="37"/>
        <v>1749.2135814224034</v>
      </c>
      <c r="CQ11">
        <f t="shared" si="38"/>
        <v>202.62579345703125</v>
      </c>
      <c r="CR11">
        <f t="shared" si="39"/>
        <v>0.13991719297923563</v>
      </c>
      <c r="CS11">
        <v>-9999</v>
      </c>
    </row>
    <row r="12" spans="1:97" x14ac:dyDescent="0.2">
      <c r="A12" t="s">
        <v>84</v>
      </c>
      <c r="B12" t="s">
        <v>104</v>
      </c>
      <c r="C12" t="s">
        <v>105</v>
      </c>
      <c r="D12">
        <v>4</v>
      </c>
      <c r="E12">
        <v>2</v>
      </c>
      <c r="F12" t="s">
        <v>248</v>
      </c>
      <c r="G12" t="s">
        <v>103</v>
      </c>
      <c r="H12" t="s">
        <v>114</v>
      </c>
      <c r="I12">
        <v>1</v>
      </c>
      <c r="J12" s="6">
        <v>20130614</v>
      </c>
      <c r="K12" t="s">
        <v>85</v>
      </c>
      <c r="L12" t="s">
        <v>86</v>
      </c>
      <c r="M12" t="s">
        <v>87</v>
      </c>
      <c r="N12" s="4">
        <v>1</v>
      </c>
      <c r="O12" s="3">
        <v>6</v>
      </c>
      <c r="P12" s="3" t="s">
        <v>118</v>
      </c>
      <c r="Q12" s="3">
        <v>3326.0000086147338</v>
      </c>
      <c r="R12" s="3">
        <v>0</v>
      </c>
      <c r="S12" s="4">
        <f t="shared" si="0"/>
        <v>2.6719212155206642</v>
      </c>
      <c r="T12" s="4">
        <f t="shared" si="1"/>
        <v>5.7849606719989038E-2</v>
      </c>
      <c r="U12" s="4">
        <f t="shared" si="2"/>
        <v>165.13942808125404</v>
      </c>
      <c r="V12" s="3">
        <v>12</v>
      </c>
      <c r="W12" s="3">
        <v>12</v>
      </c>
      <c r="X12" s="3">
        <v>0</v>
      </c>
      <c r="Y12" s="3">
        <v>0</v>
      </c>
      <c r="Z12" s="3">
        <v>352.331298828125</v>
      </c>
      <c r="AA12" s="3">
        <v>544.86993408203125</v>
      </c>
      <c r="AB12" s="3">
        <v>470.90765380859375</v>
      </c>
      <c r="AC12">
        <v>-9999</v>
      </c>
      <c r="AD12" s="4">
        <f t="shared" si="3"/>
        <v>0.35336623148106971</v>
      </c>
      <c r="AE12" s="4">
        <f t="shared" si="4"/>
        <v>0.13574300148905322</v>
      </c>
      <c r="AF12" s="3">
        <v>-1</v>
      </c>
      <c r="AG12" s="3">
        <v>0.87</v>
      </c>
      <c r="AH12" s="3">
        <v>0.92</v>
      </c>
      <c r="AI12" s="3">
        <v>9.9130849838256836</v>
      </c>
      <c r="AJ12" s="4">
        <f t="shared" si="5"/>
        <v>0.87495654249191279</v>
      </c>
      <c r="AK12" s="4">
        <f t="shared" si="6"/>
        <v>2.0963662600202619E-3</v>
      </c>
      <c r="AL12" s="4">
        <f t="shared" si="7"/>
        <v>0.38414253937087123</v>
      </c>
      <c r="AM12" s="4">
        <f t="shared" si="8"/>
        <v>1.5464704268235643</v>
      </c>
      <c r="AN12" s="4">
        <f t="shared" si="9"/>
        <v>-1</v>
      </c>
      <c r="AO12" s="3">
        <v>2001.9691162109375</v>
      </c>
      <c r="AP12" s="3">
        <v>0.5</v>
      </c>
      <c r="AQ12" s="4">
        <f t="shared" si="10"/>
        <v>118.88616245570616</v>
      </c>
      <c r="AR12" s="4">
        <f t="shared" si="11"/>
        <v>1.3807158477906454</v>
      </c>
      <c r="AS12" s="4">
        <f t="shared" si="12"/>
        <v>2.2604065953674866</v>
      </c>
      <c r="AT12" s="4">
        <f t="shared" si="13"/>
        <v>29.6605224609375</v>
      </c>
      <c r="AU12" s="3">
        <v>1.42333</v>
      </c>
      <c r="AV12" s="4">
        <f t="shared" si="14"/>
        <v>5.4263284952402113</v>
      </c>
      <c r="AW12" s="3">
        <v>1</v>
      </c>
      <c r="AX12" s="4">
        <f t="shared" si="15"/>
        <v>10.852656990480423</v>
      </c>
      <c r="AY12" s="3">
        <v>24.961568832397461</v>
      </c>
      <c r="AZ12" s="3">
        <v>29.6605224609375</v>
      </c>
      <c r="BA12" s="3">
        <v>22.791919708251953</v>
      </c>
      <c r="BB12" s="3">
        <v>248.71591186523438</v>
      </c>
      <c r="BC12" s="3">
        <v>247.28727722167969</v>
      </c>
      <c r="BD12" s="3">
        <v>19.076702117919922</v>
      </c>
      <c r="BE12" s="3">
        <v>19.718393325805664</v>
      </c>
      <c r="BF12" s="3">
        <v>58.573471069335938</v>
      </c>
      <c r="BG12" s="3">
        <v>60.450397491455078</v>
      </c>
      <c r="BH12" s="3">
        <v>300.21658325195312</v>
      </c>
      <c r="BI12" s="3">
        <v>2001.8876953125</v>
      </c>
      <c r="BJ12" s="3">
        <v>9.5674581527709961</v>
      </c>
      <c r="BK12" s="3">
        <v>97.252845764160156</v>
      </c>
      <c r="BL12" s="3">
        <v>-1.6379613876342773</v>
      </c>
      <c r="BM12" s="3">
        <v>-0.1108633279800415</v>
      </c>
      <c r="BN12" s="3">
        <v>0.66666668653488159</v>
      </c>
      <c r="BO12" s="3">
        <v>-1.355140209197998</v>
      </c>
      <c r="BP12" s="3">
        <v>7.355140209197998</v>
      </c>
      <c r="BQ12" s="3">
        <v>1</v>
      </c>
      <c r="BR12" s="3">
        <v>0</v>
      </c>
      <c r="BS12" s="3">
        <v>0.15999999642372131</v>
      </c>
      <c r="BT12" s="3">
        <v>111115</v>
      </c>
      <c r="BU12" s="4">
        <f t="shared" si="16"/>
        <v>2.1092549391353592</v>
      </c>
      <c r="BV12" s="4">
        <f t="shared" si="17"/>
        <v>1.3807158477906454E-3</v>
      </c>
      <c r="BW12" s="4">
        <f t="shared" si="18"/>
        <v>302.81052246093748</v>
      </c>
      <c r="BX12" s="4">
        <f t="shared" si="19"/>
        <v>298.11156883239744</v>
      </c>
      <c r="BY12" s="4">
        <f t="shared" si="20"/>
        <v>320.3020240906917</v>
      </c>
      <c r="BZ12" s="4">
        <f t="shared" si="21"/>
        <v>0.70299209940680252</v>
      </c>
      <c r="CA12" s="4">
        <f t="shared" si="22"/>
        <v>4.1780764601991098</v>
      </c>
      <c r="CB12" s="4">
        <f t="shared" si="23"/>
        <v>42.960968672639332</v>
      </c>
      <c r="CC12" s="4">
        <f t="shared" si="24"/>
        <v>23.242575346833668</v>
      </c>
      <c r="CD12" s="4">
        <f t="shared" si="25"/>
        <v>27.31104564666748</v>
      </c>
      <c r="CE12" s="4">
        <f t="shared" si="26"/>
        <v>3.645069200807336</v>
      </c>
      <c r="CF12" s="4">
        <f t="shared" si="27"/>
        <v>5.7542876966623038E-2</v>
      </c>
      <c r="CG12" s="4">
        <f t="shared" si="28"/>
        <v>1.9176698648316233</v>
      </c>
      <c r="CH12" s="4">
        <f t="shared" si="29"/>
        <v>1.7273993359757127</v>
      </c>
      <c r="CI12" s="4">
        <f t="shared" si="30"/>
        <v>3.5991730647730327E-2</v>
      </c>
      <c r="CJ12" s="4">
        <f t="shared" si="31"/>
        <v>16.06027932876782</v>
      </c>
      <c r="CK12" s="4">
        <f t="shared" si="32"/>
        <v>0.66780398060356116</v>
      </c>
      <c r="CL12" s="4">
        <f t="shared" si="33"/>
        <v>44.444145260016121</v>
      </c>
      <c r="CM12" s="4">
        <f t="shared" si="34"/>
        <v>246.95490758684124</v>
      </c>
      <c r="CN12" s="4">
        <f t="shared" si="35"/>
        <v>4.8086209659210996E-3</v>
      </c>
      <c r="CO12" s="4">
        <f t="shared" si="36"/>
        <v>0</v>
      </c>
      <c r="CP12" s="4">
        <f t="shared" si="37"/>
        <v>1751.5647363477287</v>
      </c>
      <c r="CQ12" s="4">
        <f t="shared" si="38"/>
        <v>192.53863525390625</v>
      </c>
      <c r="CR12" s="4">
        <f t="shared" si="39"/>
        <v>0.13574300148905322</v>
      </c>
      <c r="CS12">
        <v>-9999</v>
      </c>
    </row>
    <row r="13" spans="1:97" x14ac:dyDescent="0.2">
      <c r="A13" t="s">
        <v>84</v>
      </c>
      <c r="B13" t="s">
        <v>104</v>
      </c>
      <c r="C13" t="s">
        <v>105</v>
      </c>
      <c r="D13">
        <v>4</v>
      </c>
      <c r="E13">
        <v>2</v>
      </c>
      <c r="F13" t="s">
        <v>248</v>
      </c>
      <c r="G13" t="s">
        <v>103</v>
      </c>
      <c r="H13" t="s">
        <v>114</v>
      </c>
      <c r="I13">
        <v>1</v>
      </c>
      <c r="J13" s="6">
        <v>20130614</v>
      </c>
      <c r="K13" t="s">
        <v>85</v>
      </c>
      <c r="L13" t="s">
        <v>86</v>
      </c>
      <c r="M13" t="s">
        <v>87</v>
      </c>
      <c r="N13">
        <v>0</v>
      </c>
      <c r="O13" s="1">
        <v>7</v>
      </c>
      <c r="P13" s="1" t="s">
        <v>119</v>
      </c>
      <c r="Q13" s="1">
        <v>3493.5000080289319</v>
      </c>
      <c r="R13" s="1">
        <v>0</v>
      </c>
      <c r="S13">
        <f t="shared" si="0"/>
        <v>0.56123183841149848</v>
      </c>
      <c r="T13">
        <f t="shared" si="1"/>
        <v>0.10588298402079978</v>
      </c>
      <c r="U13">
        <f t="shared" si="2"/>
        <v>86.439516470136027</v>
      </c>
      <c r="V13" s="1">
        <v>13</v>
      </c>
      <c r="W13" s="1">
        <v>13</v>
      </c>
      <c r="X13" s="1">
        <v>0</v>
      </c>
      <c r="Y13" s="1">
        <v>0</v>
      </c>
      <c r="Z13" s="1">
        <v>353.37646484375</v>
      </c>
      <c r="AA13" s="1">
        <v>532.059326171875</v>
      </c>
      <c r="AB13" s="1">
        <v>471.8209228515625</v>
      </c>
      <c r="AC13">
        <v>-9999</v>
      </c>
      <c r="AD13">
        <f t="shared" si="3"/>
        <v>0.33583258959810769</v>
      </c>
      <c r="AE13">
        <f t="shared" si="4"/>
        <v>0.11321745594372544</v>
      </c>
      <c r="AF13" s="1">
        <v>-1</v>
      </c>
      <c r="AG13" s="1">
        <v>0.87</v>
      </c>
      <c r="AH13" s="1">
        <v>0.92</v>
      </c>
      <c r="AI13" s="1">
        <v>9.9419050216674805</v>
      </c>
      <c r="AJ13">
        <f t="shared" si="5"/>
        <v>0.87497095251083379</v>
      </c>
      <c r="AK13">
        <f t="shared" si="6"/>
        <v>8.9241946215600659E-4</v>
      </c>
      <c r="AL13">
        <f t="shared" si="7"/>
        <v>0.33712468488901948</v>
      </c>
      <c r="AM13">
        <f t="shared" si="8"/>
        <v>1.5056444871254568</v>
      </c>
      <c r="AN13">
        <f t="shared" si="9"/>
        <v>-1</v>
      </c>
      <c r="AO13" s="1">
        <v>1999.1856689453125</v>
      </c>
      <c r="AP13" s="1">
        <v>0.5</v>
      </c>
      <c r="AQ13">
        <f t="shared" si="10"/>
        <v>99.02165064246347</v>
      </c>
      <c r="AR13">
        <f t="shared" si="11"/>
        <v>2.5215437743337885</v>
      </c>
      <c r="AS13">
        <f t="shared" si="12"/>
        <v>2.2654651653613262</v>
      </c>
      <c r="AT13">
        <f t="shared" si="13"/>
        <v>29.618560791015625</v>
      </c>
      <c r="AU13" s="1">
        <v>1.42333</v>
      </c>
      <c r="AV13">
        <f t="shared" si="14"/>
        <v>5.4263284952402113</v>
      </c>
      <c r="AW13" s="1">
        <v>1</v>
      </c>
      <c r="AX13">
        <f t="shared" si="15"/>
        <v>10.852656990480423</v>
      </c>
      <c r="AY13" s="1">
        <v>24.779592514038086</v>
      </c>
      <c r="AZ13" s="1">
        <v>29.618560791015625</v>
      </c>
      <c r="BA13" s="1">
        <v>22.619075775146484</v>
      </c>
      <c r="BB13" s="1">
        <v>98.928733825683594</v>
      </c>
      <c r="BC13" s="1">
        <v>98.544830322265625</v>
      </c>
      <c r="BD13" s="1">
        <v>18.391931533813477</v>
      </c>
      <c r="BE13" s="1">
        <v>19.564058303833008</v>
      </c>
      <c r="BF13" s="1">
        <v>57.049587249755859</v>
      </c>
      <c r="BG13" s="1">
        <v>60.629405975341797</v>
      </c>
      <c r="BH13" s="1">
        <v>300.20419311523438</v>
      </c>
      <c r="BI13" s="1">
        <v>1999.4232177734375</v>
      </c>
      <c r="BJ13" s="1">
        <v>9.9857902526855469</v>
      </c>
      <c r="BK13" s="1">
        <v>97.246002197265625</v>
      </c>
      <c r="BL13" s="1">
        <v>-1.5870122909545898</v>
      </c>
      <c r="BM13" s="1">
        <v>-0.10305464267730713</v>
      </c>
      <c r="BN13" s="1">
        <v>0.66666668653488159</v>
      </c>
      <c r="BO13" s="1">
        <v>-1.355140209197998</v>
      </c>
      <c r="BP13" s="1">
        <v>7.355140209197998</v>
      </c>
      <c r="BQ13" s="1">
        <v>1</v>
      </c>
      <c r="BR13" s="1">
        <v>0</v>
      </c>
      <c r="BS13" s="1">
        <v>0.15999999642372131</v>
      </c>
      <c r="BT13" s="1">
        <v>111115</v>
      </c>
      <c r="BU13">
        <f t="shared" si="16"/>
        <v>2.1091678887906133</v>
      </c>
      <c r="BV13">
        <f t="shared" si="17"/>
        <v>2.5215437743337887E-3</v>
      </c>
      <c r="BW13">
        <f t="shared" si="18"/>
        <v>302.7685607910156</v>
      </c>
      <c r="BX13">
        <f t="shared" si="19"/>
        <v>297.92959251403806</v>
      </c>
      <c r="BY13">
        <f t="shared" si="20"/>
        <v>319.90770769325536</v>
      </c>
      <c r="BZ13">
        <f t="shared" si="21"/>
        <v>0.52327462836134853</v>
      </c>
      <c r="CA13">
        <f t="shared" si="22"/>
        <v>4.1679916221633038</v>
      </c>
      <c r="CB13">
        <f t="shared" si="23"/>
        <v>42.860287600393512</v>
      </c>
      <c r="CC13">
        <f t="shared" si="24"/>
        <v>23.296229296560504</v>
      </c>
      <c r="CD13">
        <f t="shared" si="25"/>
        <v>27.199076652526855</v>
      </c>
      <c r="CE13">
        <f t="shared" si="26"/>
        <v>3.6212223512685071</v>
      </c>
      <c r="CF13">
        <f t="shared" si="27"/>
        <v>0.10485992745202002</v>
      </c>
      <c r="CG13">
        <f t="shared" si="28"/>
        <v>1.9025264568019775</v>
      </c>
      <c r="CH13">
        <f t="shared" si="29"/>
        <v>1.7186958944665296</v>
      </c>
      <c r="CI13">
        <f t="shared" si="30"/>
        <v>6.562860840436005E-2</v>
      </c>
      <c r="CJ13">
        <f t="shared" si="31"/>
        <v>8.4058974085854263</v>
      </c>
      <c r="CK13">
        <f t="shared" si="32"/>
        <v>0.87715932116842388</v>
      </c>
      <c r="CL13">
        <f t="shared" si="33"/>
        <v>44.437054706133075</v>
      </c>
      <c r="CM13">
        <f t="shared" si="34"/>
        <v>98.475016728919769</v>
      </c>
      <c r="CN13">
        <f t="shared" si="35"/>
        <v>2.5325702634779309E-3</v>
      </c>
      <c r="CO13">
        <f t="shared" si="36"/>
        <v>0</v>
      </c>
      <c r="CP13">
        <f t="shared" si="37"/>
        <v>1749.437237327501</v>
      </c>
      <c r="CQ13">
        <f t="shared" si="38"/>
        <v>178.682861328125</v>
      </c>
      <c r="CR13">
        <f t="shared" si="39"/>
        <v>0.11321745594372544</v>
      </c>
      <c r="CS13">
        <v>-9999</v>
      </c>
    </row>
    <row r="14" spans="1:97" x14ac:dyDescent="0.2">
      <c r="A14" t="s">
        <v>84</v>
      </c>
      <c r="B14" t="s">
        <v>104</v>
      </c>
      <c r="C14" t="s">
        <v>105</v>
      </c>
      <c r="D14">
        <v>4</v>
      </c>
      <c r="E14">
        <v>2</v>
      </c>
      <c r="F14" t="s">
        <v>248</v>
      </c>
      <c r="G14" t="s">
        <v>103</v>
      </c>
      <c r="H14" t="s">
        <v>114</v>
      </c>
      <c r="I14">
        <v>1</v>
      </c>
      <c r="J14" s="6">
        <v>20130614</v>
      </c>
      <c r="K14" t="s">
        <v>85</v>
      </c>
      <c r="L14" t="s">
        <v>86</v>
      </c>
      <c r="M14" t="s">
        <v>87</v>
      </c>
      <c r="N14">
        <v>0</v>
      </c>
      <c r="O14" s="1">
        <v>8</v>
      </c>
      <c r="P14" s="1" t="s">
        <v>120</v>
      </c>
      <c r="Q14" s="1">
        <v>3642.5000084424391</v>
      </c>
      <c r="R14" s="1">
        <v>0</v>
      </c>
      <c r="S14">
        <f t="shared" si="0"/>
        <v>-1.3751477251998552</v>
      </c>
      <c r="T14">
        <f t="shared" si="1"/>
        <v>7.5886034302814903E-2</v>
      </c>
      <c r="U14">
        <f t="shared" si="2"/>
        <v>76.919871682412492</v>
      </c>
      <c r="V14" s="1">
        <v>14</v>
      </c>
      <c r="W14" s="1">
        <v>14</v>
      </c>
      <c r="X14" s="1">
        <v>0</v>
      </c>
      <c r="Y14" s="1">
        <v>0</v>
      </c>
      <c r="Z14" s="1">
        <v>351.5341796875</v>
      </c>
      <c r="AA14" s="1">
        <v>519.36083984375</v>
      </c>
      <c r="AB14" s="1">
        <v>469.636474609375</v>
      </c>
      <c r="AC14">
        <v>-9999</v>
      </c>
      <c r="AD14">
        <f t="shared" si="3"/>
        <v>0.32314076703730826</v>
      </c>
      <c r="AE14">
        <f t="shared" si="4"/>
        <v>9.574146030981967E-2</v>
      </c>
      <c r="AF14" s="1">
        <v>-1</v>
      </c>
      <c r="AG14" s="1">
        <v>0.87</v>
      </c>
      <c r="AH14" s="1">
        <v>0.92</v>
      </c>
      <c r="AI14" s="1">
        <v>9.9130849838256836</v>
      </c>
      <c r="AJ14">
        <f t="shared" si="5"/>
        <v>0.87495654249191279</v>
      </c>
      <c r="AK14">
        <f t="shared" si="6"/>
        <v>-2.1434257535885728E-4</v>
      </c>
      <c r="AL14">
        <f t="shared" si="7"/>
        <v>0.2962840658813124</v>
      </c>
      <c r="AM14">
        <f t="shared" si="8"/>
        <v>1.477412069305583</v>
      </c>
      <c r="AN14">
        <f t="shared" si="9"/>
        <v>-1</v>
      </c>
      <c r="AO14" s="1">
        <v>2000.23583984375</v>
      </c>
      <c r="AP14" s="1">
        <v>0.5</v>
      </c>
      <c r="AQ14">
        <f t="shared" si="10"/>
        <v>83.779495192508776</v>
      </c>
      <c r="AR14">
        <f t="shared" si="11"/>
        <v>1.8402014749013627</v>
      </c>
      <c r="AS14">
        <f t="shared" si="12"/>
        <v>2.3000527349580682</v>
      </c>
      <c r="AT14">
        <f t="shared" si="13"/>
        <v>29.79327392578125</v>
      </c>
      <c r="AU14" s="1">
        <v>1.42333</v>
      </c>
      <c r="AV14">
        <f t="shared" si="14"/>
        <v>5.4263284952402113</v>
      </c>
      <c r="AW14" s="1">
        <v>1</v>
      </c>
      <c r="AX14">
        <f t="shared" si="15"/>
        <v>10.852656990480423</v>
      </c>
      <c r="AY14" s="1">
        <v>25.014394760131836</v>
      </c>
      <c r="AZ14" s="1">
        <v>29.79327392578125</v>
      </c>
      <c r="BA14" s="1">
        <v>22.86207389831543</v>
      </c>
      <c r="BB14" s="1">
        <v>49.625823974609375</v>
      </c>
      <c r="BC14" s="1">
        <v>50.23382568359375</v>
      </c>
      <c r="BD14" s="1">
        <v>18.785524368286133</v>
      </c>
      <c r="BE14" s="1">
        <v>19.640645980834961</v>
      </c>
      <c r="BF14" s="1">
        <v>57.544174194335938</v>
      </c>
      <c r="BG14" s="1">
        <v>60.022830963134766</v>
      </c>
      <c r="BH14" s="1">
        <v>300.2813720703125</v>
      </c>
      <c r="BI14" s="1">
        <v>2000.3564453125</v>
      </c>
      <c r="BJ14" s="1">
        <v>8.678675651550293</v>
      </c>
      <c r="BK14" s="1">
        <v>97.250808715820312</v>
      </c>
      <c r="BL14" s="1">
        <v>-1.5239858627319336</v>
      </c>
      <c r="BM14" s="1">
        <v>-0.11197912693023682</v>
      </c>
      <c r="BN14" s="1">
        <v>1</v>
      </c>
      <c r="BO14" s="1">
        <v>-1.355140209197998</v>
      </c>
      <c r="BP14" s="1">
        <v>7.355140209197998</v>
      </c>
      <c r="BQ14" s="1">
        <v>1</v>
      </c>
      <c r="BR14" s="1">
        <v>0</v>
      </c>
      <c r="BS14" s="1">
        <v>0.15999999642372131</v>
      </c>
      <c r="BT14" s="1">
        <v>111115</v>
      </c>
      <c r="BU14">
        <f t="shared" si="16"/>
        <v>2.1097101309626898</v>
      </c>
      <c r="BV14">
        <f t="shared" si="17"/>
        <v>1.8402014749013627E-3</v>
      </c>
      <c r="BW14">
        <f t="shared" si="18"/>
        <v>302.94327392578123</v>
      </c>
      <c r="BX14">
        <f t="shared" si="19"/>
        <v>298.16439476013181</v>
      </c>
      <c r="BY14">
        <f t="shared" si="20"/>
        <v>320.05702409616788</v>
      </c>
      <c r="BZ14">
        <f t="shared" si="21"/>
        <v>0.62906295489640585</v>
      </c>
      <c r="CA14">
        <f t="shared" si="22"/>
        <v>4.2101214402953939</v>
      </c>
      <c r="CB14">
        <f t="shared" si="23"/>
        <v>43.291377170938738</v>
      </c>
      <c r="CC14">
        <f t="shared" si="24"/>
        <v>23.650731190103777</v>
      </c>
      <c r="CD14">
        <f t="shared" si="25"/>
        <v>27.403834342956543</v>
      </c>
      <c r="CE14">
        <f t="shared" si="26"/>
        <v>3.6649348206116303</v>
      </c>
      <c r="CF14">
        <f t="shared" si="27"/>
        <v>7.5359093960525106E-2</v>
      </c>
      <c r="CG14">
        <f t="shared" si="28"/>
        <v>1.9100687053373258</v>
      </c>
      <c r="CH14">
        <f t="shared" si="29"/>
        <v>1.7548661152743046</v>
      </c>
      <c r="CI14">
        <f t="shared" si="30"/>
        <v>4.7146494259190895E-2</v>
      </c>
      <c r="CJ14">
        <f t="shared" si="31"/>
        <v>7.4805197274317408</v>
      </c>
      <c r="CK14">
        <f t="shared" si="32"/>
        <v>1.5312365848244431</v>
      </c>
      <c r="CL14">
        <f t="shared" si="33"/>
        <v>43.985287020357475</v>
      </c>
      <c r="CM14">
        <f t="shared" si="34"/>
        <v>50.404885123751882</v>
      </c>
      <c r="CN14">
        <f t="shared" si="35"/>
        <v>-1.2000080396930585E-2</v>
      </c>
      <c r="CO14">
        <f t="shared" si="36"/>
        <v>0</v>
      </c>
      <c r="CP14">
        <f t="shared" si="37"/>
        <v>1750.224959142038</v>
      </c>
      <c r="CQ14">
        <f t="shared" si="38"/>
        <v>167.82666015625</v>
      </c>
      <c r="CR14">
        <f t="shared" si="39"/>
        <v>9.574146030981967E-2</v>
      </c>
      <c r="CS14">
        <v>-9999</v>
      </c>
    </row>
    <row r="15" spans="1:97" x14ac:dyDescent="0.2">
      <c r="A15" t="s">
        <v>84</v>
      </c>
      <c r="B15" t="s">
        <v>104</v>
      </c>
      <c r="C15" t="s">
        <v>105</v>
      </c>
      <c r="D15">
        <v>4</v>
      </c>
      <c r="E15">
        <v>2</v>
      </c>
      <c r="F15" t="s">
        <v>248</v>
      </c>
      <c r="G15" t="s">
        <v>103</v>
      </c>
      <c r="H15" t="s">
        <v>114</v>
      </c>
      <c r="I15">
        <v>1</v>
      </c>
      <c r="J15" s="6">
        <v>20130614</v>
      </c>
      <c r="K15" t="s">
        <v>85</v>
      </c>
      <c r="L15" t="s">
        <v>86</v>
      </c>
      <c r="M15" t="s">
        <v>87</v>
      </c>
      <c r="N15">
        <v>0</v>
      </c>
      <c r="O15" s="1">
        <v>9</v>
      </c>
      <c r="P15" s="1" t="s">
        <v>121</v>
      </c>
      <c r="Q15" s="1">
        <v>3785.000007994473</v>
      </c>
      <c r="R15" s="1">
        <v>0</v>
      </c>
      <c r="S15">
        <f t="shared" si="0"/>
        <v>6.7191260289382084</v>
      </c>
      <c r="T15">
        <f t="shared" si="1"/>
        <v>0.12311988734788905</v>
      </c>
      <c r="U15">
        <f t="shared" si="2"/>
        <v>150.75017073650855</v>
      </c>
      <c r="V15" s="1">
        <v>15</v>
      </c>
      <c r="W15" s="1">
        <v>15</v>
      </c>
      <c r="X15" s="1">
        <v>0</v>
      </c>
      <c r="Y15" s="1">
        <v>0</v>
      </c>
      <c r="Z15" s="1">
        <v>351.757080078125</v>
      </c>
      <c r="AA15" s="1">
        <v>535.20489501953125</v>
      </c>
      <c r="AB15" s="1">
        <v>460.60336303710938</v>
      </c>
      <c r="AC15">
        <v>-9999</v>
      </c>
      <c r="AD15">
        <f t="shared" si="3"/>
        <v>0.34276184064929316</v>
      </c>
      <c r="AE15">
        <f t="shared" si="4"/>
        <v>0.13938873257072779</v>
      </c>
      <c r="AF15" s="1">
        <v>-1</v>
      </c>
      <c r="AG15" s="1">
        <v>0.87</v>
      </c>
      <c r="AH15" s="1">
        <v>0.92</v>
      </c>
      <c r="AI15" s="1">
        <v>9.9130849838256836</v>
      </c>
      <c r="AJ15">
        <f t="shared" si="5"/>
        <v>0.87495654249191279</v>
      </c>
      <c r="AK15">
        <f t="shared" si="6"/>
        <v>4.4102658660715704E-3</v>
      </c>
      <c r="AL15">
        <f t="shared" si="7"/>
        <v>0.40666350812763735</v>
      </c>
      <c r="AM15">
        <f t="shared" si="8"/>
        <v>1.5215184720678903</v>
      </c>
      <c r="AN15">
        <f t="shared" si="9"/>
        <v>-1</v>
      </c>
      <c r="AO15" s="1">
        <v>2000.631103515625</v>
      </c>
      <c r="AP15" s="1">
        <v>0.5</v>
      </c>
      <c r="AQ15">
        <f t="shared" si="10"/>
        <v>121.9975679155974</v>
      </c>
      <c r="AR15">
        <f t="shared" si="11"/>
        <v>2.9745834981111652</v>
      </c>
      <c r="AS15">
        <f t="shared" si="12"/>
        <v>2.3015417156994245</v>
      </c>
      <c r="AT15">
        <f t="shared" si="13"/>
        <v>29.783554077148438</v>
      </c>
      <c r="AU15" s="1">
        <v>1.42333</v>
      </c>
      <c r="AV15">
        <f t="shared" si="14"/>
        <v>5.4263284952402113</v>
      </c>
      <c r="AW15" s="1">
        <v>1</v>
      </c>
      <c r="AX15">
        <f t="shared" si="15"/>
        <v>10.852656990480423</v>
      </c>
      <c r="AY15" s="1">
        <v>25.079662322998047</v>
      </c>
      <c r="AZ15" s="1">
        <v>29.783554077148438</v>
      </c>
      <c r="BA15" s="1">
        <v>22.8995361328125</v>
      </c>
      <c r="BB15" s="1">
        <v>250.20591735839844</v>
      </c>
      <c r="BC15" s="1">
        <v>246.67254638671875</v>
      </c>
      <c r="BD15" s="1">
        <v>18.218570709228516</v>
      </c>
      <c r="BE15" s="1">
        <v>19.601163864135742</v>
      </c>
      <c r="BF15" s="1">
        <v>55.490524291992188</v>
      </c>
      <c r="BG15" s="1">
        <v>59.6676025390625</v>
      </c>
      <c r="BH15" s="1">
        <v>300.22036743164062</v>
      </c>
      <c r="BI15" s="1">
        <v>2000.400146484375</v>
      </c>
      <c r="BJ15" s="1">
        <v>8.8732805252075195</v>
      </c>
      <c r="BK15" s="1">
        <v>97.250663757324219</v>
      </c>
      <c r="BL15" s="1">
        <v>-1.6935110092163086</v>
      </c>
      <c r="BM15" s="1">
        <v>-0.111702561378479</v>
      </c>
      <c r="BN15" s="1">
        <v>0.66666668653488159</v>
      </c>
      <c r="BO15" s="1">
        <v>-1.355140209197998</v>
      </c>
      <c r="BP15" s="1">
        <v>7.355140209197998</v>
      </c>
      <c r="BQ15" s="1">
        <v>1</v>
      </c>
      <c r="BR15" s="1">
        <v>0</v>
      </c>
      <c r="BS15" s="1">
        <v>0.15999999642372131</v>
      </c>
      <c r="BT15" s="1">
        <v>111115</v>
      </c>
      <c r="BU15">
        <f t="shared" si="16"/>
        <v>2.1092815259401592</v>
      </c>
      <c r="BV15">
        <f t="shared" si="17"/>
        <v>2.974583498111165E-3</v>
      </c>
      <c r="BW15">
        <f t="shared" si="18"/>
        <v>302.93355407714841</v>
      </c>
      <c r="BX15">
        <f t="shared" si="19"/>
        <v>298.22966232299802</v>
      </c>
      <c r="BY15">
        <f t="shared" si="20"/>
        <v>320.06401628351159</v>
      </c>
      <c r="BZ15">
        <f t="shared" si="21"/>
        <v>0.46007864594823045</v>
      </c>
      <c r="CA15">
        <f t="shared" si="22"/>
        <v>4.2077679119027032</v>
      </c>
      <c r="CB15">
        <f t="shared" si="23"/>
        <v>43.267241058658634</v>
      </c>
      <c r="CC15">
        <f t="shared" si="24"/>
        <v>23.666077194522892</v>
      </c>
      <c r="CD15">
        <f t="shared" si="25"/>
        <v>27.431608200073242</v>
      </c>
      <c r="CE15">
        <f t="shared" si="26"/>
        <v>3.6708994159833184</v>
      </c>
      <c r="CF15">
        <f t="shared" si="27"/>
        <v>0.12173879999258957</v>
      </c>
      <c r="CG15">
        <f t="shared" si="28"/>
        <v>1.9062261962032789</v>
      </c>
      <c r="CH15">
        <f t="shared" si="29"/>
        <v>1.7646732197800394</v>
      </c>
      <c r="CI15">
        <f t="shared" si="30"/>
        <v>7.6209638339861302E-2</v>
      </c>
      <c r="CJ15">
        <f t="shared" si="31"/>
        <v>14.660554165655411</v>
      </c>
      <c r="CK15">
        <f t="shared" si="32"/>
        <v>0.61113477338564981</v>
      </c>
      <c r="CL15">
        <f t="shared" si="33"/>
        <v>44.160856054804242</v>
      </c>
      <c r="CM15">
        <f t="shared" si="34"/>
        <v>245.83673077520322</v>
      </c>
      <c r="CN15">
        <f t="shared" si="35"/>
        <v>1.2069895187849533E-2</v>
      </c>
      <c r="CO15">
        <f t="shared" si="36"/>
        <v>0</v>
      </c>
      <c r="CP15">
        <f t="shared" si="37"/>
        <v>1750.2631957682847</v>
      </c>
      <c r="CQ15">
        <f t="shared" si="38"/>
        <v>183.44781494140625</v>
      </c>
      <c r="CR15">
        <f t="shared" si="39"/>
        <v>0.13938873257072779</v>
      </c>
      <c r="CS15">
        <v>-9999</v>
      </c>
    </row>
    <row r="16" spans="1:97" x14ac:dyDescent="0.2">
      <c r="A16" t="s">
        <v>84</v>
      </c>
      <c r="B16" t="s">
        <v>104</v>
      </c>
      <c r="C16" t="s">
        <v>105</v>
      </c>
      <c r="D16">
        <v>4</v>
      </c>
      <c r="E16">
        <v>2</v>
      </c>
      <c r="F16" t="s">
        <v>248</v>
      </c>
      <c r="G16" t="s">
        <v>103</v>
      </c>
      <c r="H16" t="s">
        <v>114</v>
      </c>
      <c r="I16">
        <v>1</v>
      </c>
      <c r="J16" s="6">
        <v>20130614</v>
      </c>
      <c r="K16" t="s">
        <v>85</v>
      </c>
      <c r="L16" t="s">
        <v>86</v>
      </c>
      <c r="M16" t="s">
        <v>87</v>
      </c>
      <c r="N16">
        <v>0</v>
      </c>
      <c r="O16" s="1">
        <v>10</v>
      </c>
      <c r="P16" s="1" t="s">
        <v>122</v>
      </c>
      <c r="Q16" s="1">
        <v>3980.0000056512654</v>
      </c>
      <c r="R16" s="1">
        <v>0</v>
      </c>
      <c r="S16">
        <f t="shared" si="0"/>
        <v>10.673721691090702</v>
      </c>
      <c r="T16">
        <f t="shared" si="1"/>
        <v>0.10262220939086088</v>
      </c>
      <c r="U16">
        <f t="shared" si="2"/>
        <v>214.39924153773055</v>
      </c>
      <c r="V16" s="1">
        <v>16</v>
      </c>
      <c r="W16" s="1">
        <v>16</v>
      </c>
      <c r="X16" s="1">
        <v>0</v>
      </c>
      <c r="Y16" s="1">
        <v>0</v>
      </c>
      <c r="Z16" s="1">
        <v>354.222412109375</v>
      </c>
      <c r="AA16" s="1">
        <v>553.99163818359375</v>
      </c>
      <c r="AB16" s="1">
        <v>454.98153686523438</v>
      </c>
      <c r="AC16">
        <v>-9999</v>
      </c>
      <c r="AD16">
        <f t="shared" si="3"/>
        <v>0.36059971361519882</v>
      </c>
      <c r="AE16">
        <f t="shared" si="4"/>
        <v>0.17872129197290748</v>
      </c>
      <c r="AF16" s="1">
        <v>-1</v>
      </c>
      <c r="AG16" s="1">
        <v>0.87</v>
      </c>
      <c r="AH16" s="1">
        <v>0.92</v>
      </c>
      <c r="AI16" s="1">
        <v>9.9419050216674805</v>
      </c>
      <c r="AJ16">
        <f t="shared" si="5"/>
        <v>0.87497095251083379</v>
      </c>
      <c r="AK16">
        <f t="shared" si="6"/>
        <v>6.6677147151323005E-3</v>
      </c>
      <c r="AL16">
        <f t="shared" si="7"/>
        <v>0.49562239021527221</v>
      </c>
      <c r="AM16">
        <f t="shared" si="8"/>
        <v>1.5639655178355429</v>
      </c>
      <c r="AN16">
        <f t="shared" si="9"/>
        <v>-1</v>
      </c>
      <c r="AO16" s="1">
        <v>1998.521484375</v>
      </c>
      <c r="AP16" s="1">
        <v>0.5</v>
      </c>
      <c r="AQ16">
        <f t="shared" si="10"/>
        <v>156.26033693685605</v>
      </c>
      <c r="AR16">
        <f t="shared" si="11"/>
        <v>2.5690576513970855</v>
      </c>
      <c r="AS16">
        <f t="shared" si="12"/>
        <v>2.380405021323627</v>
      </c>
      <c r="AT16">
        <f t="shared" si="13"/>
        <v>29.926166534423828</v>
      </c>
      <c r="AU16" s="1">
        <v>1.42333</v>
      </c>
      <c r="AV16">
        <f t="shared" si="14"/>
        <v>5.4263284952402113</v>
      </c>
      <c r="AW16" s="1">
        <v>1</v>
      </c>
      <c r="AX16">
        <f t="shared" si="15"/>
        <v>10.852656990480423</v>
      </c>
      <c r="AY16" s="1">
        <v>25.078731536865234</v>
      </c>
      <c r="AZ16" s="1">
        <v>29.926166534423828</v>
      </c>
      <c r="BA16" s="1">
        <v>22.902456283569336</v>
      </c>
      <c r="BB16" s="1">
        <v>399.99594116210938</v>
      </c>
      <c r="BC16" s="1">
        <v>394.45486450195312</v>
      </c>
      <c r="BD16" s="1">
        <v>17.952327728271484</v>
      </c>
      <c r="BE16" s="1">
        <v>19.147045135498047</v>
      </c>
      <c r="BF16" s="1">
        <v>54.647987365722656</v>
      </c>
      <c r="BG16" s="1">
        <v>58.285736083984375</v>
      </c>
      <c r="BH16" s="1">
        <v>300.20516967773438</v>
      </c>
      <c r="BI16" s="1">
        <v>2000.9613037109375</v>
      </c>
      <c r="BJ16" s="1">
        <v>9.3397493362426758</v>
      </c>
      <c r="BK16" s="1">
        <v>97.247894287109375</v>
      </c>
      <c r="BL16" s="1">
        <v>-1.7261953353881836</v>
      </c>
      <c r="BM16" s="1">
        <v>-9.4618439674377441E-2</v>
      </c>
      <c r="BN16" s="1">
        <v>1</v>
      </c>
      <c r="BO16" s="1">
        <v>-1.355140209197998</v>
      </c>
      <c r="BP16" s="1">
        <v>7.355140209197998</v>
      </c>
      <c r="BQ16" s="1">
        <v>1</v>
      </c>
      <c r="BR16" s="1">
        <v>0</v>
      </c>
      <c r="BS16" s="1">
        <v>0.15999999642372131</v>
      </c>
      <c r="BT16" s="1">
        <v>111115</v>
      </c>
      <c r="BU16">
        <f t="shared" si="16"/>
        <v>2.1091747499015296</v>
      </c>
      <c r="BV16">
        <f t="shared" si="17"/>
        <v>2.5690576513970856E-3</v>
      </c>
      <c r="BW16">
        <f t="shared" si="18"/>
        <v>303.07616653442381</v>
      </c>
      <c r="BX16">
        <f t="shared" si="19"/>
        <v>298.22873153686521</v>
      </c>
      <c r="BY16">
        <f t="shared" si="20"/>
        <v>320.15380143775474</v>
      </c>
      <c r="BZ16">
        <f t="shared" si="21"/>
        <v>0.51592214143963011</v>
      </c>
      <c r="CA16">
        <f t="shared" si="22"/>
        <v>4.2424148425710531</v>
      </c>
      <c r="CB16">
        <f t="shared" si="23"/>
        <v>43.624747596549277</v>
      </c>
      <c r="CC16">
        <f t="shared" si="24"/>
        <v>24.47770246105123</v>
      </c>
      <c r="CD16">
        <f t="shared" si="25"/>
        <v>27.502449035644531</v>
      </c>
      <c r="CE16">
        <f t="shared" si="26"/>
        <v>3.6861512694561895</v>
      </c>
      <c r="CF16">
        <f t="shared" si="27"/>
        <v>0.10166090866377529</v>
      </c>
      <c r="CG16">
        <f t="shared" si="28"/>
        <v>1.8620098212474259</v>
      </c>
      <c r="CH16">
        <f t="shared" si="29"/>
        <v>1.8241414482087637</v>
      </c>
      <c r="CI16">
        <f t="shared" si="30"/>
        <v>6.3623741110378357E-2</v>
      </c>
      <c r="CJ16">
        <f t="shared" si="31"/>
        <v>20.84987477629765</v>
      </c>
      <c r="CK16">
        <f t="shared" si="32"/>
        <v>0.54353301437525803</v>
      </c>
      <c r="CL16">
        <f t="shared" si="33"/>
        <v>42.614844541921869</v>
      </c>
      <c r="CM16">
        <f t="shared" si="34"/>
        <v>393.1271228903264</v>
      </c>
      <c r="CN16">
        <f t="shared" si="35"/>
        <v>1.1570277502233418E-2</v>
      </c>
      <c r="CO16">
        <f t="shared" si="36"/>
        <v>0</v>
      </c>
      <c r="CP16">
        <f t="shared" si="37"/>
        <v>1750.7830178452787</v>
      </c>
      <c r="CQ16">
        <f t="shared" si="38"/>
        <v>199.76922607421875</v>
      </c>
      <c r="CR16">
        <f t="shared" si="39"/>
        <v>0.17872129197290748</v>
      </c>
      <c r="CS16">
        <v>-9999</v>
      </c>
    </row>
    <row r="17" spans="1:97" x14ac:dyDescent="0.2">
      <c r="A17" t="s">
        <v>84</v>
      </c>
      <c r="B17" t="s">
        <v>104</v>
      </c>
      <c r="C17" t="s">
        <v>105</v>
      </c>
      <c r="D17">
        <v>4</v>
      </c>
      <c r="E17">
        <v>2</v>
      </c>
      <c r="F17" t="s">
        <v>248</v>
      </c>
      <c r="G17" t="s">
        <v>103</v>
      </c>
      <c r="H17" t="s">
        <v>114</v>
      </c>
      <c r="I17">
        <v>2</v>
      </c>
      <c r="J17" s="6">
        <v>20130614</v>
      </c>
      <c r="K17" t="s">
        <v>85</v>
      </c>
      <c r="L17" t="s">
        <v>86</v>
      </c>
      <c r="M17" t="s">
        <v>87</v>
      </c>
      <c r="N17">
        <v>0</v>
      </c>
      <c r="O17" s="1">
        <v>11</v>
      </c>
      <c r="P17" s="1" t="s">
        <v>123</v>
      </c>
      <c r="Q17" s="1">
        <v>4265.0000082012266</v>
      </c>
      <c r="R17" s="1">
        <v>0</v>
      </c>
      <c r="S17">
        <f>(BB17-BC17*(1000-BD17)/(1000-BE17))*BU17</f>
        <v>-1.5146523380544805</v>
      </c>
      <c r="T17">
        <f>IF(CF17&lt;&gt;0,1/(1/CF17-1/AX17),0)</f>
        <v>9.9805193643303813E-2</v>
      </c>
      <c r="U17">
        <f>((CI17-BV17/2)*BC17-S17)/(CI17+BV17/2)</f>
        <v>71.182552467540617</v>
      </c>
      <c r="V17" s="1">
        <v>17</v>
      </c>
      <c r="W17" s="1">
        <v>17</v>
      </c>
      <c r="X17" s="1">
        <v>0</v>
      </c>
      <c r="Y17" s="1">
        <v>0</v>
      </c>
      <c r="Z17" s="1">
        <v>347.93505859375</v>
      </c>
      <c r="AA17" s="1">
        <v>519.5238037109375</v>
      </c>
      <c r="AB17" s="1">
        <v>450.94793701171875</v>
      </c>
      <c r="AC17">
        <v>-9999</v>
      </c>
      <c r="AD17">
        <f>CQ17/AA17</f>
        <v>0.3302808146451347</v>
      </c>
      <c r="AE17">
        <f>(AA17-AB17)/AA17</f>
        <v>0.13199754507759628</v>
      </c>
      <c r="AF17" s="1">
        <v>-1</v>
      </c>
      <c r="AG17" s="1">
        <v>0.87</v>
      </c>
      <c r="AH17" s="1">
        <v>0.92</v>
      </c>
      <c r="AI17" s="1">
        <v>9.8844308853149414</v>
      </c>
      <c r="AJ17">
        <f>(AI17*AH17+(100-AI17)*AG17)/100</f>
        <v>0.8749422154426576</v>
      </c>
      <c r="AK17">
        <f>(S17-AF17)/CP17</f>
        <v>-2.944090580503849E-4</v>
      </c>
      <c r="AL17">
        <f>(AA17-AB17)/(AA17-Z17)</f>
        <v>0.39965247518060976</v>
      </c>
      <c r="AM17">
        <f>(Y17-AA17)/(Y17-Z17)</f>
        <v>1.493163137427709</v>
      </c>
      <c r="AN17">
        <f>(Y17-AA17)/AA17</f>
        <v>-1</v>
      </c>
      <c r="AO17" s="1">
        <v>2000.429443359375</v>
      </c>
      <c r="AP17" s="1">
        <v>0.5</v>
      </c>
      <c r="AQ17">
        <f>AE17*AP17*AJ17*AO17</f>
        <v>115.51502277818126</v>
      </c>
      <c r="AR17">
        <f>BV17*1000</f>
        <v>3.1645302514084959</v>
      </c>
      <c r="AS17">
        <f>(CA17-CG17)</f>
        <v>3.0037717054238389</v>
      </c>
      <c r="AT17">
        <f>(AZ17+BZ17*R17)</f>
        <v>32.355304718017578</v>
      </c>
      <c r="AU17" s="1">
        <v>1.42333</v>
      </c>
      <c r="AV17">
        <f>(AU17*BO17+BP17)</f>
        <v>5.4263284952402113</v>
      </c>
      <c r="AW17" s="1">
        <v>1</v>
      </c>
      <c r="AX17">
        <f>AV17*(AW17+1)*(AW17+1)/(AW17*AW17+1)</f>
        <v>10.852656990480423</v>
      </c>
      <c r="AY17" s="1">
        <v>30.222976684570312</v>
      </c>
      <c r="AZ17" s="1">
        <v>32.355304718017578</v>
      </c>
      <c r="BA17" s="1">
        <v>29.997383117675781</v>
      </c>
      <c r="BB17" s="1">
        <v>49.159286499023438</v>
      </c>
      <c r="BC17" s="1">
        <v>49.802642822265625</v>
      </c>
      <c r="BD17" s="1">
        <v>17.740306854248047</v>
      </c>
      <c r="BE17" s="1">
        <v>19.211738586425781</v>
      </c>
      <c r="BF17" s="1">
        <v>40.099525451660156</v>
      </c>
      <c r="BG17" s="1">
        <v>43.293914794921875</v>
      </c>
      <c r="BH17" s="1">
        <v>300.2271728515625</v>
      </c>
      <c r="BI17" s="1">
        <v>1997.9444580078125</v>
      </c>
      <c r="BJ17" s="1">
        <v>9.6023807525634766</v>
      </c>
      <c r="BK17" s="1">
        <v>97.241867065429688</v>
      </c>
      <c r="BL17" s="1">
        <v>-1.9186468124389648</v>
      </c>
      <c r="BM17" s="1">
        <v>-0.15199339389801025</v>
      </c>
      <c r="BN17" s="1">
        <v>0.66666668653488159</v>
      </c>
      <c r="BO17" s="1">
        <v>-1.355140209197998</v>
      </c>
      <c r="BP17" s="1">
        <v>7.355140209197998</v>
      </c>
      <c r="BQ17" s="1">
        <v>1</v>
      </c>
      <c r="BR17" s="1">
        <v>0</v>
      </c>
      <c r="BS17" s="1">
        <v>0.15999999642372131</v>
      </c>
      <c r="BT17" s="1">
        <v>111115</v>
      </c>
      <c r="BU17">
        <f>BH17*0.000001/(AU17*0.0001)</f>
        <v>2.109329339306854</v>
      </c>
      <c r="BV17">
        <f>(BE17-BD17)/(1000-BE17)*BU17</f>
        <v>3.1645302514084961E-3</v>
      </c>
      <c r="BW17">
        <f>(AZ17+273.15)</f>
        <v>305.50530471801756</v>
      </c>
      <c r="BX17">
        <f>(AY17+273.15)</f>
        <v>303.37297668457029</v>
      </c>
      <c r="BY17">
        <f>(BI17*BQ17+BJ17*BR17)*BS17</f>
        <v>319.67110613604382</v>
      </c>
      <c r="BZ17">
        <f>((BY17+0.00000010773*(BX17^4-BW17^4))-BV17*44100)/(AV17*51.4+0.00000043092*BW17^3)</f>
        <v>0.52949091965461159</v>
      </c>
      <c r="CA17">
        <f>0.61365*EXP(17.502*AT17/(240.97+AT17))</f>
        <v>4.8719570351408406</v>
      </c>
      <c r="CB17">
        <f>CA17*1000/BK17</f>
        <v>50.101434517528531</v>
      </c>
      <c r="CC17">
        <f>(CB17-BE17)</f>
        <v>30.88969593110275</v>
      </c>
      <c r="CD17">
        <f>IF(R17,AZ17,(AY17+AZ17)/2)</f>
        <v>31.289140701293945</v>
      </c>
      <c r="CE17">
        <f>0.61365*EXP(17.502*CD17/(240.97+CD17))</f>
        <v>4.5862894970997719</v>
      </c>
      <c r="CF17">
        <f>IF(CC17&lt;&gt;0,(1000-(CB17+BE17)/2)/CC17*BV17,0)</f>
        <v>9.8895710779019971E-2</v>
      </c>
      <c r="CG17">
        <f>BE17*BK17/1000</f>
        <v>1.8681853297170019</v>
      </c>
      <c r="CH17">
        <f>(CE17-CG17)</f>
        <v>2.7181041673827702</v>
      </c>
      <c r="CI17">
        <f>1/(1.6/T17+1.37/AX17)</f>
        <v>6.1890892186877725E-2</v>
      </c>
      <c r="CJ17">
        <f>U17*BK17*0.001</f>
        <v>6.9219243044265584</v>
      </c>
      <c r="CK17">
        <f>U17/BC17</f>
        <v>1.4292926727116684</v>
      </c>
      <c r="CL17">
        <f>(1-BV17*BK17/CA17/T17)*100</f>
        <v>36.714247392092823</v>
      </c>
      <c r="CM17">
        <f>(BC17-S17/(AX17/1.35))</f>
        <v>49.991055729645559</v>
      </c>
      <c r="CN17">
        <f>S17*CL17/100/CM17</f>
        <v>-1.1123854025624573E-2</v>
      </c>
      <c r="CO17">
        <f>(Y17-X17)</f>
        <v>0</v>
      </c>
      <c r="CP17">
        <f>BI17*AJ17</f>
        <v>1748.0859504207353</v>
      </c>
      <c r="CQ17">
        <f>(AA17-Z17)</f>
        <v>171.5887451171875</v>
      </c>
      <c r="CR17">
        <f>(AA17-AB17)/(AA17-X17)</f>
        <v>0.13199754507759628</v>
      </c>
      <c r="CS17">
        <v>-9999</v>
      </c>
    </row>
    <row r="18" spans="1:97" x14ac:dyDescent="0.2">
      <c r="A18" t="s">
        <v>84</v>
      </c>
      <c r="B18" t="s">
        <v>104</v>
      </c>
      <c r="C18" t="s">
        <v>105</v>
      </c>
      <c r="D18">
        <v>4</v>
      </c>
      <c r="E18">
        <v>2</v>
      </c>
      <c r="F18" t="s">
        <v>248</v>
      </c>
      <c r="G18" t="s">
        <v>103</v>
      </c>
      <c r="H18" t="s">
        <v>114</v>
      </c>
      <c r="I18">
        <v>2</v>
      </c>
      <c r="J18" s="6">
        <v>20130614</v>
      </c>
      <c r="K18" t="s">
        <v>85</v>
      </c>
      <c r="L18" t="s">
        <v>86</v>
      </c>
      <c r="M18" t="s">
        <v>87</v>
      </c>
      <c r="N18">
        <v>0</v>
      </c>
      <c r="O18" s="1">
        <v>12</v>
      </c>
      <c r="P18" s="1" t="s">
        <v>124</v>
      </c>
      <c r="Q18" s="1">
        <v>4394.9999992419034</v>
      </c>
      <c r="R18" s="1">
        <v>0</v>
      </c>
      <c r="S18">
        <f>(BB18-BC18*(1000-BD18)/(1000-BE18))*BU18</f>
        <v>0.13182258083638493</v>
      </c>
      <c r="T18">
        <f>IF(CF18&lt;&gt;0,1/(1/CF18-1/AX18),0)</f>
        <v>0.11870986272049089</v>
      </c>
      <c r="U18">
        <f>((CI18-BV18/2)*BC18-S18)/(CI18+BV18/2)</f>
        <v>93.328484909480963</v>
      </c>
      <c r="V18" s="1">
        <v>18</v>
      </c>
      <c r="W18" s="1">
        <v>18</v>
      </c>
      <c r="X18" s="1">
        <v>0</v>
      </c>
      <c r="Y18" s="1">
        <v>0</v>
      </c>
      <c r="Z18" s="1">
        <v>350.510009765625</v>
      </c>
      <c r="AA18" s="1">
        <v>507.4044189453125</v>
      </c>
      <c r="AB18" s="1">
        <v>450.6864013671875</v>
      </c>
      <c r="AC18">
        <v>-9999</v>
      </c>
      <c r="AD18">
        <f>CQ18/AA18</f>
        <v>0.30920978084070927</v>
      </c>
      <c r="AE18">
        <f>(AA18-AB18)/AA18</f>
        <v>0.11178069299439429</v>
      </c>
      <c r="AF18" s="1">
        <v>-1</v>
      </c>
      <c r="AG18" s="1">
        <v>0.87</v>
      </c>
      <c r="AH18" s="1">
        <v>0.92</v>
      </c>
      <c r="AI18" s="1">
        <v>9.8844308853149414</v>
      </c>
      <c r="AJ18">
        <f>(AI18*AH18+(100-AI18)*AG18)/100</f>
        <v>0.8749422154426576</v>
      </c>
      <c r="AK18">
        <f>(S18-AF18)/CP18</f>
        <v>6.462887885990995E-4</v>
      </c>
      <c r="AL18">
        <f>(AA18-AB18)/(AA18-Z18)</f>
        <v>0.3615043893193618</v>
      </c>
      <c r="AM18">
        <f>(Y18-AA18)/(Y18-Z18)</f>
        <v>1.4476174854024793</v>
      </c>
      <c r="AN18">
        <f>(Y18-AA18)/AA18</f>
        <v>-1</v>
      </c>
      <c r="AO18" s="1">
        <v>2001.979248046875</v>
      </c>
      <c r="AP18" s="1">
        <v>0.5</v>
      </c>
      <c r="AQ18">
        <f>AE18*AP18*AJ18*AO18</f>
        <v>97.8984340318043</v>
      </c>
      <c r="AR18">
        <f>BV18*1000</f>
        <v>3.8636651185062245</v>
      </c>
      <c r="AS18">
        <f>(CA18-CG18)</f>
        <v>3.0870393188117182</v>
      </c>
      <c r="AT18">
        <f>(AZ18+BZ18*R18)</f>
        <v>32.670001983642578</v>
      </c>
      <c r="AU18" s="1">
        <v>1.42333</v>
      </c>
      <c r="AV18">
        <f>(AU18*BO18+BP18)</f>
        <v>5.4263284952402113</v>
      </c>
      <c r="AW18" s="1">
        <v>1</v>
      </c>
      <c r="AX18">
        <f>AV18*(AW18+1)*(AW18+1)/(AW18*AW18+1)</f>
        <v>10.852656990480423</v>
      </c>
      <c r="AY18" s="1">
        <v>30.357551574707031</v>
      </c>
      <c r="AZ18" s="1">
        <v>32.670001983642578</v>
      </c>
      <c r="BA18" s="1">
        <v>29.988937377929688</v>
      </c>
      <c r="BB18" s="1">
        <v>100.45438385009766</v>
      </c>
      <c r="BC18" s="1">
        <v>100.20831298828125</v>
      </c>
      <c r="BD18" s="1">
        <v>17.456661224365234</v>
      </c>
      <c r="BE18" s="1">
        <v>19.253273010253906</v>
      </c>
      <c r="BF18" s="1">
        <v>39.034080505371094</v>
      </c>
      <c r="BG18" s="1">
        <v>43.049800872802734</v>
      </c>
      <c r="BH18" s="1">
        <v>300.19793701171875</v>
      </c>
      <c r="BI18" s="1">
        <v>2001.5772705078125</v>
      </c>
      <c r="BJ18" s="1">
        <v>8.6372880935668945</v>
      </c>
      <c r="BK18" s="1">
        <v>97.237693786621094</v>
      </c>
      <c r="BL18" s="1">
        <v>-1.9186468124389648</v>
      </c>
      <c r="BM18" s="1">
        <v>-0.15199339389801025</v>
      </c>
      <c r="BN18" s="1">
        <v>1</v>
      </c>
      <c r="BO18" s="1">
        <v>-1.355140209197998</v>
      </c>
      <c r="BP18" s="1">
        <v>7.355140209197998</v>
      </c>
      <c r="BQ18" s="1">
        <v>1</v>
      </c>
      <c r="BR18" s="1">
        <v>0</v>
      </c>
      <c r="BS18" s="1">
        <v>0.15999999642372131</v>
      </c>
      <c r="BT18" s="1">
        <v>111115</v>
      </c>
      <c r="BU18">
        <f>BH18*0.000001/(AU18*0.0001)</f>
        <v>2.109123934798808</v>
      </c>
      <c r="BV18">
        <f>(BE18-BD18)/(1000-BE18)*BU18</f>
        <v>3.8636651185062244E-3</v>
      </c>
      <c r="BW18">
        <f>(AZ18+273.15)</f>
        <v>305.82000198364256</v>
      </c>
      <c r="BX18">
        <f>(AY18+273.15)</f>
        <v>303.50755157470701</v>
      </c>
      <c r="BY18">
        <f>(BI18*BQ18+BJ18*BR18)*BS18</f>
        <v>320.25235612305187</v>
      </c>
      <c r="BZ18">
        <f>((BY18+0.00000010773*(BX18^4-BW18^4))-BV18*44100)/(AV18*51.4+0.00000043092*BW18^3)</f>
        <v>0.41781884542796105</v>
      </c>
      <c r="CA18">
        <f>0.61365*EXP(17.502*AT18/(240.97+AT18))</f>
        <v>4.9591831841730043</v>
      </c>
      <c r="CB18">
        <f>CA18*1000/BK18</f>
        <v>51.000625282778323</v>
      </c>
      <c r="CC18">
        <f>(CB18-BE18)</f>
        <v>31.747352272524417</v>
      </c>
      <c r="CD18">
        <f>IF(R18,AZ18,(AY18+AZ18)/2)</f>
        <v>31.513776779174805</v>
      </c>
      <c r="CE18">
        <f>0.61365*EXP(17.502*CD18/(240.97+CD18))</f>
        <v>4.6452341662859613</v>
      </c>
      <c r="CF18">
        <f>IF(CC18&lt;&gt;0,(1000-(CB18+BE18)/2)/CC18*BV18,0)</f>
        <v>0.11742542553999441</v>
      </c>
      <c r="CG18">
        <f>BE18*BK18/1000</f>
        <v>1.8721438653612859</v>
      </c>
      <c r="CH18">
        <f>(CE18-CG18)</f>
        <v>2.7730903009246752</v>
      </c>
      <c r="CI18">
        <f>1/(1.6/T18+1.37/AX18)</f>
        <v>7.3505218827656538E-2</v>
      </c>
      <c r="CJ18">
        <f>U18*BK18*0.001</f>
        <v>9.0750466371973975</v>
      </c>
      <c r="CK18">
        <f>U18/BC18</f>
        <v>0.93134473704187759</v>
      </c>
      <c r="CL18">
        <f>(1-BV18*BK18/CA18/T18)*100</f>
        <v>36.182884029031015</v>
      </c>
      <c r="CM18">
        <f>(BC18-S18/(AX18/1.35))</f>
        <v>100.19191511591826</v>
      </c>
      <c r="CN18">
        <f>S18*CL18/100/CM18</f>
        <v>4.7605848728333967E-4</v>
      </c>
      <c r="CO18">
        <f>(Y18-X18)</f>
        <v>0</v>
      </c>
      <c r="CP18">
        <f>BI18*AJ18</f>
        <v>1751.264451437773</v>
      </c>
      <c r="CQ18">
        <f>(AA18-Z18)</f>
        <v>156.8944091796875</v>
      </c>
      <c r="CR18">
        <f>(AA18-AB18)/(AA18-X18)</f>
        <v>0.11178069299439429</v>
      </c>
      <c r="CS18">
        <v>-9999</v>
      </c>
    </row>
    <row r="19" spans="1:97" x14ac:dyDescent="0.2">
      <c r="A19" t="s">
        <v>84</v>
      </c>
      <c r="B19" t="s">
        <v>104</v>
      </c>
      <c r="C19" t="s">
        <v>105</v>
      </c>
      <c r="D19">
        <v>4</v>
      </c>
      <c r="E19">
        <v>2</v>
      </c>
      <c r="F19" t="s">
        <v>248</v>
      </c>
      <c r="G19" t="s">
        <v>103</v>
      </c>
      <c r="H19" t="s">
        <v>114</v>
      </c>
      <c r="I19">
        <v>2</v>
      </c>
      <c r="J19" s="6">
        <v>20130614</v>
      </c>
      <c r="K19" t="s">
        <v>85</v>
      </c>
      <c r="L19" t="s">
        <v>86</v>
      </c>
      <c r="M19" t="s">
        <v>87</v>
      </c>
      <c r="N19">
        <v>0</v>
      </c>
      <c r="O19" s="1">
        <v>13</v>
      </c>
      <c r="P19" s="1" t="s">
        <v>125</v>
      </c>
      <c r="Q19" s="1">
        <v>4516.5000083735213</v>
      </c>
      <c r="R19" s="1">
        <v>0</v>
      </c>
      <c r="S19">
        <f>(BB19-BC19*(1000-BD19)/(1000-BE19))*BU19</f>
        <v>4.5818655724431805</v>
      </c>
      <c r="T19">
        <f>IF(CF19&lt;&gt;0,1/(1/CF19-1/AX19),0)</f>
        <v>8.4999377496305858E-2</v>
      </c>
      <c r="U19">
        <f>((CI19-BV19/2)*BC19-S19)/(CI19+BV19/2)</f>
        <v>149.52089003866945</v>
      </c>
      <c r="V19" s="1">
        <v>19</v>
      </c>
      <c r="W19" s="1">
        <v>19</v>
      </c>
      <c r="X19" s="1">
        <v>0</v>
      </c>
      <c r="Y19" s="1">
        <v>0</v>
      </c>
      <c r="Z19" s="1">
        <v>349.858154296875</v>
      </c>
      <c r="AA19" s="1">
        <v>521.384765625</v>
      </c>
      <c r="AB19" s="1">
        <v>446.325927734375</v>
      </c>
      <c r="AC19">
        <v>-9999</v>
      </c>
      <c r="AD19">
        <f>CQ19/AA19</f>
        <v>0.32898278322825708</v>
      </c>
      <c r="AE19">
        <f>(AA19-AB19)/AA19</f>
        <v>0.14396055051713999</v>
      </c>
      <c r="AF19" s="1">
        <v>-1</v>
      </c>
      <c r="AG19" s="1">
        <v>0.87</v>
      </c>
      <c r="AH19" s="1">
        <v>0.92</v>
      </c>
      <c r="AI19" s="1">
        <v>9.8844308853149414</v>
      </c>
      <c r="AJ19">
        <f>(AI19*AH19+(100-AI19)*AG19)/100</f>
        <v>0.8749422154426576</v>
      </c>
      <c r="AK19">
        <f>(S19-AF19)/CP19</f>
        <v>3.1869010593987149E-3</v>
      </c>
      <c r="AL19">
        <f>(AA19-AB19)/(AA19-Z19)</f>
        <v>0.4375929618701544</v>
      </c>
      <c r="AM19">
        <f>(Y19-AA19)/(Y19-Z19)</f>
        <v>1.4902747276902819</v>
      </c>
      <c r="AN19">
        <f>(Y19-AA19)/AA19</f>
        <v>-1</v>
      </c>
      <c r="AO19" s="1">
        <v>2001.78076171875</v>
      </c>
      <c r="AP19" s="1">
        <v>0.5</v>
      </c>
      <c r="AQ19">
        <f>AE19*AP19*AJ19*AO19</f>
        <v>126.06931285285263</v>
      </c>
      <c r="AR19">
        <f>BV19*1000</f>
        <v>2.7764426765126822</v>
      </c>
      <c r="AS19">
        <f>(CA19-CG19)</f>
        <v>3.0892991219969548</v>
      </c>
      <c r="AT19">
        <f>(AZ19+BZ19*R19)</f>
        <v>32.609382629394531</v>
      </c>
      <c r="AU19" s="1">
        <v>1.42333</v>
      </c>
      <c r="AV19">
        <f>(AU19*BO19+BP19)</f>
        <v>5.4263284952402113</v>
      </c>
      <c r="AW19" s="1">
        <v>1</v>
      </c>
      <c r="AX19">
        <f>AV19*(AW19+1)*(AW19+1)/(AW19*AW19+1)</f>
        <v>10.852656990480423</v>
      </c>
      <c r="AY19" s="1">
        <v>30.37071418762207</v>
      </c>
      <c r="AZ19" s="1">
        <v>32.609382629394531</v>
      </c>
      <c r="BA19" s="1">
        <v>29.993841171264648</v>
      </c>
      <c r="BB19" s="1">
        <v>249.26814270019531</v>
      </c>
      <c r="BC19" s="1">
        <v>246.77194213867188</v>
      </c>
      <c r="BD19" s="1">
        <v>17.764947891235352</v>
      </c>
      <c r="BE19" s="1">
        <v>19.055715560913086</v>
      </c>
      <c r="BF19" s="1">
        <v>39.832462310791016</v>
      </c>
      <c r="BG19" s="1">
        <v>42.580436706542969</v>
      </c>
      <c r="BH19" s="1">
        <v>300.32437133789062</v>
      </c>
      <c r="BI19" s="1">
        <v>2001.8494873046875</v>
      </c>
      <c r="BJ19" s="1">
        <v>8.3159008026123047</v>
      </c>
      <c r="BK19" s="1">
        <v>97.239959716796875</v>
      </c>
      <c r="BL19" s="1">
        <v>-2.1884984970092773</v>
      </c>
      <c r="BM19" s="1">
        <v>-0.14239943027496338</v>
      </c>
      <c r="BN19" s="1">
        <v>1</v>
      </c>
      <c r="BO19" s="1">
        <v>-1.355140209197998</v>
      </c>
      <c r="BP19" s="1">
        <v>7.355140209197998</v>
      </c>
      <c r="BQ19" s="1">
        <v>1</v>
      </c>
      <c r="BR19" s="1">
        <v>0</v>
      </c>
      <c r="BS19" s="1">
        <v>0.15999999642372131</v>
      </c>
      <c r="BT19" s="1">
        <v>111115</v>
      </c>
      <c r="BU19">
        <f>BH19*0.000001/(AU19*0.0001)</f>
        <v>2.1100122342527072</v>
      </c>
      <c r="BV19">
        <f>(BE19-BD19)/(1000-BE19)*BU19</f>
        <v>2.7764426765126823E-3</v>
      </c>
      <c r="BW19">
        <f>(AZ19+273.15)</f>
        <v>305.75938262939451</v>
      </c>
      <c r="BX19">
        <f>(AY19+273.15)</f>
        <v>303.52071418762205</v>
      </c>
      <c r="BY19">
        <f>(BI19*BQ19+BJ19*BR19)*BS19</f>
        <v>320.29591080957834</v>
      </c>
      <c r="BZ19">
        <f>((BY19+0.00000010773*(BX19^4-BW19^4))-BV19*44100)/(AV19*51.4+0.00000043092*BW19^3)</f>
        <v>0.58572202938481854</v>
      </c>
      <c r="CA19">
        <f>0.61365*EXP(17.502*AT19/(240.97+AT19))</f>
        <v>4.9422761355148825</v>
      </c>
      <c r="CB19">
        <f>CA19*1000/BK19</f>
        <v>50.825567492097299</v>
      </c>
      <c r="CC19">
        <f>(CB19-BE19)</f>
        <v>31.769851931184213</v>
      </c>
      <c r="CD19">
        <f>IF(R19,AZ19,(AY19+AZ19)/2)</f>
        <v>31.490048408508301</v>
      </c>
      <c r="CE19">
        <f>0.61365*EXP(17.502*CD19/(240.97+CD19))</f>
        <v>4.6389768222235013</v>
      </c>
      <c r="CF19">
        <f>IF(CC19&lt;&gt;0,(1000-(CB19+BE19)/2)/CC19*BV19,0)</f>
        <v>8.4338825186771563E-2</v>
      </c>
      <c r="CG19">
        <f>BE19*BK19/1000</f>
        <v>1.8529770135179278</v>
      </c>
      <c r="CH19">
        <f>(CE19-CG19)</f>
        <v>2.7859998087055735</v>
      </c>
      <c r="CI19">
        <f>1/(1.6/T19+1.37/AX19)</f>
        <v>5.2770716896641978E-2</v>
      </c>
      <c r="CJ19">
        <f>U19*BK19*0.001</f>
        <v>14.539405324179832</v>
      </c>
      <c r="CK19">
        <f>U19/BC19</f>
        <v>0.60590717381738302</v>
      </c>
      <c r="CL19">
        <f>(1-BV19*BK19/CA19/T19)*100</f>
        <v>35.732600107947242</v>
      </c>
      <c r="CM19">
        <f>(BC19-S19/(AX19/1.35))</f>
        <v>246.2019878382435</v>
      </c>
      <c r="CN19">
        <f>S19*CL19/100/CM19</f>
        <v>6.6499044823329972E-3</v>
      </c>
      <c r="CO19">
        <f>(Y19-X19)</f>
        <v>0</v>
      </c>
      <c r="CP19">
        <f>BI19*AJ19</f>
        <v>1751.5026254051115</v>
      </c>
      <c r="CQ19">
        <f>(AA19-Z19)</f>
        <v>171.526611328125</v>
      </c>
      <c r="CR19">
        <f>(AA19-AB19)/(AA19-X19)</f>
        <v>0.14396055051713999</v>
      </c>
      <c r="CS19">
        <v>-9999</v>
      </c>
    </row>
    <row r="20" spans="1:97" x14ac:dyDescent="0.2">
      <c r="A20" t="s">
        <v>84</v>
      </c>
      <c r="B20" t="s">
        <v>104</v>
      </c>
      <c r="C20" t="s">
        <v>105</v>
      </c>
      <c r="D20">
        <v>4</v>
      </c>
      <c r="E20">
        <v>2</v>
      </c>
      <c r="F20" t="s">
        <v>248</v>
      </c>
      <c r="G20" t="s">
        <v>103</v>
      </c>
      <c r="H20" t="s">
        <v>114</v>
      </c>
      <c r="I20">
        <v>2</v>
      </c>
      <c r="J20" s="6">
        <v>20130614</v>
      </c>
      <c r="K20" t="s">
        <v>85</v>
      </c>
      <c r="L20" t="s">
        <v>86</v>
      </c>
      <c r="M20" t="s">
        <v>87</v>
      </c>
      <c r="N20">
        <v>0</v>
      </c>
      <c r="O20" s="1">
        <v>14</v>
      </c>
      <c r="P20" s="1" t="s">
        <v>126</v>
      </c>
      <c r="Q20" s="1">
        <v>4553.5000058235601</v>
      </c>
      <c r="R20" s="1">
        <v>0</v>
      </c>
      <c r="S20">
        <f>(BB20-BC20*(1000-BD20)/(1000-BE20))*BU20</f>
        <v>6.2226483178100684</v>
      </c>
      <c r="T20">
        <f>IF(CF20&lt;&gt;0,1/(1/CF20-1/AX20),0)</f>
        <v>0.11693204417142469</v>
      </c>
      <c r="U20">
        <f>((CI20-BV20/2)*BC20-S20)/(CI20+BV20/2)</f>
        <v>150.77996431189405</v>
      </c>
      <c r="V20" s="1">
        <v>20</v>
      </c>
      <c r="W20" s="1">
        <v>20</v>
      </c>
      <c r="X20" s="1">
        <v>0</v>
      </c>
      <c r="Y20" s="1">
        <v>0</v>
      </c>
      <c r="Z20" s="1">
        <v>349.998046875</v>
      </c>
      <c r="AA20" s="1">
        <v>530.57147216796875</v>
      </c>
      <c r="AB20" s="1">
        <v>447.18362426757812</v>
      </c>
      <c r="AC20">
        <v>-9999</v>
      </c>
      <c r="AD20">
        <f>CQ20/AA20</f>
        <v>0.3403376072127049</v>
      </c>
      <c r="AE20">
        <f>(AA20-AB20)/AA20</f>
        <v>0.15716609782968435</v>
      </c>
      <c r="AF20" s="1">
        <v>-1</v>
      </c>
      <c r="AG20" s="1">
        <v>0.87</v>
      </c>
      <c r="AH20" s="1">
        <v>0.92</v>
      </c>
      <c r="AI20" s="1">
        <v>9.8844308853149414</v>
      </c>
      <c r="AJ20">
        <f>(AI20*AH20+(100-AI20)*AG20)/100</f>
        <v>0.8749422154426576</v>
      </c>
      <c r="AK20">
        <f>(S20-AF20)/CP20</f>
        <v>4.1308295097149464E-3</v>
      </c>
      <c r="AL20">
        <f>(AA20-AB20)/(AA20-Z20)</f>
        <v>0.46179468415742359</v>
      </c>
      <c r="AM20">
        <f>(Y20-AA20)/(Y20-Z20)</f>
        <v>1.5159269513222731</v>
      </c>
      <c r="AN20">
        <f>(Y20-AA20)/AA20</f>
        <v>-1</v>
      </c>
      <c r="AO20" s="1">
        <v>2002.3621826171875</v>
      </c>
      <c r="AP20" s="1">
        <v>0.5</v>
      </c>
      <c r="AQ20">
        <f>AE20*AP20*AJ20*AO20</f>
        <v>137.67366717431105</v>
      </c>
      <c r="AR20">
        <f>BV20*1000</f>
        <v>3.7616662445221776</v>
      </c>
      <c r="AS20">
        <f>(CA20-CG20)</f>
        <v>3.0524280948096338</v>
      </c>
      <c r="AT20">
        <f>(AZ20+BZ20*R20)</f>
        <v>32.428260803222656</v>
      </c>
      <c r="AU20" s="1">
        <v>1.42333</v>
      </c>
      <c r="AV20">
        <f>(AU20*BO20+BP20)</f>
        <v>5.4263284952402113</v>
      </c>
      <c r="AW20" s="1">
        <v>1</v>
      </c>
      <c r="AX20">
        <f>AV20*(AW20+1)*(AW20+1)/(AW20*AW20+1)</f>
        <v>10.852656990480423</v>
      </c>
      <c r="AY20" s="1">
        <v>30.376411437988281</v>
      </c>
      <c r="AZ20" s="1">
        <v>32.428260803222656</v>
      </c>
      <c r="BA20" s="1">
        <v>29.990478515625</v>
      </c>
      <c r="BB20" s="1">
        <v>250.43472290039062</v>
      </c>
      <c r="BC20" s="1">
        <v>247.04373168945312</v>
      </c>
      <c r="BD20" s="1">
        <v>17.168725967407227</v>
      </c>
      <c r="BE20" s="1">
        <v>18.918523788452148</v>
      </c>
      <c r="BF20" s="1">
        <v>38.350013732910156</v>
      </c>
      <c r="BG20" s="1">
        <v>42.259349822998047</v>
      </c>
      <c r="BH20" s="1">
        <v>300.19473266601562</v>
      </c>
      <c r="BI20" s="1">
        <v>1998.3880615234375</v>
      </c>
      <c r="BJ20" s="1">
        <v>9.689488410949707</v>
      </c>
      <c r="BK20" s="1">
        <v>97.239654541015625</v>
      </c>
      <c r="BL20" s="1">
        <v>-2.1884984970092773</v>
      </c>
      <c r="BM20" s="1">
        <v>-0.14239943027496338</v>
      </c>
      <c r="BN20" s="1">
        <v>1</v>
      </c>
      <c r="BO20" s="1">
        <v>-1.355140209197998</v>
      </c>
      <c r="BP20" s="1">
        <v>7.355140209197998</v>
      </c>
      <c r="BQ20" s="1">
        <v>1</v>
      </c>
      <c r="BR20" s="1">
        <v>0</v>
      </c>
      <c r="BS20" s="1">
        <v>0.15999999642372131</v>
      </c>
      <c r="BT20" s="1">
        <v>111115</v>
      </c>
      <c r="BU20">
        <f>BH20*0.000001/(AU20*0.0001)</f>
        <v>2.109101421778615</v>
      </c>
      <c r="BV20">
        <f>(BE20-BD20)/(1000-BE20)*BU20</f>
        <v>3.7616662445221776E-3</v>
      </c>
      <c r="BW20">
        <f>(AZ20+273.15)</f>
        <v>305.57826080322263</v>
      </c>
      <c r="BX20">
        <f>(AY20+273.15)</f>
        <v>303.52641143798826</v>
      </c>
      <c r="BY20">
        <f>(BI20*BQ20+BJ20*BR20)*BS20</f>
        <v>319.74208269695737</v>
      </c>
      <c r="BZ20">
        <f>((BY20+0.00000010773*(BX20^4-BW20^4))-BV20*44100)/(AV20*51.4+0.00000043092*BW20^3)</f>
        <v>0.44255465918520259</v>
      </c>
      <c r="CA20">
        <f>0.61365*EXP(17.502*AT20/(240.97+AT20))</f>
        <v>4.8920588124247066</v>
      </c>
      <c r="CB20">
        <f>CA20*1000/BK20</f>
        <v>50.309298562565743</v>
      </c>
      <c r="CC20">
        <f>(CB20-BE20)</f>
        <v>31.390774774113595</v>
      </c>
      <c r="CD20">
        <f>IF(R20,AZ20,(AY20+AZ20)/2)</f>
        <v>31.402336120605469</v>
      </c>
      <c r="CE20">
        <f>0.61365*EXP(17.502*CD20/(240.97+CD20))</f>
        <v>4.6159101207959186</v>
      </c>
      <c r="CF20">
        <f>IF(CC20&lt;&gt;0,(1000-(CB20+BE20)/2)/CC20*BV20,0)</f>
        <v>0.11568558882009693</v>
      </c>
      <c r="CG20">
        <f>BE20*BK20/1000</f>
        <v>1.839630717615073</v>
      </c>
      <c r="CH20">
        <f>(CE20-CG20)</f>
        <v>2.7762794031808458</v>
      </c>
      <c r="CI20">
        <f>1/(1.6/T20+1.37/AX20)</f>
        <v>7.2414455531633143E-2</v>
      </c>
      <c r="CJ20">
        <f>U20*BK20*0.001</f>
        <v>14.661791641395244</v>
      </c>
      <c r="CK20">
        <f>U20/BC20</f>
        <v>0.6103371386141152</v>
      </c>
      <c r="CL20">
        <f>(1-BV20*BK20/CA20/T20)*100</f>
        <v>36.056197911735985</v>
      </c>
      <c r="CM20">
        <f>(BC20-S20/(AX20/1.35))</f>
        <v>246.26967467867573</v>
      </c>
      <c r="CN20">
        <f>S20*CL20/100/CM20</f>
        <v>9.110542724143144E-3</v>
      </c>
      <c r="CO20">
        <f>(Y20-X20)</f>
        <v>0</v>
      </c>
      <c r="CP20">
        <f>BI20*AJ20</f>
        <v>1748.4740778634743</v>
      </c>
      <c r="CQ20">
        <f>(AA20-Z20)</f>
        <v>180.57342529296875</v>
      </c>
      <c r="CR20">
        <f>(AA20-AB20)/(AA20-X20)</f>
        <v>0.15716609782968435</v>
      </c>
      <c r="CS20">
        <v>-9999</v>
      </c>
    </row>
    <row r="21" spans="1:97" x14ac:dyDescent="0.2">
      <c r="A21" t="s">
        <v>84</v>
      </c>
      <c r="B21" t="s">
        <v>104</v>
      </c>
      <c r="C21" t="s">
        <v>105</v>
      </c>
      <c r="D21">
        <v>4</v>
      </c>
      <c r="E21">
        <v>2</v>
      </c>
      <c r="F21" t="s">
        <v>248</v>
      </c>
      <c r="G21" t="s">
        <v>103</v>
      </c>
      <c r="H21" t="s">
        <v>114</v>
      </c>
      <c r="I21">
        <v>2</v>
      </c>
      <c r="J21" s="6">
        <v>20130614</v>
      </c>
      <c r="K21" t="s">
        <v>85</v>
      </c>
      <c r="L21" t="s">
        <v>86</v>
      </c>
      <c r="M21" t="s">
        <v>87</v>
      </c>
      <c r="N21">
        <v>0</v>
      </c>
      <c r="O21" s="1">
        <v>15</v>
      </c>
      <c r="P21" s="1" t="s">
        <v>127</v>
      </c>
      <c r="Q21" s="1">
        <v>4652.0000082701445</v>
      </c>
      <c r="R21" s="1">
        <v>0</v>
      </c>
      <c r="S21">
        <f>(BB21-BC21*(1000-BD21)/(1000-BE21))*BU21</f>
        <v>10.291131294384254</v>
      </c>
      <c r="T21">
        <f>IF(CF21&lt;&gt;0,1/(1/CF21-1/AX21),0)</f>
        <v>8.7052691373017688E-2</v>
      </c>
      <c r="U21">
        <f>((CI21-BV21/2)*BC21-S21)/(CI21+BV21/2)</f>
        <v>187.82710544707717</v>
      </c>
      <c r="V21" s="1">
        <v>21</v>
      </c>
      <c r="W21" s="1">
        <v>21</v>
      </c>
      <c r="X21" s="1">
        <v>0</v>
      </c>
      <c r="Y21" s="1">
        <v>0</v>
      </c>
      <c r="Z21" s="1">
        <v>353.487060546875</v>
      </c>
      <c r="AA21" s="1">
        <v>536.87664794921875</v>
      </c>
      <c r="AB21" s="1">
        <v>444.7843017578125</v>
      </c>
      <c r="AC21">
        <v>-9999</v>
      </c>
      <c r="AD21">
        <f>CQ21/AA21</f>
        <v>0.34158607587583117</v>
      </c>
      <c r="AE21">
        <f>(AA21-AB21)/AA21</f>
        <v>0.17153352924397811</v>
      </c>
      <c r="AF21" s="1">
        <v>-1</v>
      </c>
      <c r="AG21" s="1">
        <v>0.87</v>
      </c>
      <c r="AH21" s="1">
        <v>0.92</v>
      </c>
      <c r="AI21" s="1">
        <v>9.9130849838256836</v>
      </c>
      <c r="AJ21">
        <f>(AI21*AH21+(100-AI21)*AG21)/100</f>
        <v>0.87495654249191279</v>
      </c>
      <c r="AK21">
        <f>(S21-AF21)/CP21</f>
        <v>6.4536748788782483E-3</v>
      </c>
      <c r="AL21">
        <f>(AA21-AB21)/(AA21-Z21)</f>
        <v>0.50216780295907515</v>
      </c>
      <c r="AM21">
        <f>(Y21-AA21)/(Y21-Z21)</f>
        <v>1.518801415583994</v>
      </c>
      <c r="AN21">
        <f>(Y21-AA21)/AA21</f>
        <v>-1</v>
      </c>
      <c r="AO21" s="1">
        <v>1999.6558837890625</v>
      </c>
      <c r="AP21" s="1">
        <v>0.5</v>
      </c>
      <c r="AQ21">
        <f>AE21*AP21*AJ21*AO21</f>
        <v>150.05856043403199</v>
      </c>
      <c r="AR21">
        <f>BV21*1000</f>
        <v>2.905417496793683</v>
      </c>
      <c r="AS21">
        <f>(CA21-CG21)</f>
        <v>3.1574548993093918</v>
      </c>
      <c r="AT21">
        <f>(AZ21+BZ21*R21)</f>
        <v>32.692188262939453</v>
      </c>
      <c r="AU21" s="1">
        <v>1.42333</v>
      </c>
      <c r="AV21">
        <f>(AU21*BO21+BP21)</f>
        <v>5.4263284952402113</v>
      </c>
      <c r="AW21" s="1">
        <v>1</v>
      </c>
      <c r="AX21">
        <f>AV21*(AW21+1)*(AW21+1)/(AW21*AW21+1)</f>
        <v>10.852656990480423</v>
      </c>
      <c r="AY21" s="1">
        <v>30.326038360595703</v>
      </c>
      <c r="AZ21" s="1">
        <v>32.692188262939453</v>
      </c>
      <c r="BA21" s="1">
        <v>29.991491317749023</v>
      </c>
      <c r="BB21" s="1">
        <v>399.3328857421875</v>
      </c>
      <c r="BC21" s="1">
        <v>393.91317749023438</v>
      </c>
      <c r="BD21" s="1">
        <v>17.241426467895508</v>
      </c>
      <c r="BE21" s="1">
        <v>18.592796325683594</v>
      </c>
      <c r="BF21" s="1">
        <v>38.746353149414062</v>
      </c>
      <c r="BG21" s="1">
        <v>41.653060913085938</v>
      </c>
      <c r="BH21" s="1">
        <v>300.32339477539062</v>
      </c>
      <c r="BI21" s="1">
        <v>1999.603515625</v>
      </c>
      <c r="BJ21" s="1">
        <v>9.6342315673828125</v>
      </c>
      <c r="BK21" s="1">
        <v>97.238128662109375</v>
      </c>
      <c r="BL21" s="1">
        <v>-2.9338293075561523</v>
      </c>
      <c r="BM21" s="1">
        <v>-0.12568724155426025</v>
      </c>
      <c r="BN21" s="1">
        <v>0.66666668653488159</v>
      </c>
      <c r="BO21" s="1">
        <v>-1.355140209197998</v>
      </c>
      <c r="BP21" s="1">
        <v>7.355140209197998</v>
      </c>
      <c r="BQ21" s="1">
        <v>1</v>
      </c>
      <c r="BR21" s="1">
        <v>0</v>
      </c>
      <c r="BS21" s="1">
        <v>0.15999999642372131</v>
      </c>
      <c r="BT21" s="1">
        <v>111115</v>
      </c>
      <c r="BU21">
        <f>BH21*0.000001/(AU21*0.0001)</f>
        <v>2.1100053731417918</v>
      </c>
      <c r="BV21">
        <f>(BE21-BD21)/(1000-BE21)*BU21</f>
        <v>2.905417496793683E-3</v>
      </c>
      <c r="BW21">
        <f>(AZ21+273.15)</f>
        <v>305.84218826293943</v>
      </c>
      <c r="BX21">
        <f>(AY21+273.15)</f>
        <v>303.47603836059568</v>
      </c>
      <c r="BY21">
        <f>(BI21*BQ21+BJ21*BR21)*BS21</f>
        <v>319.93655534886057</v>
      </c>
      <c r="BZ21">
        <f>((BY21+0.00000010773*(BX21^4-BW21^4))-BV21*44100)/(AV21*51.4+0.00000043092*BW21^3)</f>
        <v>0.55958696735572788</v>
      </c>
      <c r="CA21">
        <f>0.61365*EXP(17.502*AT21/(240.97+AT21))</f>
        <v>4.9653836206146078</v>
      </c>
      <c r="CB21">
        <f>CA21*1000/BK21</f>
        <v>51.064162679114382</v>
      </c>
      <c r="CC21">
        <f>(CB21-BE21)</f>
        <v>32.471366353430788</v>
      </c>
      <c r="CD21">
        <f>IF(R21,AZ21,(AY21+AZ21)/2)</f>
        <v>31.509113311767578</v>
      </c>
      <c r="CE21">
        <f>0.61365*EXP(17.502*CD21/(240.97+CD21))</f>
        <v>4.6440037960243927</v>
      </c>
      <c r="CF21">
        <f>IF(CC21&lt;&gt;0,(1000-(CB21+BE21)/2)/CC21*BV21,0)</f>
        <v>8.6359969966721475E-2</v>
      </c>
      <c r="CG21">
        <f>BE21*BK21/1000</f>
        <v>1.8079287213052158</v>
      </c>
      <c r="CH21">
        <f>(CE21-CG21)</f>
        <v>2.8360750747191767</v>
      </c>
      <c r="CI21">
        <f>1/(1.6/T21+1.37/AX21)</f>
        <v>5.4036793376167916E-2</v>
      </c>
      <c r="CJ21">
        <f>U21*BK21*0.001</f>
        <v>18.263956245694473</v>
      </c>
      <c r="CK21">
        <f>U21/BC21</f>
        <v>0.47682361540630019</v>
      </c>
      <c r="CL21">
        <f>(1-BV21*BK21/CA21/T21)*100</f>
        <v>34.640287975952852</v>
      </c>
      <c r="CM21">
        <f>(BC21-S21/(AX21/1.35))</f>
        <v>392.6330276375665</v>
      </c>
      <c r="CN21">
        <f>S21*CL21/100/CM21</f>
        <v>9.0794132572280528E-3</v>
      </c>
      <c r="CO21">
        <f>(Y21-X21)</f>
        <v>0</v>
      </c>
      <c r="CP21">
        <f>BI21*AJ21</f>
        <v>1749.5661783859234</v>
      </c>
      <c r="CQ21">
        <f>(AA21-Z21)</f>
        <v>183.38958740234375</v>
      </c>
      <c r="CR21">
        <f>(AA21-AB21)/(AA21-X21)</f>
        <v>0.17153352924397811</v>
      </c>
      <c r="CS21">
        <v>-9999</v>
      </c>
    </row>
    <row r="22" spans="1:97" x14ac:dyDescent="0.2">
      <c r="A22" s="4" t="s">
        <v>84</v>
      </c>
      <c r="B22" s="4" t="s">
        <v>104</v>
      </c>
      <c r="C22" s="4" t="s">
        <v>105</v>
      </c>
      <c r="D22" s="4">
        <v>1</v>
      </c>
      <c r="E22" s="4">
        <v>4</v>
      </c>
      <c r="F22" t="s">
        <v>248</v>
      </c>
      <c r="G22" s="4" t="s">
        <v>103</v>
      </c>
      <c r="H22" s="4" t="s">
        <v>128</v>
      </c>
      <c r="I22" s="4">
        <v>1</v>
      </c>
      <c r="J22" s="6">
        <v>20130614</v>
      </c>
      <c r="K22" s="4" t="s">
        <v>85</v>
      </c>
      <c r="L22" s="4" t="s">
        <v>86</v>
      </c>
      <c r="M22" s="4" t="s">
        <v>87</v>
      </c>
      <c r="N22" s="4">
        <v>1</v>
      </c>
      <c r="O22" s="3">
        <v>1</v>
      </c>
      <c r="P22" s="3" t="s">
        <v>129</v>
      </c>
      <c r="Q22" s="3">
        <v>3023</v>
      </c>
      <c r="R22" s="3">
        <v>0</v>
      </c>
      <c r="S22" s="4">
        <f t="shared" ref="S22:S49" si="40">(BB22-BC22*(1000-BD22)/(1000-BE22))*BU22</f>
        <v>4.1469820674695601</v>
      </c>
      <c r="T22" s="4">
        <f t="shared" ref="T22:T49" si="41">IF(CF22&lt;&gt;0,1/(1/CF22-1/AX22),0)</f>
        <v>7.7834567636676052E-2</v>
      </c>
      <c r="U22" s="4">
        <f t="shared" ref="U22:U49" si="42">((CI22-BV22/2)*BC22-S22)/(CI22+BV22/2)</f>
        <v>299.59483879402978</v>
      </c>
      <c r="V22" s="3">
        <v>1</v>
      </c>
      <c r="W22" s="3">
        <v>1</v>
      </c>
      <c r="X22" s="3">
        <v>0</v>
      </c>
      <c r="Y22" s="3">
        <v>0</v>
      </c>
      <c r="Z22" s="3">
        <v>372.223388671875</v>
      </c>
      <c r="AA22" s="3">
        <v>521.89788818359375</v>
      </c>
      <c r="AB22" s="3">
        <v>482.07034301757812</v>
      </c>
      <c r="AC22">
        <v>-9999</v>
      </c>
      <c r="AD22" s="4">
        <f t="shared" ref="AD22:AD49" si="43">CQ22/AA22</f>
        <v>0.2867888583198599</v>
      </c>
      <c r="AE22" s="4">
        <f t="shared" ref="AE22:AE49" si="44">(AA22-AB22)/AA22</f>
        <v>7.6312907309571354E-2</v>
      </c>
      <c r="AF22" s="3">
        <v>-1</v>
      </c>
      <c r="AG22" s="3">
        <v>0.87</v>
      </c>
      <c r="AH22" s="3">
        <v>0.92</v>
      </c>
      <c r="AI22" s="3">
        <v>10.08484935760498</v>
      </c>
      <c r="AJ22" s="4">
        <f t="shared" ref="AJ22:AJ49" si="45">(AI22*AH22+(100-AI22)*AG22)/100</f>
        <v>0.87504242467880244</v>
      </c>
      <c r="AK22" s="4">
        <f t="shared" ref="AK22:AK49" si="46">(S22-AF22)/CP22</f>
        <v>2.9413068733755172E-3</v>
      </c>
      <c r="AL22" s="4">
        <f t="shared" ref="AL22:AL49" si="47">(AA22-AB22)/(AA22-Z22)</f>
        <v>0.26609439347346764</v>
      </c>
      <c r="AM22" s="4">
        <f t="shared" ref="AM22:AM49" si="48">(Y22-AA22)/(Y22-Z22)</f>
        <v>1.4021093355948702</v>
      </c>
      <c r="AN22" s="4">
        <f t="shared" ref="AN22:AN49" si="49">(Y22-AA22)/AA22</f>
        <v>-1</v>
      </c>
      <c r="AO22" s="3">
        <v>1999.7095947265625</v>
      </c>
      <c r="AP22" s="3">
        <v>0.5</v>
      </c>
      <c r="AQ22" s="4">
        <f t="shared" ref="AQ22:AQ49" si="50">AE22*AP22*AJ22*AO22</f>
        <v>66.767335245417755</v>
      </c>
      <c r="AR22" s="4">
        <f t="shared" ref="AR22:AR49" si="51">BV22*1000</f>
        <v>1.5167693640733975</v>
      </c>
      <c r="AS22" s="4">
        <f t="shared" ref="AS22:AS49" si="52">(CA22-CG22)</f>
        <v>1.8676604832048351</v>
      </c>
      <c r="AT22" s="4">
        <f t="shared" ref="AT22:AT49" si="53">(AZ22+BZ22*R22)</f>
        <v>23.847776412963867</v>
      </c>
      <c r="AU22" s="3">
        <v>1.5632999999999999</v>
      </c>
      <c r="AV22" s="4">
        <f t="shared" ref="AV22:AV49" si="54">(AU22*BO22+BP22)</f>
        <v>5.2366495201587675</v>
      </c>
      <c r="AW22" s="3">
        <v>1</v>
      </c>
      <c r="AX22" s="4">
        <f t="shared" ref="AX22:AX49" si="55">AV22*(AW22+1)*(AW22+1)/(AW22*AW22+1)</f>
        <v>10.473299040317535</v>
      </c>
      <c r="AY22" s="3">
        <v>18.967372894287109</v>
      </c>
      <c r="AZ22" s="3">
        <v>23.847776412963867</v>
      </c>
      <c r="BA22" s="3">
        <v>17.123699188232422</v>
      </c>
      <c r="BB22" s="3">
        <v>398.77484130859375</v>
      </c>
      <c r="BC22" s="3">
        <v>396.30224609375</v>
      </c>
      <c r="BD22" s="3">
        <v>10.540081977844238</v>
      </c>
      <c r="BE22" s="3">
        <v>11.32100772857666</v>
      </c>
      <c r="BF22" s="3">
        <v>46.717384338378906</v>
      </c>
      <c r="BG22" s="3">
        <v>49.987495422363281</v>
      </c>
      <c r="BH22" s="3">
        <v>300.19775390625</v>
      </c>
      <c r="BI22" s="3">
        <v>1999.7845458984375</v>
      </c>
      <c r="BJ22" s="3">
        <v>1.9637720584869385</v>
      </c>
      <c r="BK22" s="3">
        <v>97.167762756347656</v>
      </c>
      <c r="BL22" s="3">
        <v>-1.3426129817962646</v>
      </c>
      <c r="BM22" s="3">
        <v>-1.8867850303649902E-2</v>
      </c>
      <c r="BN22" s="3">
        <v>0.66666668653488159</v>
      </c>
      <c r="BO22" s="3">
        <v>-1.355140209197998</v>
      </c>
      <c r="BP22" s="3">
        <v>7.355140209197998</v>
      </c>
      <c r="BQ22" s="3">
        <v>1</v>
      </c>
      <c r="BR22" s="3">
        <v>0</v>
      </c>
      <c r="BS22" s="3">
        <v>0.15999999642372131</v>
      </c>
      <c r="BT22" s="3">
        <v>111115</v>
      </c>
      <c r="BU22" s="4">
        <f t="shared" ref="BU22:BU49" si="56">BH22*0.000001/(AU22*0.0001)</f>
        <v>1.9202824403905201</v>
      </c>
      <c r="BV22" s="4">
        <f t="shared" ref="BV22:BV49" si="57">(BE22-BD22)/(1000-BE22)*BU22</f>
        <v>1.5167693640733974E-3</v>
      </c>
      <c r="BW22" s="4">
        <f t="shared" ref="BW22:BW49" si="58">(AZ22+273.15)</f>
        <v>296.99777641296384</v>
      </c>
      <c r="BX22" s="4">
        <f t="shared" ref="BX22:BX49" si="59">(AY22+273.15)</f>
        <v>292.11737289428709</v>
      </c>
      <c r="BY22" s="4">
        <f t="shared" ref="BY22:BY49" si="60">(BI22*BQ22+BJ22*BR22)*BS22</f>
        <v>319.96552019196315</v>
      </c>
      <c r="BZ22" s="4">
        <f t="shared" ref="BZ22:BZ49" si="61">((BY22+0.00000010773*(BX22^4-BW22^4))-BV22*44100)/(AV22*51.4+0.00000043092*BW22^3)</f>
        <v>0.71072286322196143</v>
      </c>
      <c r="CA22" s="4">
        <f t="shared" ref="CA22:CA49" si="62">0.61365*EXP(17.502*AT22/(240.97+AT22))</f>
        <v>2.9676974763379502</v>
      </c>
      <c r="CB22" s="4">
        <f t="shared" ref="CB22:CB49" si="63">CA22*1000/BK22</f>
        <v>30.541996565049864</v>
      </c>
      <c r="CC22" s="4">
        <f t="shared" ref="CC22:CC49" si="64">(CB22-BE22)</f>
        <v>19.220988836473204</v>
      </c>
      <c r="CD22" s="4">
        <f t="shared" ref="CD22:CD49" si="65">IF(R22,AZ22,(AY22+AZ22)/2)</f>
        <v>21.407574653625488</v>
      </c>
      <c r="CE22" s="4">
        <f t="shared" ref="CE22:CE49" si="66">0.61365*EXP(17.502*CD22/(240.97+CD22))</f>
        <v>2.5591372684935036</v>
      </c>
      <c r="CF22" s="4">
        <f t="shared" ref="CF22:CF49" si="67">IF(CC22&lt;&gt;0,(1000-(CB22+BE22)/2)/CC22*BV22,0)</f>
        <v>7.7260390477681379E-2</v>
      </c>
      <c r="CG22" s="4">
        <f t="shared" ref="CG22:CG49" si="68">BE22*BK22/1000</f>
        <v>1.1000369931331151</v>
      </c>
      <c r="CH22" s="4">
        <f t="shared" ref="CH22:CH49" si="69">(CE22-CG22)</f>
        <v>1.4591002753603886</v>
      </c>
      <c r="CI22" s="4">
        <f t="shared" ref="CI22:CI49" si="70">1/(1.6/T22+1.37/AX22)</f>
        <v>4.8339004089255205E-2</v>
      </c>
      <c r="CJ22" s="4">
        <f t="shared" ref="CJ22:CJ49" si="71">U22*BK22*0.001</f>
        <v>29.110960218964507</v>
      </c>
      <c r="CK22" s="4">
        <f t="shared" ref="CK22:CK49" si="72">U22/BC22</f>
        <v>0.75597562655034023</v>
      </c>
      <c r="CL22" s="4">
        <f t="shared" ref="CL22:CL49" si="73">(1-BV22*BK22/CA22/T22)*100</f>
        <v>36.195750170383668</v>
      </c>
      <c r="CM22" s="4">
        <f t="shared" ref="CM22:CM49" si="74">(BC22-S22/(AX22/1.35))</f>
        <v>395.76770337043689</v>
      </c>
      <c r="CN22" s="4">
        <f t="shared" ref="CN22:CN49" si="75">S22*CL22/100/CM22</f>
        <v>3.7927078333295297E-3</v>
      </c>
      <c r="CO22" s="4">
        <f t="shared" ref="CO22:CO49" si="76">(Y22-X22)</f>
        <v>0</v>
      </c>
      <c r="CP22" s="4">
        <f t="shared" ref="CP22:CP49" si="77">BI22*AJ22</f>
        <v>1749.8963178781667</v>
      </c>
      <c r="CQ22" s="4">
        <f t="shared" ref="CQ22:CQ49" si="78">(AA22-Z22)</f>
        <v>149.67449951171875</v>
      </c>
      <c r="CR22" s="4">
        <f t="shared" ref="CR22:CR49" si="79">(AA22-AB22)/(AA22-X22)</f>
        <v>7.6312907309571354E-2</v>
      </c>
      <c r="CS22">
        <v>-9999</v>
      </c>
    </row>
    <row r="23" spans="1:97" x14ac:dyDescent="0.2">
      <c r="A23" t="s">
        <v>84</v>
      </c>
      <c r="B23" t="s">
        <v>104</v>
      </c>
      <c r="C23" t="s">
        <v>105</v>
      </c>
      <c r="D23">
        <v>1</v>
      </c>
      <c r="E23">
        <v>4</v>
      </c>
      <c r="F23" t="s">
        <v>248</v>
      </c>
      <c r="G23" t="s">
        <v>103</v>
      </c>
      <c r="H23" t="s">
        <v>128</v>
      </c>
      <c r="I23">
        <v>1</v>
      </c>
      <c r="J23" s="6">
        <v>20130614</v>
      </c>
      <c r="K23" t="s">
        <v>85</v>
      </c>
      <c r="L23" t="s">
        <v>86</v>
      </c>
      <c r="M23" t="s">
        <v>87</v>
      </c>
      <c r="N23">
        <v>0</v>
      </c>
      <c r="O23" s="1">
        <v>2</v>
      </c>
      <c r="P23" s="1" t="s">
        <v>130</v>
      </c>
      <c r="Q23" s="1">
        <v>3189.4999990006909</v>
      </c>
      <c r="R23" s="1">
        <v>0</v>
      </c>
      <c r="S23">
        <f t="shared" si="40"/>
        <v>4.5536589124614393</v>
      </c>
      <c r="T23">
        <f t="shared" si="41"/>
        <v>0.11177042865164308</v>
      </c>
      <c r="U23">
        <f t="shared" si="42"/>
        <v>175.50417431526267</v>
      </c>
      <c r="V23" s="1">
        <v>2</v>
      </c>
      <c r="W23" s="1">
        <v>2</v>
      </c>
      <c r="X23" s="1">
        <v>0</v>
      </c>
      <c r="Y23" s="1">
        <v>0</v>
      </c>
      <c r="Z23" s="1">
        <v>372.412841796875</v>
      </c>
      <c r="AA23" s="1">
        <v>510.8905029296875</v>
      </c>
      <c r="AB23" s="1">
        <v>479.16744995117188</v>
      </c>
      <c r="AC23">
        <v>-9999</v>
      </c>
      <c r="AD23">
        <f t="shared" si="43"/>
        <v>0.27105154693367006</v>
      </c>
      <c r="AE23">
        <f t="shared" si="44"/>
        <v>6.2093643934660464E-2</v>
      </c>
      <c r="AF23" s="1">
        <v>-1</v>
      </c>
      <c r="AG23" s="1">
        <v>0.87</v>
      </c>
      <c r="AH23" s="1">
        <v>0.92</v>
      </c>
      <c r="AI23" s="1">
        <v>9.8973188400268555</v>
      </c>
      <c r="AJ23">
        <f t="shared" si="45"/>
        <v>0.87494865942001343</v>
      </c>
      <c r="AK23">
        <f t="shared" si="46"/>
        <v>3.1747248248453126E-3</v>
      </c>
      <c r="AL23">
        <f t="shared" si="47"/>
        <v>0.22908426325954748</v>
      </c>
      <c r="AM23">
        <f t="shared" si="48"/>
        <v>1.3718391139915156</v>
      </c>
      <c r="AN23">
        <f t="shared" si="49"/>
        <v>-1</v>
      </c>
      <c r="AO23" s="1">
        <v>1999.4393310546875</v>
      </c>
      <c r="AP23" s="1">
        <v>0.5</v>
      </c>
      <c r="AQ23">
        <f t="shared" si="50"/>
        <v>54.313520297507964</v>
      </c>
      <c r="AR23">
        <f t="shared" si="51"/>
        <v>2.1979534396753304</v>
      </c>
      <c r="AS23">
        <f t="shared" si="52"/>
        <v>1.8907765418983848</v>
      </c>
      <c r="AT23">
        <f t="shared" si="53"/>
        <v>23.892337799072266</v>
      </c>
      <c r="AU23" s="1">
        <v>1.5632999999999999</v>
      </c>
      <c r="AV23">
        <f t="shared" si="54"/>
        <v>5.2366495201587675</v>
      </c>
      <c r="AW23" s="1">
        <v>1</v>
      </c>
      <c r="AX23">
        <f t="shared" si="55"/>
        <v>10.473299040317535</v>
      </c>
      <c r="AY23" s="1">
        <v>18.958957672119141</v>
      </c>
      <c r="AZ23" s="1">
        <v>23.892337799072266</v>
      </c>
      <c r="BA23" s="1">
        <v>17.125520706176758</v>
      </c>
      <c r="BB23" s="1">
        <v>250.66484069824219</v>
      </c>
      <c r="BC23" s="1">
        <v>248.00927734375</v>
      </c>
      <c r="BD23" s="1">
        <v>10.033422470092773</v>
      </c>
      <c r="BE23" s="1">
        <v>11.165388107299805</v>
      </c>
      <c r="BF23" s="1">
        <v>44.323734283447266</v>
      </c>
      <c r="BG23" s="1">
        <v>49.326194763183594</v>
      </c>
      <c r="BH23" s="1">
        <v>300.15890502929688</v>
      </c>
      <c r="BI23" s="1">
        <v>1999.35791015625</v>
      </c>
      <c r="BJ23" s="1">
        <v>2.3420987129211426</v>
      </c>
      <c r="BK23" s="1">
        <v>97.16485595703125</v>
      </c>
      <c r="BL23" s="1">
        <v>-1.2330090999603271</v>
      </c>
      <c r="BM23" s="1">
        <v>-8.6339712142944336E-3</v>
      </c>
      <c r="BN23" s="1">
        <v>0.66666668653488159</v>
      </c>
      <c r="BO23" s="1">
        <v>-1.355140209197998</v>
      </c>
      <c r="BP23" s="1">
        <v>7.355140209197998</v>
      </c>
      <c r="BQ23" s="1">
        <v>1</v>
      </c>
      <c r="BR23" s="1">
        <v>0</v>
      </c>
      <c r="BS23" s="1">
        <v>0.15999999642372131</v>
      </c>
      <c r="BT23" s="1">
        <v>111115</v>
      </c>
      <c r="BU23">
        <f t="shared" si="56"/>
        <v>1.9200339348128759</v>
      </c>
      <c r="BV23">
        <f t="shared" si="57"/>
        <v>2.1979534396753303E-3</v>
      </c>
      <c r="BW23">
        <f t="shared" si="58"/>
        <v>297.04233779907224</v>
      </c>
      <c r="BX23">
        <f t="shared" si="59"/>
        <v>292.10895767211912</v>
      </c>
      <c r="BY23">
        <f t="shared" si="60"/>
        <v>319.89725847473892</v>
      </c>
      <c r="BZ23">
        <f t="shared" si="61"/>
        <v>0.60123887493037276</v>
      </c>
      <c r="CA23">
        <f t="shared" si="62"/>
        <v>2.9756598690485201</v>
      </c>
      <c r="CB23">
        <f t="shared" si="63"/>
        <v>30.624857513959903</v>
      </c>
      <c r="CC23">
        <f t="shared" si="64"/>
        <v>19.459469406660098</v>
      </c>
      <c r="CD23">
        <f t="shared" si="65"/>
        <v>21.425647735595703</v>
      </c>
      <c r="CE23">
        <f t="shared" si="66"/>
        <v>2.5619721411130336</v>
      </c>
      <c r="CF23">
        <f t="shared" si="67"/>
        <v>0.1105902163953518</v>
      </c>
      <c r="CG23">
        <f t="shared" si="68"/>
        <v>1.0848833271501352</v>
      </c>
      <c r="CH23">
        <f t="shared" si="69"/>
        <v>1.4770888139628984</v>
      </c>
      <c r="CI23">
        <f t="shared" si="70"/>
        <v>6.9223959786675754E-2</v>
      </c>
      <c r="CJ23">
        <f t="shared" si="71"/>
        <v>17.052837817200203</v>
      </c>
      <c r="CK23">
        <f t="shared" si="72"/>
        <v>0.70765164995020491</v>
      </c>
      <c r="CL23">
        <f t="shared" si="73"/>
        <v>35.787808082404624</v>
      </c>
      <c r="CM23">
        <f t="shared" si="74"/>
        <v>247.42231429532009</v>
      </c>
      <c r="CN23">
        <f t="shared" si="75"/>
        <v>6.5865308751977747E-3</v>
      </c>
      <c r="CO23">
        <f t="shared" si="76"/>
        <v>0</v>
      </c>
      <c r="CP23">
        <f t="shared" si="77"/>
        <v>1749.3355231920107</v>
      </c>
      <c r="CQ23">
        <f t="shared" si="78"/>
        <v>138.4776611328125</v>
      </c>
      <c r="CR23">
        <f t="shared" si="79"/>
        <v>6.2093643934660464E-2</v>
      </c>
      <c r="CS23">
        <v>-9999</v>
      </c>
    </row>
    <row r="24" spans="1:97" x14ac:dyDescent="0.2">
      <c r="A24" s="4" t="s">
        <v>84</v>
      </c>
      <c r="B24" s="4" t="s">
        <v>104</v>
      </c>
      <c r="C24" s="4" t="s">
        <v>105</v>
      </c>
      <c r="D24" s="4">
        <v>1</v>
      </c>
      <c r="E24" s="4">
        <v>4</v>
      </c>
      <c r="F24" t="s">
        <v>248</v>
      </c>
      <c r="G24" s="4" t="s">
        <v>103</v>
      </c>
      <c r="H24" s="4" t="s">
        <v>128</v>
      </c>
      <c r="I24" s="4">
        <v>1</v>
      </c>
      <c r="J24" s="6">
        <v>20130614</v>
      </c>
      <c r="K24" s="4" t="s">
        <v>85</v>
      </c>
      <c r="L24" s="4" t="s">
        <v>86</v>
      </c>
      <c r="M24" s="4" t="s">
        <v>87</v>
      </c>
      <c r="N24" s="4">
        <v>1</v>
      </c>
      <c r="O24" s="3">
        <v>3</v>
      </c>
      <c r="P24" s="3" t="s">
        <v>131</v>
      </c>
      <c r="Q24" s="3">
        <v>3288.5000000344589</v>
      </c>
      <c r="R24" s="3">
        <v>0</v>
      </c>
      <c r="S24" s="4">
        <f t="shared" si="40"/>
        <v>-0.41463133913107664</v>
      </c>
      <c r="T24" s="4">
        <f t="shared" si="41"/>
        <v>6.2506279385229471E-2</v>
      </c>
      <c r="U24" s="4">
        <f t="shared" si="42"/>
        <v>106.64481199938002</v>
      </c>
      <c r="V24" s="3">
        <v>3</v>
      </c>
      <c r="W24" s="3">
        <v>3</v>
      </c>
      <c r="X24" s="3">
        <v>0</v>
      </c>
      <c r="Y24" s="3">
        <v>0</v>
      </c>
      <c r="Z24" s="3">
        <v>375.821044921875</v>
      </c>
      <c r="AA24" s="3">
        <v>513.61590576171875</v>
      </c>
      <c r="AB24" s="3">
        <v>481.90963745117188</v>
      </c>
      <c r="AC24">
        <v>-9999</v>
      </c>
      <c r="AD24" s="4">
        <f t="shared" si="43"/>
        <v>0.26828386600583737</v>
      </c>
      <c r="AE24" s="4">
        <f t="shared" si="44"/>
        <v>6.1731476682998845E-2</v>
      </c>
      <c r="AF24" s="3">
        <v>-1</v>
      </c>
      <c r="AG24" s="3">
        <v>0.87</v>
      </c>
      <c r="AH24" s="3">
        <v>0.92</v>
      </c>
      <c r="AI24" s="3">
        <v>9.8973188400268555</v>
      </c>
      <c r="AJ24" s="4">
        <f t="shared" si="45"/>
        <v>0.87494865942001343</v>
      </c>
      <c r="AK24" s="4">
        <f t="shared" si="46"/>
        <v>3.3457745209887317E-4</v>
      </c>
      <c r="AL24" s="4">
        <f t="shared" si="47"/>
        <v>0.23009761116852134</v>
      </c>
      <c r="AM24" s="4">
        <f t="shared" si="48"/>
        <v>1.3666501988160038</v>
      </c>
      <c r="AN24" s="4">
        <f t="shared" si="49"/>
        <v>-1</v>
      </c>
      <c r="AO24" s="3">
        <v>1999.6585693359375</v>
      </c>
      <c r="AP24" s="3">
        <v>0.5</v>
      </c>
      <c r="AQ24" s="4">
        <f t="shared" si="50"/>
        <v>54.002652113014477</v>
      </c>
      <c r="AR24" s="4">
        <f t="shared" si="51"/>
        <v>1.2472441732427633</v>
      </c>
      <c r="AS24" s="4">
        <f t="shared" si="52"/>
        <v>1.9096668664221432</v>
      </c>
      <c r="AT24" s="4">
        <f t="shared" si="53"/>
        <v>23.940450668334961</v>
      </c>
      <c r="AU24" s="3">
        <v>1.5632999999999999</v>
      </c>
      <c r="AV24" s="4">
        <f t="shared" si="54"/>
        <v>5.2366495201587675</v>
      </c>
      <c r="AW24" s="3">
        <v>1</v>
      </c>
      <c r="AX24" s="4">
        <f t="shared" si="55"/>
        <v>10.473299040317535</v>
      </c>
      <c r="AY24" s="3">
        <v>18.950345993041992</v>
      </c>
      <c r="AZ24" s="3">
        <v>23.940450668334961</v>
      </c>
      <c r="BA24" s="3">
        <v>17.12370491027832</v>
      </c>
      <c r="BB24" s="3">
        <v>99.129661560058594</v>
      </c>
      <c r="BC24" s="3">
        <v>99.281097412109375</v>
      </c>
      <c r="BD24" s="3">
        <v>10.417264938354492</v>
      </c>
      <c r="BE24" s="3">
        <v>11.05958366394043</v>
      </c>
      <c r="BF24" s="3">
        <v>46.197551727294922</v>
      </c>
      <c r="BG24" s="3">
        <v>48.885665893554688</v>
      </c>
      <c r="BH24" s="3">
        <v>300.20184326171875</v>
      </c>
      <c r="BI24" s="3">
        <v>1999.6326904296875</v>
      </c>
      <c r="BJ24" s="3">
        <v>2.0076696872711182</v>
      </c>
      <c r="BK24" s="3">
        <v>97.16558837890625</v>
      </c>
      <c r="BL24" s="3">
        <v>-1.0877454280853271</v>
      </c>
      <c r="BM24" s="3">
        <v>-1.5525221824645996E-2</v>
      </c>
      <c r="BN24" s="3">
        <v>0.66666668653488159</v>
      </c>
      <c r="BO24" s="3">
        <v>-1.355140209197998</v>
      </c>
      <c r="BP24" s="3">
        <v>7.355140209197998</v>
      </c>
      <c r="BQ24" s="3">
        <v>1</v>
      </c>
      <c r="BR24" s="3">
        <v>0</v>
      </c>
      <c r="BS24" s="3">
        <v>0.15999999642372131</v>
      </c>
      <c r="BT24" s="3">
        <v>111115</v>
      </c>
      <c r="BU24" s="4">
        <f t="shared" si="56"/>
        <v>1.9203085988723774</v>
      </c>
      <c r="BV24" s="4">
        <f t="shared" si="57"/>
        <v>1.2472441732427632E-3</v>
      </c>
      <c r="BW24" s="4">
        <f t="shared" si="58"/>
        <v>297.09045066833494</v>
      </c>
      <c r="BX24" s="4">
        <f t="shared" si="59"/>
        <v>292.10034599304197</v>
      </c>
      <c r="BY24" s="4">
        <f t="shared" si="60"/>
        <v>319.94122331750623</v>
      </c>
      <c r="BZ24" s="4">
        <f t="shared" si="61"/>
        <v>0.74860545474888662</v>
      </c>
      <c r="CA24" s="4">
        <f t="shared" si="62"/>
        <v>2.9842778203546549</v>
      </c>
      <c r="CB24" s="4">
        <f t="shared" si="63"/>
        <v>30.713320118200549</v>
      </c>
      <c r="CC24" s="4">
        <f t="shared" si="64"/>
        <v>19.65373645426012</v>
      </c>
      <c r="CD24" s="4">
        <f t="shared" si="65"/>
        <v>21.445398330688477</v>
      </c>
      <c r="CE24" s="4">
        <f t="shared" si="66"/>
        <v>2.5650732857116201</v>
      </c>
      <c r="CF24" s="4">
        <f t="shared" si="67"/>
        <v>6.2135445372638334E-2</v>
      </c>
      <c r="CG24" s="4">
        <f t="shared" si="68"/>
        <v>1.0746109539325117</v>
      </c>
      <c r="CH24" s="4">
        <f t="shared" si="69"/>
        <v>1.4904623317791084</v>
      </c>
      <c r="CI24" s="4">
        <f t="shared" si="70"/>
        <v>3.8867801083605318E-2</v>
      </c>
      <c r="CJ24" s="4">
        <f t="shared" si="71"/>
        <v>10.362205905477602</v>
      </c>
      <c r="CK24" s="4">
        <f t="shared" si="72"/>
        <v>1.0741703584994065</v>
      </c>
      <c r="CL24" s="4">
        <f t="shared" si="73"/>
        <v>35.031764969428359</v>
      </c>
      <c r="CM24" s="4">
        <f t="shared" si="74"/>
        <v>99.334543065257648</v>
      </c>
      <c r="CN24" s="4">
        <f t="shared" si="75"/>
        <v>-1.4622574557832183E-3</v>
      </c>
      <c r="CO24" s="4">
        <f t="shared" si="76"/>
        <v>0</v>
      </c>
      <c r="CP24" s="4">
        <f t="shared" si="77"/>
        <v>1749.5759418238897</v>
      </c>
      <c r="CQ24" s="4">
        <f t="shared" si="78"/>
        <v>137.79486083984375</v>
      </c>
      <c r="CR24" s="4">
        <f t="shared" si="79"/>
        <v>6.1731476682998845E-2</v>
      </c>
      <c r="CS24">
        <v>-9999</v>
      </c>
    </row>
    <row r="25" spans="1:97" x14ac:dyDescent="0.2">
      <c r="A25" t="s">
        <v>84</v>
      </c>
      <c r="B25" t="s">
        <v>104</v>
      </c>
      <c r="C25" t="s">
        <v>105</v>
      </c>
      <c r="D25">
        <v>1</v>
      </c>
      <c r="E25">
        <v>4</v>
      </c>
      <c r="F25" t="s">
        <v>248</v>
      </c>
      <c r="G25" t="s">
        <v>103</v>
      </c>
      <c r="H25" t="s">
        <v>128</v>
      </c>
      <c r="I25">
        <v>1</v>
      </c>
      <c r="J25" s="6">
        <v>20130614</v>
      </c>
      <c r="K25" t="s">
        <v>85</v>
      </c>
      <c r="L25" t="s">
        <v>86</v>
      </c>
      <c r="M25" t="s">
        <v>87</v>
      </c>
      <c r="N25">
        <v>0</v>
      </c>
      <c r="O25" s="1">
        <v>4</v>
      </c>
      <c r="P25" s="1" t="s">
        <v>132</v>
      </c>
      <c r="Q25" s="1">
        <v>3785.49999838043</v>
      </c>
      <c r="R25" s="1">
        <v>0</v>
      </c>
      <c r="S25">
        <f t="shared" si="40"/>
        <v>-0.20288608414684201</v>
      </c>
      <c r="T25">
        <f t="shared" si="41"/>
        <v>0.10600706600342155</v>
      </c>
      <c r="U25">
        <f t="shared" si="42"/>
        <v>51.46235328547241</v>
      </c>
      <c r="V25" s="1">
        <v>4</v>
      </c>
      <c r="W25" s="1">
        <v>4</v>
      </c>
      <c r="X25" s="1">
        <v>0</v>
      </c>
      <c r="Y25" s="1">
        <v>0</v>
      </c>
      <c r="Z25" s="1">
        <v>374.273193359375</v>
      </c>
      <c r="AA25" s="1">
        <v>502.84295654296875</v>
      </c>
      <c r="AB25" s="1">
        <v>478.58087158203125</v>
      </c>
      <c r="AC25">
        <v>-9999</v>
      </c>
      <c r="AD25">
        <f t="shared" si="43"/>
        <v>0.25568571958829306</v>
      </c>
      <c r="AE25">
        <f t="shared" si="44"/>
        <v>4.8249825607061606E-2</v>
      </c>
      <c r="AF25" s="1">
        <v>-1</v>
      </c>
      <c r="AG25" s="1">
        <v>0.87</v>
      </c>
      <c r="AH25" s="1">
        <v>0.92</v>
      </c>
      <c r="AI25" s="1">
        <v>9.8973188400268555</v>
      </c>
      <c r="AJ25">
        <f t="shared" si="45"/>
        <v>0.87494865942001343</v>
      </c>
      <c r="AK25">
        <f t="shared" si="46"/>
        <v>4.556644298532391E-4</v>
      </c>
      <c r="AL25">
        <f t="shared" si="47"/>
        <v>0.18870754958373823</v>
      </c>
      <c r="AM25">
        <f t="shared" si="48"/>
        <v>1.3435184925470784</v>
      </c>
      <c r="AN25">
        <f t="shared" si="49"/>
        <v>-1</v>
      </c>
      <c r="AO25" s="1">
        <v>1999.4388427734375</v>
      </c>
      <c r="AP25" s="1">
        <v>0.5</v>
      </c>
      <c r="AQ25">
        <f t="shared" si="50"/>
        <v>42.204275291675131</v>
      </c>
      <c r="AR25">
        <f t="shared" si="51"/>
        <v>2.122176158106134</v>
      </c>
      <c r="AS25">
        <f t="shared" si="52"/>
        <v>1.9237537874805701</v>
      </c>
      <c r="AT25">
        <f t="shared" si="53"/>
        <v>23.938779830932617</v>
      </c>
      <c r="AU25" s="1">
        <v>1.5632999999999999</v>
      </c>
      <c r="AV25">
        <f t="shared" si="54"/>
        <v>5.2366495201587675</v>
      </c>
      <c r="AW25" s="1">
        <v>1</v>
      </c>
      <c r="AX25">
        <f t="shared" si="55"/>
        <v>10.473299040317535</v>
      </c>
      <c r="AY25" s="1">
        <v>18.954294204711914</v>
      </c>
      <c r="AZ25" s="1">
        <v>23.938779830932617</v>
      </c>
      <c r="BA25" s="1">
        <v>17.124282836914062</v>
      </c>
      <c r="BB25" s="1">
        <v>49.962448120117188</v>
      </c>
      <c r="BC25" s="1">
        <v>50.012832641601562</v>
      </c>
      <c r="BD25" s="1">
        <v>9.8196430206298828</v>
      </c>
      <c r="BE25" s="1">
        <v>10.912748336791992</v>
      </c>
      <c r="BF25" s="1">
        <v>43.386646270751953</v>
      </c>
      <c r="BG25" s="1">
        <v>48.216537475585938</v>
      </c>
      <c r="BH25" s="1">
        <v>300.19009399414062</v>
      </c>
      <c r="BI25" s="1">
        <v>1999.3677978515625</v>
      </c>
      <c r="BJ25" s="1">
        <v>3.7184193134307861</v>
      </c>
      <c r="BK25" s="1">
        <v>97.1546630859375</v>
      </c>
      <c r="BL25" s="1">
        <v>-1.691974401473999</v>
      </c>
      <c r="BM25" s="1">
        <v>-8.1733465194702148E-3</v>
      </c>
      <c r="BN25" s="1">
        <v>1</v>
      </c>
      <c r="BO25" s="1">
        <v>-1.355140209197998</v>
      </c>
      <c r="BP25" s="1">
        <v>7.355140209197998</v>
      </c>
      <c r="BQ25" s="1">
        <v>1</v>
      </c>
      <c r="BR25" s="1">
        <v>0</v>
      </c>
      <c r="BS25" s="1">
        <v>0.15999999642372131</v>
      </c>
      <c r="BT25" s="1">
        <v>111115</v>
      </c>
      <c r="BU25">
        <f t="shared" si="56"/>
        <v>1.9202334420401757</v>
      </c>
      <c r="BV25">
        <f t="shared" si="57"/>
        <v>2.122176158106134E-3</v>
      </c>
      <c r="BW25">
        <f t="shared" si="58"/>
        <v>297.08877983093259</v>
      </c>
      <c r="BX25">
        <f t="shared" si="59"/>
        <v>292.10429420471189</v>
      </c>
      <c r="BY25">
        <f t="shared" si="60"/>
        <v>319.89884050595356</v>
      </c>
      <c r="BZ25">
        <f t="shared" si="61"/>
        <v>0.61109914583806058</v>
      </c>
      <c r="CA25">
        <f t="shared" si="62"/>
        <v>2.9839781754832209</v>
      </c>
      <c r="CB25">
        <f t="shared" si="63"/>
        <v>30.713689705699075</v>
      </c>
      <c r="CC25">
        <f t="shared" si="64"/>
        <v>19.800941368907083</v>
      </c>
      <c r="CD25">
        <f t="shared" si="65"/>
        <v>21.446537017822266</v>
      </c>
      <c r="CE25">
        <f t="shared" si="66"/>
        <v>2.5652521771172405</v>
      </c>
      <c r="CF25">
        <f t="shared" si="67"/>
        <v>0.10494485096495701</v>
      </c>
      <c r="CG25">
        <f t="shared" si="68"/>
        <v>1.0602243880026507</v>
      </c>
      <c r="CH25">
        <f t="shared" si="69"/>
        <v>1.5050277891145898</v>
      </c>
      <c r="CI25">
        <f t="shared" si="70"/>
        <v>6.5685145253034885E-2</v>
      </c>
      <c r="CJ25">
        <f t="shared" si="71"/>
        <v>4.9998075950595613</v>
      </c>
      <c r="CK25">
        <f t="shared" si="72"/>
        <v>1.0289829743149783</v>
      </c>
      <c r="CL25">
        <f t="shared" si="73"/>
        <v>34.819959771945776</v>
      </c>
      <c r="CM25">
        <f t="shared" si="74"/>
        <v>50.038984498102927</v>
      </c>
      <c r="CN25">
        <f t="shared" si="75"/>
        <v>-1.4117962942570253E-3</v>
      </c>
      <c r="CO25">
        <f t="shared" si="76"/>
        <v>0</v>
      </c>
      <c r="CP25">
        <f t="shared" si="77"/>
        <v>1749.344174417769</v>
      </c>
      <c r="CQ25">
        <f t="shared" si="78"/>
        <v>128.56976318359375</v>
      </c>
      <c r="CR25">
        <f t="shared" si="79"/>
        <v>4.8249825607061606E-2</v>
      </c>
      <c r="CS25">
        <v>-9999</v>
      </c>
    </row>
    <row r="26" spans="1:97" x14ac:dyDescent="0.2">
      <c r="A26" t="s">
        <v>84</v>
      </c>
      <c r="B26" t="s">
        <v>104</v>
      </c>
      <c r="C26" t="s">
        <v>105</v>
      </c>
      <c r="D26">
        <v>1</v>
      </c>
      <c r="E26">
        <v>4</v>
      </c>
      <c r="F26" t="s">
        <v>248</v>
      </c>
      <c r="G26" t="s">
        <v>103</v>
      </c>
      <c r="H26" t="s">
        <v>128</v>
      </c>
      <c r="I26">
        <v>1</v>
      </c>
      <c r="J26" s="6">
        <v>20130614</v>
      </c>
      <c r="K26" t="s">
        <v>85</v>
      </c>
      <c r="L26" t="s">
        <v>86</v>
      </c>
      <c r="M26" t="s">
        <v>87</v>
      </c>
      <c r="N26">
        <v>0</v>
      </c>
      <c r="O26" s="1">
        <v>5</v>
      </c>
      <c r="P26" s="1" t="s">
        <v>133</v>
      </c>
      <c r="Q26" s="1">
        <v>3852.4999991385266</v>
      </c>
      <c r="R26" s="1">
        <v>0</v>
      </c>
      <c r="S26">
        <f t="shared" si="40"/>
        <v>-0.6517478129157972</v>
      </c>
      <c r="T26">
        <f t="shared" si="41"/>
        <v>0.10555881297136976</v>
      </c>
      <c r="U26">
        <f t="shared" si="42"/>
        <v>58.493570402129514</v>
      </c>
      <c r="V26" s="1">
        <v>5</v>
      </c>
      <c r="W26" s="1">
        <v>5</v>
      </c>
      <c r="X26" s="1">
        <v>0</v>
      </c>
      <c r="Y26" s="1">
        <v>0</v>
      </c>
      <c r="Z26" s="1">
        <v>375.98046875</v>
      </c>
      <c r="AA26" s="1">
        <v>507.87435913085938</v>
      </c>
      <c r="AB26" s="1">
        <v>480.05551147460938</v>
      </c>
      <c r="AC26">
        <v>-9999</v>
      </c>
      <c r="AD26">
        <f t="shared" si="43"/>
        <v>0.25969787214021467</v>
      </c>
      <c r="AE26">
        <f t="shared" si="44"/>
        <v>5.4775058350764606E-2</v>
      </c>
      <c r="AF26" s="1">
        <v>-1</v>
      </c>
      <c r="AG26" s="1">
        <v>0.87</v>
      </c>
      <c r="AH26" s="1">
        <v>0.92</v>
      </c>
      <c r="AI26" s="1">
        <v>9.8973188400268555</v>
      </c>
      <c r="AJ26">
        <f t="shared" si="45"/>
        <v>0.87494865942001343</v>
      </c>
      <c r="AK26">
        <f t="shared" si="46"/>
        <v>1.9906376196626499E-4</v>
      </c>
      <c r="AL26">
        <f t="shared" si="47"/>
        <v>0.21091839490001965</v>
      </c>
      <c r="AM26">
        <f t="shared" si="48"/>
        <v>1.35079984558602</v>
      </c>
      <c r="AN26">
        <f t="shared" si="49"/>
        <v>-1</v>
      </c>
      <c r="AO26" s="1">
        <v>1999.35693359375</v>
      </c>
      <c r="AP26" s="1">
        <v>0.5</v>
      </c>
      <c r="AQ26">
        <f t="shared" si="50"/>
        <v>47.909954277897278</v>
      </c>
      <c r="AR26">
        <f t="shared" si="51"/>
        <v>2.1080574410793567</v>
      </c>
      <c r="AS26">
        <f t="shared" si="52"/>
        <v>1.9190439461543614</v>
      </c>
      <c r="AT26">
        <f t="shared" si="53"/>
        <v>23.900247573852539</v>
      </c>
      <c r="AU26" s="1">
        <v>1.5632999999999999</v>
      </c>
      <c r="AV26">
        <f t="shared" si="54"/>
        <v>5.2366495201587675</v>
      </c>
      <c r="AW26" s="1">
        <v>1</v>
      </c>
      <c r="AX26">
        <f t="shared" si="55"/>
        <v>10.473299040317535</v>
      </c>
      <c r="AY26" s="1">
        <v>18.953174591064453</v>
      </c>
      <c r="AZ26" s="1">
        <v>23.900247573852539</v>
      </c>
      <c r="BA26" s="1">
        <v>17.127361297607422</v>
      </c>
      <c r="BB26" s="1">
        <v>49.998039245605469</v>
      </c>
      <c r="BC26" s="1">
        <v>50.282337188720703</v>
      </c>
      <c r="BD26" s="1">
        <v>9.8041839599609375</v>
      </c>
      <c r="BE26" s="1">
        <v>10.890377044677734</v>
      </c>
      <c r="BF26" s="1">
        <v>43.320602416992188</v>
      </c>
      <c r="BG26" s="1">
        <v>48.119083404541016</v>
      </c>
      <c r="BH26" s="1">
        <v>300.09735107421875</v>
      </c>
      <c r="BI26" s="1">
        <v>1999.4892578125</v>
      </c>
      <c r="BJ26" s="1">
        <v>3.4573252201080322</v>
      </c>
      <c r="BK26" s="1">
        <v>97.152854919433594</v>
      </c>
      <c r="BL26" s="1">
        <v>-1.403888463973999</v>
      </c>
      <c r="BM26" s="1">
        <v>-1.1412978172302246E-2</v>
      </c>
      <c r="BN26" s="1">
        <v>1</v>
      </c>
      <c r="BO26" s="1">
        <v>-1.355140209197998</v>
      </c>
      <c r="BP26" s="1">
        <v>7.355140209197998</v>
      </c>
      <c r="BQ26" s="1">
        <v>1</v>
      </c>
      <c r="BR26" s="1">
        <v>0</v>
      </c>
      <c r="BS26" s="1">
        <v>0.15999999642372131</v>
      </c>
      <c r="BT26" s="1">
        <v>111115</v>
      </c>
      <c r="BU26">
        <f t="shared" si="56"/>
        <v>1.9196401910971583</v>
      </c>
      <c r="BV26">
        <f t="shared" si="57"/>
        <v>2.1080574410793566E-3</v>
      </c>
      <c r="BW26">
        <f t="shared" si="58"/>
        <v>297.05024757385252</v>
      </c>
      <c r="BX26">
        <f t="shared" si="59"/>
        <v>292.10317459106443</v>
      </c>
      <c r="BY26">
        <f t="shared" si="60"/>
        <v>319.91827409926918</v>
      </c>
      <c r="BZ26">
        <f t="shared" si="61"/>
        <v>0.61490732516257607</v>
      </c>
      <c r="CA26">
        <f t="shared" si="62"/>
        <v>2.9770751671938673</v>
      </c>
      <c r="CB26">
        <f t="shared" si="63"/>
        <v>30.643208268688351</v>
      </c>
      <c r="CC26">
        <f t="shared" si="64"/>
        <v>19.752831224010617</v>
      </c>
      <c r="CD26">
        <f t="shared" si="65"/>
        <v>21.426711082458496</v>
      </c>
      <c r="CE26">
        <f t="shared" si="66"/>
        <v>2.5621390191350657</v>
      </c>
      <c r="CF26">
        <f t="shared" si="67"/>
        <v>0.10450551750692032</v>
      </c>
      <c r="CG26">
        <f t="shared" si="68"/>
        <v>1.058031221039506</v>
      </c>
      <c r="CH26">
        <f t="shared" si="69"/>
        <v>1.5041077980955597</v>
      </c>
      <c r="CI26">
        <f t="shared" si="70"/>
        <v>6.5409770768074596E-2</v>
      </c>
      <c r="CJ26">
        <f t="shared" si="71"/>
        <v>5.6828173589977631</v>
      </c>
      <c r="CK26">
        <f t="shared" si="72"/>
        <v>1.1633025366857996</v>
      </c>
      <c r="CL26">
        <f t="shared" si="73"/>
        <v>34.82910132474025</v>
      </c>
      <c r="CM26">
        <f t="shared" si="74"/>
        <v>50.366346968642887</v>
      </c>
      <c r="CN26">
        <f t="shared" si="75"/>
        <v>-4.5069360754621734E-3</v>
      </c>
      <c r="CO26">
        <f t="shared" si="76"/>
        <v>0</v>
      </c>
      <c r="CP26">
        <f t="shared" si="77"/>
        <v>1749.4504456477646</v>
      </c>
      <c r="CQ26">
        <f t="shared" si="78"/>
        <v>131.89389038085938</v>
      </c>
      <c r="CR26">
        <f t="shared" si="79"/>
        <v>5.4775058350764606E-2</v>
      </c>
      <c r="CS26">
        <v>-9999</v>
      </c>
    </row>
    <row r="27" spans="1:97" x14ac:dyDescent="0.2">
      <c r="A27" t="s">
        <v>84</v>
      </c>
      <c r="B27" t="s">
        <v>104</v>
      </c>
      <c r="C27" t="s">
        <v>105</v>
      </c>
      <c r="D27">
        <v>1</v>
      </c>
      <c r="E27">
        <v>4</v>
      </c>
      <c r="F27" t="s">
        <v>248</v>
      </c>
      <c r="G27" t="s">
        <v>103</v>
      </c>
      <c r="H27" t="s">
        <v>128</v>
      </c>
      <c r="I27">
        <v>1</v>
      </c>
      <c r="J27" s="6">
        <v>20130614</v>
      </c>
      <c r="K27" t="s">
        <v>85</v>
      </c>
      <c r="L27" t="s">
        <v>86</v>
      </c>
      <c r="M27" t="s">
        <v>87</v>
      </c>
      <c r="N27">
        <v>0</v>
      </c>
      <c r="O27" s="1">
        <v>6</v>
      </c>
      <c r="P27" s="1" t="s">
        <v>134</v>
      </c>
      <c r="Q27" s="1">
        <v>3999.4999987250194</v>
      </c>
      <c r="R27" s="1">
        <v>0</v>
      </c>
      <c r="S27">
        <f t="shared" si="40"/>
        <v>0.46096830544551748</v>
      </c>
      <c r="T27">
        <f t="shared" si="41"/>
        <v>0.10825010316578576</v>
      </c>
      <c r="U27">
        <f t="shared" si="42"/>
        <v>90.012854644033283</v>
      </c>
      <c r="V27" s="1">
        <v>6</v>
      </c>
      <c r="W27" s="1">
        <v>6</v>
      </c>
      <c r="X27" s="1">
        <v>0</v>
      </c>
      <c r="Y27" s="1">
        <v>0</v>
      </c>
      <c r="Z27" s="1">
        <v>374.785888671875</v>
      </c>
      <c r="AA27" s="1">
        <v>512.85943603515625</v>
      </c>
      <c r="AB27" s="1">
        <v>476.93524169921875</v>
      </c>
      <c r="AC27">
        <v>-9999</v>
      </c>
      <c r="AD27">
        <f t="shared" si="43"/>
        <v>0.26922298326166777</v>
      </c>
      <c r="AE27">
        <f t="shared" si="44"/>
        <v>7.0046862379412114E-2</v>
      </c>
      <c r="AF27" s="1">
        <v>-1</v>
      </c>
      <c r="AG27" s="1">
        <v>0.87</v>
      </c>
      <c r="AH27" s="1">
        <v>0.92</v>
      </c>
      <c r="AI27" s="1">
        <v>9.8973188400268555</v>
      </c>
      <c r="AJ27">
        <f t="shared" si="45"/>
        <v>0.87494865942001343</v>
      </c>
      <c r="AK27">
        <f t="shared" si="46"/>
        <v>8.3519729249679814E-4</v>
      </c>
      <c r="AL27">
        <f t="shared" si="47"/>
        <v>0.26018158453927753</v>
      </c>
      <c r="AM27">
        <f t="shared" si="48"/>
        <v>1.3684064729666614</v>
      </c>
      <c r="AN27">
        <f t="shared" si="49"/>
        <v>-1</v>
      </c>
      <c r="AO27" s="1">
        <v>1999.2381591796875</v>
      </c>
      <c r="AP27" s="1">
        <v>0.5</v>
      </c>
      <c r="AQ27">
        <f t="shared" si="50"/>
        <v>61.264062710724247</v>
      </c>
      <c r="AR27">
        <f t="shared" si="51"/>
        <v>2.1586328800492165</v>
      </c>
      <c r="AS27">
        <f t="shared" si="52"/>
        <v>1.9167234220125009</v>
      </c>
      <c r="AT27">
        <f t="shared" si="53"/>
        <v>23.891759872436523</v>
      </c>
      <c r="AU27" s="1">
        <v>1.5632999999999999</v>
      </c>
      <c r="AV27">
        <f t="shared" si="54"/>
        <v>5.2366495201587675</v>
      </c>
      <c r="AW27" s="1">
        <v>1</v>
      </c>
      <c r="AX27">
        <f t="shared" si="55"/>
        <v>10.473299040317535</v>
      </c>
      <c r="AY27" s="1">
        <v>18.958860397338867</v>
      </c>
      <c r="AZ27" s="1">
        <v>23.891759872436523</v>
      </c>
      <c r="BA27" s="1">
        <v>17.127374649047852</v>
      </c>
      <c r="BB27" s="1">
        <v>100.29612731933594</v>
      </c>
      <c r="BC27" s="1">
        <v>99.943717956542969</v>
      </c>
      <c r="BD27" s="1">
        <v>9.7867364883422852</v>
      </c>
      <c r="BE27" s="1">
        <v>10.898633003234863</v>
      </c>
      <c r="BF27" s="1">
        <v>43.228996276855469</v>
      </c>
      <c r="BG27" s="1">
        <v>48.141006469726562</v>
      </c>
      <c r="BH27" s="1">
        <v>300.19091796875</v>
      </c>
      <c r="BI27" s="1">
        <v>1999.2593994140625</v>
      </c>
      <c r="BJ27" s="1">
        <v>3.7304518222808838</v>
      </c>
      <c r="BK27" s="1">
        <v>97.15283203125</v>
      </c>
      <c r="BL27" s="1">
        <v>-1.2589223384857178</v>
      </c>
      <c r="BM27" s="1">
        <v>-6.6055059432983398E-3</v>
      </c>
      <c r="BN27" s="1">
        <v>1</v>
      </c>
      <c r="BO27" s="1">
        <v>-1.355140209197998</v>
      </c>
      <c r="BP27" s="1">
        <v>7.355140209197998</v>
      </c>
      <c r="BQ27" s="1">
        <v>1</v>
      </c>
      <c r="BR27" s="1">
        <v>0</v>
      </c>
      <c r="BS27" s="1">
        <v>0.15999999642372131</v>
      </c>
      <c r="BT27" s="1">
        <v>111115</v>
      </c>
      <c r="BU27">
        <f t="shared" si="56"/>
        <v>1.9202387127790572</v>
      </c>
      <c r="BV27">
        <f t="shared" si="57"/>
        <v>2.1586328800492164E-3</v>
      </c>
      <c r="BW27">
        <f t="shared" si="58"/>
        <v>297.0417598724365</v>
      </c>
      <c r="BX27">
        <f t="shared" si="59"/>
        <v>292.10886039733884</v>
      </c>
      <c r="BY27">
        <f t="shared" si="60"/>
        <v>319.88149675634122</v>
      </c>
      <c r="BZ27">
        <f t="shared" si="61"/>
        <v>0.60738524279953332</v>
      </c>
      <c r="CA27">
        <f t="shared" si="62"/>
        <v>2.9755564835460153</v>
      </c>
      <c r="CB27">
        <f t="shared" si="63"/>
        <v>30.627583584891312</v>
      </c>
      <c r="CC27">
        <f t="shared" si="64"/>
        <v>19.728950581656449</v>
      </c>
      <c r="CD27">
        <f t="shared" si="65"/>
        <v>21.425310134887695</v>
      </c>
      <c r="CE27">
        <f t="shared" si="66"/>
        <v>2.56191916120226</v>
      </c>
      <c r="CF27">
        <f t="shared" si="67"/>
        <v>0.10714269585930267</v>
      </c>
      <c r="CG27">
        <f t="shared" si="68"/>
        <v>1.0588330615335144</v>
      </c>
      <c r="CH27">
        <f t="shared" si="69"/>
        <v>1.5030860996687456</v>
      </c>
      <c r="CI27">
        <f t="shared" si="70"/>
        <v>6.7062805738662468E-2</v>
      </c>
      <c r="CJ27">
        <f t="shared" si="71"/>
        <v>8.7450037478850859</v>
      </c>
      <c r="CK27">
        <f t="shared" si="72"/>
        <v>0.900635442471454</v>
      </c>
      <c r="CL27">
        <f t="shared" si="73"/>
        <v>34.891493218535942</v>
      </c>
      <c r="CM27">
        <f t="shared" si="74"/>
        <v>99.884299504920818</v>
      </c>
      <c r="CN27">
        <f t="shared" si="75"/>
        <v>1.6102503179310881E-3</v>
      </c>
      <c r="CO27">
        <f t="shared" si="76"/>
        <v>0</v>
      </c>
      <c r="CP27">
        <f t="shared" si="77"/>
        <v>1749.2493313501952</v>
      </c>
      <c r="CQ27">
        <f t="shared" si="78"/>
        <v>138.07354736328125</v>
      </c>
      <c r="CR27">
        <f t="shared" si="79"/>
        <v>7.0046862379412114E-2</v>
      </c>
      <c r="CS27">
        <v>-9999</v>
      </c>
    </row>
    <row r="28" spans="1:97" x14ac:dyDescent="0.2">
      <c r="A28" t="s">
        <v>84</v>
      </c>
      <c r="B28" t="s">
        <v>104</v>
      </c>
      <c r="C28" t="s">
        <v>105</v>
      </c>
      <c r="D28">
        <v>1</v>
      </c>
      <c r="E28">
        <v>4</v>
      </c>
      <c r="F28" t="s">
        <v>248</v>
      </c>
      <c r="G28" t="s">
        <v>103</v>
      </c>
      <c r="H28" t="s">
        <v>128</v>
      </c>
      <c r="I28">
        <v>1</v>
      </c>
      <c r="J28" s="6">
        <v>20130614</v>
      </c>
      <c r="K28" t="s">
        <v>85</v>
      </c>
      <c r="L28" t="s">
        <v>86</v>
      </c>
      <c r="M28" t="s">
        <v>87</v>
      </c>
      <c r="N28">
        <v>0</v>
      </c>
      <c r="O28" s="1">
        <v>7</v>
      </c>
      <c r="P28" s="1" t="s">
        <v>135</v>
      </c>
      <c r="Q28" s="1">
        <v>4165.9999998621643</v>
      </c>
      <c r="R28" s="1">
        <v>0</v>
      </c>
      <c r="S28">
        <f t="shared" si="40"/>
        <v>3.5095661366193722</v>
      </c>
      <c r="T28">
        <f t="shared" si="41"/>
        <v>8.2727560803375802E-2</v>
      </c>
      <c r="U28">
        <f t="shared" si="42"/>
        <v>172.02079249091165</v>
      </c>
      <c r="V28" s="1">
        <v>7</v>
      </c>
      <c r="W28" s="1">
        <v>7</v>
      </c>
      <c r="X28" s="1">
        <v>0</v>
      </c>
      <c r="Y28" s="1">
        <v>0</v>
      </c>
      <c r="Z28" s="1">
        <v>375.220947265625</v>
      </c>
      <c r="AA28" s="1">
        <v>503.5081787109375</v>
      </c>
      <c r="AB28" s="1">
        <v>472.4866943359375</v>
      </c>
      <c r="AC28">
        <v>-9999</v>
      </c>
      <c r="AD28">
        <f t="shared" si="43"/>
        <v>0.25478678772159885</v>
      </c>
      <c r="AE28">
        <f t="shared" si="44"/>
        <v>6.1610686154930046E-2</v>
      </c>
      <c r="AF28" s="1">
        <v>-1</v>
      </c>
      <c r="AG28" s="1">
        <v>0.87</v>
      </c>
      <c r="AH28" s="1">
        <v>0.92</v>
      </c>
      <c r="AI28" s="1">
        <v>9.8973188400268555</v>
      </c>
      <c r="AJ28">
        <f t="shared" si="45"/>
        <v>0.87494865942001343</v>
      </c>
      <c r="AK28">
        <f t="shared" si="46"/>
        <v>2.5783014600790095E-3</v>
      </c>
      <c r="AL28">
        <f t="shared" si="47"/>
        <v>0.24181271998393802</v>
      </c>
      <c r="AM28">
        <f t="shared" si="48"/>
        <v>1.3418978401397614</v>
      </c>
      <c r="AN28">
        <f t="shared" si="49"/>
        <v>-1</v>
      </c>
      <c r="AO28" s="1">
        <v>1999.121826171875</v>
      </c>
      <c r="AP28" s="1">
        <v>0.5</v>
      </c>
      <c r="AQ28">
        <f t="shared" si="50"/>
        <v>53.882517755791582</v>
      </c>
      <c r="AR28">
        <f t="shared" si="51"/>
        <v>1.6557061924223619</v>
      </c>
      <c r="AS28">
        <f t="shared" si="52"/>
        <v>1.9190934014994543</v>
      </c>
      <c r="AT28">
        <f t="shared" si="53"/>
        <v>23.884437561035156</v>
      </c>
      <c r="AU28" s="1">
        <v>1.5632999999999999</v>
      </c>
      <c r="AV28">
        <f t="shared" si="54"/>
        <v>5.2366495201587675</v>
      </c>
      <c r="AW28" s="1">
        <v>1</v>
      </c>
      <c r="AX28">
        <f t="shared" si="55"/>
        <v>10.473299040317535</v>
      </c>
      <c r="AY28" s="1">
        <v>18.963054656982422</v>
      </c>
      <c r="AZ28" s="1">
        <v>23.884437561035156</v>
      </c>
      <c r="BA28" s="1">
        <v>17.124731063842773</v>
      </c>
      <c r="BB28" s="1">
        <v>249.15374755859375</v>
      </c>
      <c r="BC28" s="1">
        <v>247.11317443847656</v>
      </c>
      <c r="BD28" s="1">
        <v>10.008163452148438</v>
      </c>
      <c r="BE28" s="1">
        <v>10.860967636108398</v>
      </c>
      <c r="BF28" s="1">
        <v>44.353599548339844</v>
      </c>
      <c r="BG28" s="1">
        <v>47.96075439453125</v>
      </c>
      <c r="BH28" s="1">
        <v>300.21585083007812</v>
      </c>
      <c r="BI28" s="1">
        <v>1999.0262451171875</v>
      </c>
      <c r="BJ28" s="1">
        <v>2.8699231147766113</v>
      </c>
      <c r="BK28" s="1">
        <v>97.150962829589844</v>
      </c>
      <c r="BL28" s="1">
        <v>-1.3237264156341553</v>
      </c>
      <c r="BM28" s="1">
        <v>-1.4987349510192871E-2</v>
      </c>
      <c r="BN28" s="1">
        <v>1</v>
      </c>
      <c r="BO28" s="1">
        <v>-1.355140209197998</v>
      </c>
      <c r="BP28" s="1">
        <v>7.355140209197998</v>
      </c>
      <c r="BQ28" s="1">
        <v>1</v>
      </c>
      <c r="BR28" s="1">
        <v>0</v>
      </c>
      <c r="BS28" s="1">
        <v>0.15999999642372131</v>
      </c>
      <c r="BT28" s="1">
        <v>111115</v>
      </c>
      <c r="BU28">
        <f t="shared" si="56"/>
        <v>1.920398201433366</v>
      </c>
      <c r="BV28">
        <f t="shared" si="57"/>
        <v>1.655706192422362E-3</v>
      </c>
      <c r="BW28">
        <f t="shared" si="58"/>
        <v>297.03443756103513</v>
      </c>
      <c r="BX28">
        <f t="shared" si="59"/>
        <v>292.1130546569824</v>
      </c>
      <c r="BY28">
        <f t="shared" si="60"/>
        <v>319.84419206967505</v>
      </c>
      <c r="BZ28">
        <f t="shared" si="61"/>
        <v>0.68679141226634421</v>
      </c>
      <c r="CA28">
        <f t="shared" si="62"/>
        <v>2.9742468646083995</v>
      </c>
      <c r="CB28">
        <f t="shared" si="63"/>
        <v>30.614692618388702</v>
      </c>
      <c r="CC28">
        <f t="shared" si="64"/>
        <v>19.753724982280303</v>
      </c>
      <c r="CD28">
        <f t="shared" si="65"/>
        <v>21.423746109008789</v>
      </c>
      <c r="CE28">
        <f t="shared" si="66"/>
        <v>2.5616737300637542</v>
      </c>
      <c r="CF28">
        <f t="shared" si="67"/>
        <v>8.2079225063510425E-2</v>
      </c>
      <c r="CG28">
        <f t="shared" si="68"/>
        <v>1.0551534631089452</v>
      </c>
      <c r="CH28">
        <f t="shared" si="69"/>
        <v>1.506520266954809</v>
      </c>
      <c r="CI28">
        <f t="shared" si="70"/>
        <v>5.1357373262737469E-2</v>
      </c>
      <c r="CJ28">
        <f t="shared" si="71"/>
        <v>16.711985617201147</v>
      </c>
      <c r="CK28">
        <f t="shared" si="72"/>
        <v>0.69612149526952649</v>
      </c>
      <c r="CL28">
        <f t="shared" si="73"/>
        <v>34.626287274877377</v>
      </c>
      <c r="CM28">
        <f t="shared" si="74"/>
        <v>246.66079412677178</v>
      </c>
      <c r="CN28">
        <f t="shared" si="75"/>
        <v>4.9267353446655502E-3</v>
      </c>
      <c r="CO28">
        <f t="shared" si="76"/>
        <v>0</v>
      </c>
      <c r="CP28">
        <f t="shared" si="77"/>
        <v>1749.0453333107064</v>
      </c>
      <c r="CQ28">
        <f t="shared" si="78"/>
        <v>128.2872314453125</v>
      </c>
      <c r="CR28">
        <f t="shared" si="79"/>
        <v>6.1610686154930046E-2</v>
      </c>
      <c r="CS28">
        <v>-9999</v>
      </c>
    </row>
    <row r="29" spans="1:97" x14ac:dyDescent="0.2">
      <c r="A29" t="s">
        <v>84</v>
      </c>
      <c r="B29" t="s">
        <v>104</v>
      </c>
      <c r="C29" t="s">
        <v>105</v>
      </c>
      <c r="D29">
        <v>1</v>
      </c>
      <c r="E29">
        <v>4</v>
      </c>
      <c r="F29" t="s">
        <v>248</v>
      </c>
      <c r="G29" t="s">
        <v>103</v>
      </c>
      <c r="H29" t="s">
        <v>128</v>
      </c>
      <c r="I29">
        <v>1</v>
      </c>
      <c r="J29" s="6">
        <v>20130614</v>
      </c>
      <c r="K29" t="s">
        <v>85</v>
      </c>
      <c r="L29" t="s">
        <v>86</v>
      </c>
      <c r="M29" t="s">
        <v>87</v>
      </c>
      <c r="N29">
        <v>0</v>
      </c>
      <c r="O29" s="1">
        <v>8</v>
      </c>
      <c r="P29" s="1" t="s">
        <v>136</v>
      </c>
      <c r="Q29" s="1">
        <v>4292.999999448657</v>
      </c>
      <c r="R29" s="1">
        <v>0</v>
      </c>
      <c r="S29">
        <f t="shared" si="40"/>
        <v>7.3779515011473826</v>
      </c>
      <c r="T29">
        <f t="shared" si="41"/>
        <v>9.7913178746863352E-2</v>
      </c>
      <c r="U29">
        <f t="shared" si="42"/>
        <v>262.91444984173364</v>
      </c>
      <c r="V29" s="1">
        <v>8</v>
      </c>
      <c r="W29" s="1">
        <v>8</v>
      </c>
      <c r="X29" s="1">
        <v>0</v>
      </c>
      <c r="Y29" s="1">
        <v>0</v>
      </c>
      <c r="Z29" s="1">
        <v>375.2431640625</v>
      </c>
      <c r="AA29" s="1">
        <v>504.6920166015625</v>
      </c>
      <c r="AB29" s="1">
        <v>469.7816162109375</v>
      </c>
      <c r="AC29">
        <v>-9999</v>
      </c>
      <c r="AD29">
        <f t="shared" si="43"/>
        <v>0.25649078701646683</v>
      </c>
      <c r="AE29">
        <f t="shared" si="44"/>
        <v>6.9171691333064209E-2</v>
      </c>
      <c r="AF29" s="1">
        <v>-1</v>
      </c>
      <c r="AG29" s="1">
        <v>0.87</v>
      </c>
      <c r="AH29" s="1">
        <v>0.92</v>
      </c>
      <c r="AI29" s="1">
        <v>9.8973188400268555</v>
      </c>
      <c r="AJ29">
        <f t="shared" si="45"/>
        <v>0.87494865942001343</v>
      </c>
      <c r="AK29">
        <f t="shared" si="46"/>
        <v>4.7907856682049025E-3</v>
      </c>
      <c r="AL29">
        <f t="shared" si="47"/>
        <v>0.26968489643498722</v>
      </c>
      <c r="AM29">
        <f t="shared" si="48"/>
        <v>1.3449732465146298</v>
      </c>
      <c r="AN29">
        <f t="shared" si="49"/>
        <v>-1</v>
      </c>
      <c r="AO29" s="1">
        <v>1998.705078125</v>
      </c>
      <c r="AP29" s="1">
        <v>0.5</v>
      </c>
      <c r="AQ29">
        <f t="shared" si="50"/>
        <v>60.482493178912975</v>
      </c>
      <c r="AR29">
        <f t="shared" si="51"/>
        <v>1.9780716274187442</v>
      </c>
      <c r="AS29">
        <f t="shared" si="52"/>
        <v>1.9398632814190135</v>
      </c>
      <c r="AT29">
        <f t="shared" si="53"/>
        <v>23.963230133056641</v>
      </c>
      <c r="AU29" s="1">
        <v>1.5632999999999999</v>
      </c>
      <c r="AV29">
        <f t="shared" si="54"/>
        <v>5.2366495201587675</v>
      </c>
      <c r="AW29" s="1">
        <v>1</v>
      </c>
      <c r="AX29">
        <f t="shared" si="55"/>
        <v>10.473299040317535</v>
      </c>
      <c r="AY29" s="1">
        <v>18.970794677734375</v>
      </c>
      <c r="AZ29" s="1">
        <v>23.963230133056641</v>
      </c>
      <c r="BA29" s="1">
        <v>17.127765655517578</v>
      </c>
      <c r="BB29" s="1">
        <v>399.41317749023438</v>
      </c>
      <c r="BC29" s="1">
        <v>395.16360473632812</v>
      </c>
      <c r="BD29" s="1">
        <v>9.7734355926513672</v>
      </c>
      <c r="BE29" s="1">
        <v>10.792508125305176</v>
      </c>
      <c r="BF29" s="1">
        <v>43.135856628417969</v>
      </c>
      <c r="BG29" s="1">
        <v>47.637920379638672</v>
      </c>
      <c r="BH29" s="1">
        <v>300.1695556640625</v>
      </c>
      <c r="BI29" s="1">
        <v>1998.7042236328125</v>
      </c>
      <c r="BJ29" s="1">
        <v>4.1956863403320312</v>
      </c>
      <c r="BK29" s="1">
        <v>97.150947570800781</v>
      </c>
      <c r="BL29" s="1">
        <v>-1.5429036617279053</v>
      </c>
      <c r="BM29" s="1">
        <v>-7.4275732040405273E-3</v>
      </c>
      <c r="BN29" s="1">
        <v>0.66666668653488159</v>
      </c>
      <c r="BO29" s="1">
        <v>-1.355140209197998</v>
      </c>
      <c r="BP29" s="1">
        <v>7.355140209197998</v>
      </c>
      <c r="BQ29" s="1">
        <v>1</v>
      </c>
      <c r="BR29" s="1">
        <v>0</v>
      </c>
      <c r="BS29" s="1">
        <v>0.15999999642372131</v>
      </c>
      <c r="BT29" s="1">
        <v>111115</v>
      </c>
      <c r="BU29">
        <f t="shared" si="56"/>
        <v>1.9201020639932356</v>
      </c>
      <c r="BV29">
        <f t="shared" si="57"/>
        <v>1.9780716274187442E-3</v>
      </c>
      <c r="BW29">
        <f t="shared" si="58"/>
        <v>297.11323013305662</v>
      </c>
      <c r="BX29">
        <f t="shared" si="59"/>
        <v>292.12079467773435</v>
      </c>
      <c r="BY29">
        <f t="shared" si="60"/>
        <v>319.79266863332668</v>
      </c>
      <c r="BZ29">
        <f t="shared" si="61"/>
        <v>0.63302001407308894</v>
      </c>
      <c r="CA29">
        <f t="shared" si="62"/>
        <v>2.9883656724579781</v>
      </c>
      <c r="CB29">
        <f t="shared" si="63"/>
        <v>30.760025992336764</v>
      </c>
      <c r="CC29">
        <f t="shared" si="64"/>
        <v>19.967517867031589</v>
      </c>
      <c r="CD29">
        <f t="shared" si="65"/>
        <v>21.467012405395508</v>
      </c>
      <c r="CE29">
        <f t="shared" si="66"/>
        <v>2.5684707909965021</v>
      </c>
      <c r="CF29">
        <f t="shared" si="67"/>
        <v>9.7006282699972371E-2</v>
      </c>
      <c r="CG29">
        <f t="shared" si="68"/>
        <v>1.0485023910389646</v>
      </c>
      <c r="CH29">
        <f t="shared" si="69"/>
        <v>1.5199683999575375</v>
      </c>
      <c r="CI29">
        <f t="shared" si="70"/>
        <v>6.070975857456648E-2</v>
      </c>
      <c r="CJ29">
        <f t="shared" si="71"/>
        <v>25.542387932180198</v>
      </c>
      <c r="CK29">
        <f t="shared" si="72"/>
        <v>0.66533062936593723</v>
      </c>
      <c r="CL29">
        <f t="shared" si="73"/>
        <v>34.322870158274199</v>
      </c>
      <c r="CM29">
        <f t="shared" si="74"/>
        <v>394.21259259696245</v>
      </c>
      <c r="CN29">
        <f t="shared" si="75"/>
        <v>6.4237539886714693E-3</v>
      </c>
      <c r="CO29">
        <f t="shared" si="76"/>
        <v>0</v>
      </c>
      <c r="CP29">
        <f t="shared" si="77"/>
        <v>1748.7635810446479</v>
      </c>
      <c r="CQ29">
        <f t="shared" si="78"/>
        <v>129.4488525390625</v>
      </c>
      <c r="CR29">
        <f t="shared" si="79"/>
        <v>6.9171691333064209E-2</v>
      </c>
      <c r="CS29">
        <v>-9999</v>
      </c>
    </row>
    <row r="30" spans="1:97" x14ac:dyDescent="0.2">
      <c r="A30" t="s">
        <v>84</v>
      </c>
      <c r="B30" t="s">
        <v>137</v>
      </c>
      <c r="C30" t="s">
        <v>102</v>
      </c>
      <c r="D30">
        <v>1</v>
      </c>
      <c r="E30">
        <v>1</v>
      </c>
      <c r="F30" t="s">
        <v>248</v>
      </c>
      <c r="G30" t="s">
        <v>103</v>
      </c>
      <c r="H30" t="s">
        <v>415</v>
      </c>
      <c r="I30">
        <v>1</v>
      </c>
      <c r="J30" s="6">
        <v>20130614</v>
      </c>
      <c r="K30" t="s">
        <v>138</v>
      </c>
      <c r="L30" t="s">
        <v>86</v>
      </c>
      <c r="M30" t="s">
        <v>87</v>
      </c>
      <c r="N30">
        <v>0</v>
      </c>
      <c r="O30" s="1">
        <v>1</v>
      </c>
      <c r="P30" s="1" t="s">
        <v>139</v>
      </c>
      <c r="Q30" s="1">
        <v>3120.9999948311597</v>
      </c>
      <c r="R30" s="1">
        <v>0</v>
      </c>
      <c r="S30">
        <f t="shared" si="40"/>
        <v>7.8564457839017967</v>
      </c>
      <c r="T30">
        <f t="shared" si="41"/>
        <v>9.4691592926975737E-2</v>
      </c>
      <c r="U30">
        <f t="shared" si="42"/>
        <v>247.71880704700533</v>
      </c>
      <c r="V30" s="1">
        <v>1</v>
      </c>
      <c r="W30" s="1">
        <v>1</v>
      </c>
      <c r="X30" s="1">
        <v>0</v>
      </c>
      <c r="Y30" s="1">
        <v>0</v>
      </c>
      <c r="Z30" s="1">
        <v>757.240478515625</v>
      </c>
      <c r="AA30" s="1">
        <v>1236.591064453125</v>
      </c>
      <c r="AB30" s="1">
        <v>1088.7249755859375</v>
      </c>
      <c r="AC30">
        <v>-9999</v>
      </c>
      <c r="AD30">
        <f t="shared" si="43"/>
        <v>0.38763872691372708</v>
      </c>
      <c r="AE30">
        <f t="shared" si="44"/>
        <v>0.11957557604751122</v>
      </c>
      <c r="AF30" s="1">
        <v>-1</v>
      </c>
      <c r="AG30" s="1">
        <v>0.87</v>
      </c>
      <c r="AH30" s="1">
        <v>0.92</v>
      </c>
      <c r="AI30" s="1">
        <v>7.7388148307800293</v>
      </c>
      <c r="AJ30">
        <f t="shared" si="45"/>
        <v>0.87386940741538988</v>
      </c>
      <c r="AK30">
        <f t="shared" si="46"/>
        <v>4.251430243568167E-3</v>
      </c>
      <c r="AL30">
        <f t="shared" si="47"/>
        <v>0.30847169734442964</v>
      </c>
      <c r="AM30">
        <f t="shared" si="48"/>
        <v>1.6330229293567922</v>
      </c>
      <c r="AN30">
        <f t="shared" si="49"/>
        <v>-1</v>
      </c>
      <c r="AO30" s="1">
        <v>2383.84423828125</v>
      </c>
      <c r="AP30" s="1">
        <v>0.5</v>
      </c>
      <c r="AQ30">
        <f t="shared" si="50"/>
        <v>124.54803979740157</v>
      </c>
      <c r="AR30">
        <f t="shared" si="51"/>
        <v>2.1928564258142949</v>
      </c>
      <c r="AS30">
        <f t="shared" si="52"/>
        <v>2.2183526576091372</v>
      </c>
      <c r="AT30">
        <f t="shared" si="53"/>
        <v>26.857208251953125</v>
      </c>
      <c r="AU30" s="1">
        <v>1.92</v>
      </c>
      <c r="AV30">
        <f t="shared" si="54"/>
        <v>4.7532710075378422</v>
      </c>
      <c r="AW30" s="1">
        <v>1</v>
      </c>
      <c r="AX30">
        <f t="shared" si="55"/>
        <v>9.5065420150756843</v>
      </c>
      <c r="AY30" s="1">
        <v>21.482107162475586</v>
      </c>
      <c r="AZ30" s="1">
        <v>26.857208251953125</v>
      </c>
      <c r="BA30" s="1">
        <v>19.419486999511719</v>
      </c>
      <c r="BB30" s="1">
        <v>399.1634521484375</v>
      </c>
      <c r="BC30" s="1">
        <v>393.58334350585938</v>
      </c>
      <c r="BD30" s="1">
        <v>12.295882225036621</v>
      </c>
      <c r="BE30" s="1">
        <v>13.68001651763916</v>
      </c>
      <c r="BF30" s="1">
        <v>46.531005859375</v>
      </c>
      <c r="BG30" s="1">
        <v>51.768951416015625</v>
      </c>
      <c r="BH30" s="1">
        <v>300.02056884765625</v>
      </c>
      <c r="BI30" s="1">
        <v>2383.84423828125</v>
      </c>
      <c r="BJ30" s="1">
        <v>6.3537144660949707</v>
      </c>
      <c r="BK30" s="1">
        <v>97.287895202636719</v>
      </c>
      <c r="BL30" s="1">
        <v>1.0143102407455444</v>
      </c>
      <c r="BM30" s="1">
        <v>8.6928978562355042E-2</v>
      </c>
      <c r="BN30" s="1">
        <v>0.5</v>
      </c>
      <c r="BO30" s="1">
        <v>-1.355140209197998</v>
      </c>
      <c r="BP30" s="1">
        <v>7.355140209197998</v>
      </c>
      <c r="BQ30" s="1">
        <v>1</v>
      </c>
      <c r="BR30" s="1">
        <v>0</v>
      </c>
      <c r="BS30" s="1">
        <v>0.15999999642372131</v>
      </c>
      <c r="BT30" s="1">
        <v>111115</v>
      </c>
      <c r="BU30">
        <f t="shared" si="56"/>
        <v>1.5626071294148762</v>
      </c>
      <c r="BV30">
        <f t="shared" si="57"/>
        <v>2.1928564258142948E-3</v>
      </c>
      <c r="BW30">
        <f t="shared" si="58"/>
        <v>300.0072082519531</v>
      </c>
      <c r="BX30">
        <f t="shared" si="59"/>
        <v>294.63210716247556</v>
      </c>
      <c r="BY30">
        <f t="shared" si="60"/>
        <v>381.41506959970866</v>
      </c>
      <c r="BZ30">
        <f t="shared" si="61"/>
        <v>0.87448590726975262</v>
      </c>
      <c r="CA30">
        <f t="shared" si="62"/>
        <v>3.5492526709475554</v>
      </c>
      <c r="CB30">
        <f t="shared" si="63"/>
        <v>36.48195557684717</v>
      </c>
      <c r="CC30">
        <f t="shared" si="64"/>
        <v>22.80193905920801</v>
      </c>
      <c r="CD30">
        <f t="shared" si="65"/>
        <v>24.169657707214355</v>
      </c>
      <c r="CE30">
        <f t="shared" si="66"/>
        <v>3.0256335839572088</v>
      </c>
      <c r="CF30">
        <f t="shared" si="67"/>
        <v>9.3757702748158034E-2</v>
      </c>
      <c r="CG30">
        <f t="shared" si="68"/>
        <v>1.3309000133384179</v>
      </c>
      <c r="CH30">
        <f t="shared" si="69"/>
        <v>1.6947335706187909</v>
      </c>
      <c r="CI30">
        <f t="shared" si="70"/>
        <v>5.8681758860423906E-2</v>
      </c>
      <c r="CJ30">
        <f t="shared" si="71"/>
        <v>24.10004133971124</v>
      </c>
      <c r="CK30">
        <f t="shared" si="72"/>
        <v>0.62939352270459448</v>
      </c>
      <c r="CL30">
        <f t="shared" si="73"/>
        <v>36.52237561152112</v>
      </c>
      <c r="CM30">
        <f t="shared" si="74"/>
        <v>392.46766950037477</v>
      </c>
      <c r="CN30">
        <f t="shared" si="75"/>
        <v>7.3110751837595347E-3</v>
      </c>
      <c r="CO30">
        <f t="shared" si="76"/>
        <v>0</v>
      </c>
      <c r="CP30">
        <f t="shared" si="77"/>
        <v>2083.1685518774275</v>
      </c>
      <c r="CQ30">
        <f t="shared" si="78"/>
        <v>479.3505859375</v>
      </c>
      <c r="CR30">
        <f t="shared" si="79"/>
        <v>0.11957557604751122</v>
      </c>
      <c r="CS30">
        <v>-9999</v>
      </c>
    </row>
    <row r="31" spans="1:97" x14ac:dyDescent="0.2">
      <c r="A31" t="s">
        <v>84</v>
      </c>
      <c r="B31" t="s">
        <v>137</v>
      </c>
      <c r="C31" t="s">
        <v>102</v>
      </c>
      <c r="D31">
        <v>1</v>
      </c>
      <c r="E31">
        <v>1</v>
      </c>
      <c r="F31" t="s">
        <v>248</v>
      </c>
      <c r="G31" t="s">
        <v>103</v>
      </c>
      <c r="H31" t="s">
        <v>415</v>
      </c>
      <c r="I31">
        <v>1</v>
      </c>
      <c r="J31" s="6">
        <v>20130614</v>
      </c>
      <c r="K31" t="s">
        <v>138</v>
      </c>
      <c r="L31" t="s">
        <v>86</v>
      </c>
      <c r="M31" t="s">
        <v>87</v>
      </c>
      <c r="N31">
        <v>0</v>
      </c>
      <c r="O31" s="1">
        <v>2</v>
      </c>
      <c r="P31" s="1" t="s">
        <v>140</v>
      </c>
      <c r="Q31" s="1">
        <v>3349.4999987250194</v>
      </c>
      <c r="R31" s="1">
        <v>0</v>
      </c>
      <c r="S31">
        <f t="shared" si="40"/>
        <v>5.6574414254191714</v>
      </c>
      <c r="T31">
        <f t="shared" si="41"/>
        <v>0.12044896720115071</v>
      </c>
      <c r="U31">
        <f t="shared" si="42"/>
        <v>162.56767069171289</v>
      </c>
      <c r="V31" s="1">
        <v>2</v>
      </c>
      <c r="W31" s="1">
        <v>2</v>
      </c>
      <c r="X31" s="1">
        <v>0</v>
      </c>
      <c r="Y31" s="1">
        <v>0</v>
      </c>
      <c r="Z31" s="1">
        <v>747.49267578125</v>
      </c>
      <c r="AA31" s="1">
        <v>1183.0933837890625</v>
      </c>
      <c r="AB31" s="1">
        <v>1056.391357421875</v>
      </c>
      <c r="AC31">
        <v>-9999</v>
      </c>
      <c r="AD31">
        <f t="shared" si="43"/>
        <v>0.36818793340955502</v>
      </c>
      <c r="AE31">
        <f t="shared" si="44"/>
        <v>0.10709385083483622</v>
      </c>
      <c r="AF31" s="1">
        <v>-1</v>
      </c>
      <c r="AG31" s="1">
        <v>0.87</v>
      </c>
      <c r="AH31" s="1">
        <v>0.92</v>
      </c>
      <c r="AI31" s="1">
        <v>7.8096399307250977</v>
      </c>
      <c r="AJ31">
        <f t="shared" si="45"/>
        <v>0.87390481996536251</v>
      </c>
      <c r="AK31">
        <f t="shared" si="46"/>
        <v>3.2147848868711304E-3</v>
      </c>
      <c r="AL31">
        <f t="shared" si="47"/>
        <v>0.29086735636094307</v>
      </c>
      <c r="AM31">
        <f t="shared" si="48"/>
        <v>1.5827491320266647</v>
      </c>
      <c r="AN31">
        <f t="shared" si="49"/>
        <v>-1</v>
      </c>
      <c r="AO31" s="1">
        <v>2369.688720703125</v>
      </c>
      <c r="AP31" s="1">
        <v>0.5</v>
      </c>
      <c r="AQ31">
        <f t="shared" si="50"/>
        <v>110.88938514474246</v>
      </c>
      <c r="AR31">
        <f t="shared" si="51"/>
        <v>2.7057937020596867</v>
      </c>
      <c r="AS31">
        <f t="shared" si="52"/>
        <v>2.157587868038604</v>
      </c>
      <c r="AT31">
        <f t="shared" si="53"/>
        <v>26.723814010620117</v>
      </c>
      <c r="AU31" s="1">
        <v>1.92</v>
      </c>
      <c r="AV31">
        <f t="shared" si="54"/>
        <v>4.7532710075378422</v>
      </c>
      <c r="AW31" s="1">
        <v>1</v>
      </c>
      <c r="AX31">
        <f t="shared" si="55"/>
        <v>9.5065420150756843</v>
      </c>
      <c r="AY31" s="1">
        <v>21.624208450317383</v>
      </c>
      <c r="AZ31" s="1">
        <v>26.723814010620117</v>
      </c>
      <c r="BA31" s="1">
        <v>19.563879013061523</v>
      </c>
      <c r="BB31" s="1">
        <v>250.00259399414062</v>
      </c>
      <c r="BC31" s="1">
        <v>245.95573425292969</v>
      </c>
      <c r="BD31" s="1">
        <v>12.312152862548828</v>
      </c>
      <c r="BE31" s="1">
        <v>14.019656181335449</v>
      </c>
      <c r="BF31" s="1">
        <v>46.188514709472656</v>
      </c>
      <c r="BG31" s="1">
        <v>52.594142913818359</v>
      </c>
      <c r="BH31" s="1">
        <v>299.98712158203125</v>
      </c>
      <c r="BI31" s="1">
        <v>2369.688720703125</v>
      </c>
      <c r="BJ31" s="1">
        <v>6.3284077644348145</v>
      </c>
      <c r="BK31" s="1">
        <v>97.286506652832031</v>
      </c>
      <c r="BL31" s="1">
        <v>0.69949090480804443</v>
      </c>
      <c r="BM31" s="1">
        <v>8.3572998642921448E-2</v>
      </c>
      <c r="BN31" s="1">
        <v>0.5</v>
      </c>
      <c r="BO31" s="1">
        <v>-1.355140209197998</v>
      </c>
      <c r="BP31" s="1">
        <v>7.355140209197998</v>
      </c>
      <c r="BQ31" s="1">
        <v>1</v>
      </c>
      <c r="BR31" s="1">
        <v>0</v>
      </c>
      <c r="BS31" s="1">
        <v>0.15999999642372131</v>
      </c>
      <c r="BT31" s="1">
        <v>111115</v>
      </c>
      <c r="BU31">
        <f t="shared" si="56"/>
        <v>1.5624329249064126</v>
      </c>
      <c r="BV31">
        <f t="shared" si="57"/>
        <v>2.7057937020596866E-3</v>
      </c>
      <c r="BW31">
        <f t="shared" si="58"/>
        <v>299.87381401062009</v>
      </c>
      <c r="BX31">
        <f t="shared" si="59"/>
        <v>294.77420845031736</v>
      </c>
      <c r="BY31">
        <f t="shared" si="60"/>
        <v>379.15018683783273</v>
      </c>
      <c r="BZ31">
        <f t="shared" si="61"/>
        <v>0.78949095434455074</v>
      </c>
      <c r="CA31">
        <f t="shared" si="62"/>
        <v>3.5215112423945127</v>
      </c>
      <c r="CB31">
        <f t="shared" si="63"/>
        <v>36.197324413765465</v>
      </c>
      <c r="CC31">
        <f t="shared" si="64"/>
        <v>22.177668232430015</v>
      </c>
      <c r="CD31">
        <f t="shared" si="65"/>
        <v>24.17401123046875</v>
      </c>
      <c r="CE31">
        <f t="shared" si="66"/>
        <v>3.0264239132145838</v>
      </c>
      <c r="CF31">
        <f t="shared" si="67"/>
        <v>0.11894195906885549</v>
      </c>
      <c r="CG31">
        <f t="shared" si="68"/>
        <v>1.3639233743559089</v>
      </c>
      <c r="CH31">
        <f t="shared" si="69"/>
        <v>1.6625005388586749</v>
      </c>
      <c r="CI31">
        <f t="shared" si="70"/>
        <v>7.4472666570339477E-2</v>
      </c>
      <c r="CJ31">
        <f t="shared" si="71"/>
        <v>15.815640776284734</v>
      </c>
      <c r="CK31">
        <f t="shared" si="72"/>
        <v>0.66096312487081799</v>
      </c>
      <c r="CL31">
        <f t="shared" si="73"/>
        <v>37.939519891789331</v>
      </c>
      <c r="CM31">
        <f t="shared" si="74"/>
        <v>245.15233529753621</v>
      </c>
      <c r="CN31">
        <f t="shared" si="75"/>
        <v>8.7553973832563674E-3</v>
      </c>
      <c r="CO31">
        <f t="shared" si="76"/>
        <v>0</v>
      </c>
      <c r="CP31">
        <f t="shared" si="77"/>
        <v>2070.8823948400145</v>
      </c>
      <c r="CQ31">
        <f t="shared" si="78"/>
        <v>435.6007080078125</v>
      </c>
      <c r="CR31">
        <f t="shared" si="79"/>
        <v>0.10709385083483622</v>
      </c>
      <c r="CS31">
        <v>-9999</v>
      </c>
    </row>
    <row r="32" spans="1:97" x14ac:dyDescent="0.2">
      <c r="A32" t="s">
        <v>84</v>
      </c>
      <c r="B32" t="s">
        <v>137</v>
      </c>
      <c r="C32" t="s">
        <v>102</v>
      </c>
      <c r="D32">
        <v>1</v>
      </c>
      <c r="E32">
        <v>1</v>
      </c>
      <c r="F32" t="s">
        <v>248</v>
      </c>
      <c r="G32" t="s">
        <v>103</v>
      </c>
      <c r="H32" t="s">
        <v>415</v>
      </c>
      <c r="I32">
        <v>1</v>
      </c>
      <c r="J32" s="6">
        <v>20130614</v>
      </c>
      <c r="K32" t="s">
        <v>138</v>
      </c>
      <c r="L32" t="s">
        <v>86</v>
      </c>
      <c r="M32" t="s">
        <v>87</v>
      </c>
      <c r="N32">
        <v>0</v>
      </c>
      <c r="O32" s="1">
        <v>3</v>
      </c>
      <c r="P32" s="1" t="s">
        <v>141</v>
      </c>
      <c r="Q32" s="1">
        <v>3548.4999981736764</v>
      </c>
      <c r="R32" s="1">
        <v>0</v>
      </c>
      <c r="S32">
        <f t="shared" si="40"/>
        <v>7.0697214624250657</v>
      </c>
      <c r="T32">
        <f t="shared" si="41"/>
        <v>0.15641493746109131</v>
      </c>
      <c r="U32">
        <f t="shared" si="42"/>
        <v>163.99296150228025</v>
      </c>
      <c r="V32" s="1">
        <v>3</v>
      </c>
      <c r="W32" s="1">
        <v>3</v>
      </c>
      <c r="X32" s="1">
        <v>0</v>
      </c>
      <c r="Y32" s="1">
        <v>0</v>
      </c>
      <c r="Z32" s="1">
        <v>742.807861328125</v>
      </c>
      <c r="AA32" s="1">
        <v>1185.0946044921875</v>
      </c>
      <c r="AB32" s="1">
        <v>1019.2376098632812</v>
      </c>
      <c r="AC32">
        <v>-9999</v>
      </c>
      <c r="AD32">
        <f t="shared" si="43"/>
        <v>0.37320796288122682</v>
      </c>
      <c r="AE32">
        <f t="shared" si="44"/>
        <v>0.13995253543490385</v>
      </c>
      <c r="AF32" s="1">
        <v>-1</v>
      </c>
      <c r="AG32" s="1">
        <v>0.87</v>
      </c>
      <c r="AH32" s="1">
        <v>0.92</v>
      </c>
      <c r="AI32" s="1">
        <v>29.447853088378906</v>
      </c>
      <c r="AJ32">
        <f t="shared" si="45"/>
        <v>0.88472392654418952</v>
      </c>
      <c r="AK32">
        <f t="shared" si="46"/>
        <v>1.6331214469910777E-2</v>
      </c>
      <c r="AL32">
        <f t="shared" si="47"/>
        <v>0.37499879250819645</v>
      </c>
      <c r="AM32">
        <f t="shared" si="48"/>
        <v>1.595425501250435</v>
      </c>
      <c r="AN32">
        <f t="shared" si="49"/>
        <v>-1</v>
      </c>
      <c r="AO32" s="1">
        <v>558.51171875</v>
      </c>
      <c r="AP32" s="1">
        <v>0.5</v>
      </c>
      <c r="AQ32">
        <f t="shared" si="50"/>
        <v>34.577280856872434</v>
      </c>
      <c r="AR32">
        <f t="shared" si="51"/>
        <v>3.5136805875971575</v>
      </c>
      <c r="AS32">
        <f t="shared" si="52"/>
        <v>2.1643119765319292</v>
      </c>
      <c r="AT32">
        <f t="shared" si="53"/>
        <v>26.995706558227539</v>
      </c>
      <c r="AU32" s="1">
        <v>1.92</v>
      </c>
      <c r="AV32">
        <f t="shared" si="54"/>
        <v>4.7532710075378422</v>
      </c>
      <c r="AW32" s="1">
        <v>1</v>
      </c>
      <c r="AX32">
        <f t="shared" si="55"/>
        <v>9.5065420150756843</v>
      </c>
      <c r="AY32" s="1">
        <v>21.769079208374023</v>
      </c>
      <c r="AZ32" s="1">
        <v>26.995706558227539</v>
      </c>
      <c r="BA32" s="1">
        <v>19.696714401245117</v>
      </c>
      <c r="BB32" s="1">
        <v>249.85385131835938</v>
      </c>
      <c r="BC32" s="1">
        <v>244.77896118164062</v>
      </c>
      <c r="BD32" s="1">
        <v>12.318357467651367</v>
      </c>
      <c r="BE32" s="1">
        <v>14.534350395202637</v>
      </c>
      <c r="BF32" s="1">
        <v>45.802711486816406</v>
      </c>
      <c r="BG32" s="1">
        <v>54.042324066162109</v>
      </c>
      <c r="BH32" s="1">
        <v>300.0106201171875</v>
      </c>
      <c r="BI32" s="1">
        <v>558.51171875</v>
      </c>
      <c r="BJ32" s="1">
        <v>5.9826712608337402</v>
      </c>
      <c r="BK32" s="1">
        <v>97.283004760742188</v>
      </c>
      <c r="BL32" s="1">
        <v>0.70408380031585693</v>
      </c>
      <c r="BM32" s="1">
        <v>7.1099892258644104E-2</v>
      </c>
      <c r="BN32" s="1">
        <v>0.5</v>
      </c>
      <c r="BO32" s="1">
        <v>-1.355140209197998</v>
      </c>
      <c r="BP32" s="1">
        <v>7.355140209197998</v>
      </c>
      <c r="BQ32" s="1">
        <v>1</v>
      </c>
      <c r="BR32" s="1">
        <v>0</v>
      </c>
      <c r="BS32" s="1">
        <v>0.15999999642372131</v>
      </c>
      <c r="BT32" s="1">
        <v>111115</v>
      </c>
      <c r="BU32">
        <f t="shared" si="56"/>
        <v>1.5625553131103516</v>
      </c>
      <c r="BV32">
        <f t="shared" si="57"/>
        <v>3.5136805875971575E-3</v>
      </c>
      <c r="BW32">
        <f t="shared" si="58"/>
        <v>300.14570655822752</v>
      </c>
      <c r="BX32">
        <f t="shared" si="59"/>
        <v>294.919079208374</v>
      </c>
      <c r="BY32">
        <f t="shared" si="60"/>
        <v>89.361873002606444</v>
      </c>
      <c r="BZ32">
        <f t="shared" si="61"/>
        <v>-0.48802108535734967</v>
      </c>
      <c r="CA32">
        <f t="shared" si="62"/>
        <v>3.5782572552227223</v>
      </c>
      <c r="CB32">
        <f t="shared" si="63"/>
        <v>36.781936002317032</v>
      </c>
      <c r="CC32">
        <f t="shared" si="64"/>
        <v>22.247585607114395</v>
      </c>
      <c r="CD32">
        <f t="shared" si="65"/>
        <v>24.382392883300781</v>
      </c>
      <c r="CE32">
        <f t="shared" si="66"/>
        <v>3.0644647730852861</v>
      </c>
      <c r="CF32">
        <f t="shared" si="67"/>
        <v>0.15388303829387681</v>
      </c>
      <c r="CG32">
        <f t="shared" si="68"/>
        <v>1.4139452786907931</v>
      </c>
      <c r="CH32">
        <f t="shared" si="69"/>
        <v>1.650519494394493</v>
      </c>
      <c r="CI32">
        <f t="shared" si="70"/>
        <v>9.6401214047975428E-2</v>
      </c>
      <c r="CJ32">
        <f t="shared" si="71"/>
        <v>15.95372805455454</v>
      </c>
      <c r="CK32">
        <f t="shared" si="72"/>
        <v>0.66996346708321741</v>
      </c>
      <c r="CL32">
        <f t="shared" si="73"/>
        <v>38.926969661956214</v>
      </c>
      <c r="CM32">
        <f t="shared" si="74"/>
        <v>243.77500790829069</v>
      </c>
      <c r="CN32">
        <f t="shared" si="75"/>
        <v>1.1289214396819292E-2</v>
      </c>
      <c r="CO32">
        <f t="shared" si="76"/>
        <v>0</v>
      </c>
      <c r="CP32">
        <f t="shared" si="77"/>
        <v>494.12868083344404</v>
      </c>
      <c r="CQ32">
        <f t="shared" si="78"/>
        <v>442.2867431640625</v>
      </c>
      <c r="CR32">
        <f t="shared" si="79"/>
        <v>0.13995253543490385</v>
      </c>
      <c r="CS32">
        <v>-9999</v>
      </c>
    </row>
    <row r="33" spans="1:97" x14ac:dyDescent="0.2">
      <c r="A33" t="s">
        <v>84</v>
      </c>
      <c r="B33" t="s">
        <v>137</v>
      </c>
      <c r="C33" t="s">
        <v>102</v>
      </c>
      <c r="D33">
        <v>1</v>
      </c>
      <c r="E33">
        <v>1</v>
      </c>
      <c r="F33" t="s">
        <v>248</v>
      </c>
      <c r="G33" t="s">
        <v>103</v>
      </c>
      <c r="H33" t="s">
        <v>415</v>
      </c>
      <c r="I33">
        <v>1</v>
      </c>
      <c r="J33" s="6">
        <v>20130614</v>
      </c>
      <c r="K33" t="s">
        <v>138</v>
      </c>
      <c r="L33" t="s">
        <v>86</v>
      </c>
      <c r="M33" t="s">
        <v>87</v>
      </c>
      <c r="N33">
        <v>0</v>
      </c>
      <c r="O33" s="1">
        <v>4</v>
      </c>
      <c r="P33" s="1" t="s">
        <v>142</v>
      </c>
      <c r="Q33" s="1">
        <v>3742.9999985527247</v>
      </c>
      <c r="R33" s="1">
        <v>0</v>
      </c>
      <c r="S33">
        <f t="shared" si="40"/>
        <v>1.5111072776880321</v>
      </c>
      <c r="T33">
        <f t="shared" si="41"/>
        <v>0.19191359491018017</v>
      </c>
      <c r="U33">
        <f t="shared" si="42"/>
        <v>83.78680072152261</v>
      </c>
      <c r="V33" s="1">
        <v>4</v>
      </c>
      <c r="W33" s="1">
        <v>4</v>
      </c>
      <c r="X33" s="1">
        <v>0</v>
      </c>
      <c r="Y33" s="1">
        <v>0</v>
      </c>
      <c r="Z33" s="1">
        <v>735.436279296875</v>
      </c>
      <c r="AA33" s="1">
        <v>1145.9263916015625</v>
      </c>
      <c r="AB33" s="1">
        <v>1021.5906982421875</v>
      </c>
      <c r="AC33">
        <v>-9999</v>
      </c>
      <c r="AD33">
        <f t="shared" si="43"/>
        <v>0.35821682379701619</v>
      </c>
      <c r="AE33">
        <f t="shared" si="44"/>
        <v>0.10850233860623607</v>
      </c>
      <c r="AF33" s="1">
        <v>-1</v>
      </c>
      <c r="AG33" s="1">
        <v>0.87</v>
      </c>
      <c r="AH33" s="1">
        <v>0.92</v>
      </c>
      <c r="AI33" s="1">
        <v>7.8096399307250977</v>
      </c>
      <c r="AJ33">
        <f t="shared" si="45"/>
        <v>0.87390481996536251</v>
      </c>
      <c r="AK33">
        <f t="shared" si="46"/>
        <v>1.212805819065486E-3</v>
      </c>
      <c r="AL33">
        <f t="shared" si="47"/>
        <v>0.3028957084040223</v>
      </c>
      <c r="AM33">
        <f t="shared" si="48"/>
        <v>1.5581586384304331</v>
      </c>
      <c r="AN33">
        <f t="shared" si="49"/>
        <v>-1</v>
      </c>
      <c r="AO33" s="1">
        <v>2369.244384765625</v>
      </c>
      <c r="AP33" s="1">
        <v>0.5</v>
      </c>
      <c r="AQ33">
        <f t="shared" si="50"/>
        <v>112.32672528329071</v>
      </c>
      <c r="AR33">
        <f t="shared" si="51"/>
        <v>4.1060229699205681</v>
      </c>
      <c r="AS33">
        <f t="shared" si="52"/>
        <v>2.0692660779238068</v>
      </c>
      <c r="AT33">
        <f t="shared" si="53"/>
        <v>26.727964401245117</v>
      </c>
      <c r="AU33" s="1">
        <v>1.92</v>
      </c>
      <c r="AV33">
        <f t="shared" si="54"/>
        <v>4.7532710075378422</v>
      </c>
      <c r="AW33" s="1">
        <v>1</v>
      </c>
      <c r="AX33">
        <f t="shared" si="55"/>
        <v>9.5065420150756843</v>
      </c>
      <c r="AY33" s="1">
        <v>21.938398361206055</v>
      </c>
      <c r="AZ33" s="1">
        <v>26.727964401245117</v>
      </c>
      <c r="BA33" s="1">
        <v>19.842142105102539</v>
      </c>
      <c r="BB33" s="1">
        <v>101.02870941162109</v>
      </c>
      <c r="BC33" s="1">
        <v>99.799400329589844</v>
      </c>
      <c r="BD33" s="1">
        <v>12.347264289855957</v>
      </c>
      <c r="BE33" s="1">
        <v>14.935748100280762</v>
      </c>
      <c r="BF33" s="1">
        <v>45.441501617431641</v>
      </c>
      <c r="BG33" s="1">
        <v>54.967868804931641</v>
      </c>
      <c r="BH33" s="1">
        <v>300.01412963867188</v>
      </c>
      <c r="BI33" s="1">
        <v>2369.244384765625</v>
      </c>
      <c r="BJ33" s="1">
        <v>6.2174344062805176</v>
      </c>
      <c r="BK33" s="1">
        <v>97.290435791015625</v>
      </c>
      <c r="BL33" s="1">
        <v>0.35734307765960693</v>
      </c>
      <c r="BM33" s="1">
        <v>7.5049057602882385E-2</v>
      </c>
      <c r="BN33" s="1">
        <v>0.75</v>
      </c>
      <c r="BO33" s="1">
        <v>-1.355140209197998</v>
      </c>
      <c r="BP33" s="1">
        <v>7.355140209197998</v>
      </c>
      <c r="BQ33" s="1">
        <v>1</v>
      </c>
      <c r="BR33" s="1">
        <v>0</v>
      </c>
      <c r="BS33" s="1">
        <v>0.15999999642372131</v>
      </c>
      <c r="BT33" s="1">
        <v>111115</v>
      </c>
      <c r="BU33">
        <f t="shared" si="56"/>
        <v>1.5625735918680825</v>
      </c>
      <c r="BV33">
        <f t="shared" si="57"/>
        <v>4.1060229699205683E-3</v>
      </c>
      <c r="BW33">
        <f t="shared" si="58"/>
        <v>299.87796440124509</v>
      </c>
      <c r="BX33">
        <f t="shared" si="59"/>
        <v>295.08839836120603</v>
      </c>
      <c r="BY33">
        <f t="shared" si="60"/>
        <v>379.0790930894218</v>
      </c>
      <c r="BZ33">
        <f t="shared" si="61"/>
        <v>0.56132529400544773</v>
      </c>
      <c r="CA33">
        <f t="shared" si="62"/>
        <v>3.5223715194649556</v>
      </c>
      <c r="CB33">
        <f t="shared" si="63"/>
        <v>36.204704921161763</v>
      </c>
      <c r="CC33">
        <f t="shared" si="64"/>
        <v>21.268956820881002</v>
      </c>
      <c r="CD33">
        <f t="shared" si="65"/>
        <v>24.333181381225586</v>
      </c>
      <c r="CE33">
        <f t="shared" si="66"/>
        <v>3.0554435293476652</v>
      </c>
      <c r="CF33">
        <f t="shared" si="67"/>
        <v>0.18811599770579368</v>
      </c>
      <c r="CG33">
        <f t="shared" si="68"/>
        <v>1.4531054415411491</v>
      </c>
      <c r="CH33">
        <f t="shared" si="69"/>
        <v>1.6023380878065161</v>
      </c>
      <c r="CI33">
        <f t="shared" si="70"/>
        <v>0.11790789148159325</v>
      </c>
      <c r="CJ33">
        <f t="shared" si="71"/>
        <v>8.1516543557319174</v>
      </c>
      <c r="CK33">
        <f t="shared" si="72"/>
        <v>0.83955214605313011</v>
      </c>
      <c r="CL33">
        <f t="shared" si="73"/>
        <v>40.905015689133336</v>
      </c>
      <c r="CM33">
        <f t="shared" si="74"/>
        <v>99.58481180500921</v>
      </c>
      <c r="CN33">
        <f t="shared" si="75"/>
        <v>6.2069572439241508E-3</v>
      </c>
      <c r="CO33">
        <f t="shared" si="76"/>
        <v>0</v>
      </c>
      <c r="CP33">
        <f t="shared" si="77"/>
        <v>2070.4940875225498</v>
      </c>
      <c r="CQ33">
        <f t="shared" si="78"/>
        <v>410.4901123046875</v>
      </c>
      <c r="CR33">
        <f t="shared" si="79"/>
        <v>0.10850233860623607</v>
      </c>
      <c r="CS33">
        <v>-9999</v>
      </c>
    </row>
    <row r="34" spans="1:97" x14ac:dyDescent="0.2">
      <c r="A34" t="s">
        <v>84</v>
      </c>
      <c r="B34" t="s">
        <v>137</v>
      </c>
      <c r="C34" t="s">
        <v>102</v>
      </c>
      <c r="D34">
        <v>1</v>
      </c>
      <c r="E34">
        <v>1</v>
      </c>
      <c r="F34" t="s">
        <v>248</v>
      </c>
      <c r="G34" t="s">
        <v>103</v>
      </c>
      <c r="H34" t="s">
        <v>415</v>
      </c>
      <c r="I34">
        <v>1</v>
      </c>
      <c r="J34" s="6">
        <v>20130614</v>
      </c>
      <c r="K34" t="s">
        <v>138</v>
      </c>
      <c r="L34" t="s">
        <v>86</v>
      </c>
      <c r="M34" t="s">
        <v>87</v>
      </c>
      <c r="N34">
        <v>0</v>
      </c>
      <c r="O34" s="1">
        <v>5</v>
      </c>
      <c r="P34" s="1" t="s">
        <v>143</v>
      </c>
      <c r="Q34" s="1">
        <v>3980.999997863546</v>
      </c>
      <c r="R34" s="1">
        <v>0</v>
      </c>
      <c r="S34">
        <f t="shared" si="40"/>
        <v>-0.86587820145044636</v>
      </c>
      <c r="T34">
        <f t="shared" si="41"/>
        <v>0.21559145156296983</v>
      </c>
      <c r="U34">
        <f t="shared" si="42"/>
        <v>54.375247535574623</v>
      </c>
      <c r="V34" s="1">
        <v>5</v>
      </c>
      <c r="W34" s="1">
        <v>5</v>
      </c>
      <c r="X34" s="1">
        <v>0</v>
      </c>
      <c r="Y34" s="1">
        <v>0</v>
      </c>
      <c r="Z34" s="1">
        <v>731.43017578125</v>
      </c>
      <c r="AA34" s="1">
        <v>1125.64892578125</v>
      </c>
      <c r="AB34" s="1">
        <v>1019.0477905273438</v>
      </c>
      <c r="AC34">
        <v>-9999</v>
      </c>
      <c r="AD34">
        <f t="shared" si="43"/>
        <v>0.35021465482800934</v>
      </c>
      <c r="AE34">
        <f t="shared" si="44"/>
        <v>9.4701938421804438E-2</v>
      </c>
      <c r="AF34" s="1">
        <v>-1</v>
      </c>
      <c r="AG34" s="1">
        <v>0.87</v>
      </c>
      <c r="AH34" s="1">
        <v>0.92</v>
      </c>
      <c r="AI34" s="1">
        <v>7.8096399307250977</v>
      </c>
      <c r="AJ34">
        <f t="shared" si="45"/>
        <v>0.87390481996536251</v>
      </c>
      <c r="AK34">
        <f t="shared" si="46"/>
        <v>6.4768554106286923E-5</v>
      </c>
      <c r="AL34">
        <f t="shared" si="47"/>
        <v>0.27041112391002775</v>
      </c>
      <c r="AM34">
        <f t="shared" si="48"/>
        <v>1.5389697650618939</v>
      </c>
      <c r="AN34">
        <f t="shared" si="49"/>
        <v>-1</v>
      </c>
      <c r="AO34" s="1">
        <v>2369.578125</v>
      </c>
      <c r="AP34" s="1">
        <v>0.5</v>
      </c>
      <c r="AQ34">
        <f t="shared" si="50"/>
        <v>98.053712040705989</v>
      </c>
      <c r="AR34">
        <f t="shared" si="51"/>
        <v>4.4291442592226815</v>
      </c>
      <c r="AS34">
        <f t="shared" si="52"/>
        <v>1.9923207606761235</v>
      </c>
      <c r="AT34">
        <f t="shared" si="53"/>
        <v>26.39830207824707</v>
      </c>
      <c r="AU34" s="1">
        <v>1.92</v>
      </c>
      <c r="AV34">
        <f t="shared" si="54"/>
        <v>4.7532710075378422</v>
      </c>
      <c r="AW34" s="1">
        <v>1</v>
      </c>
      <c r="AX34">
        <f t="shared" si="55"/>
        <v>9.5065420150756843</v>
      </c>
      <c r="AY34" s="1">
        <v>21.777355194091797</v>
      </c>
      <c r="AZ34" s="1">
        <v>26.39830207824707</v>
      </c>
      <c r="BA34" s="1">
        <v>19.717277526855469</v>
      </c>
      <c r="BB34" s="1">
        <v>49.152236938476562</v>
      </c>
      <c r="BC34" s="1">
        <v>49.565876007080078</v>
      </c>
      <c r="BD34" s="1">
        <v>12.23900318145752</v>
      </c>
      <c r="BE34" s="1">
        <v>15.030906677246094</v>
      </c>
      <c r="BF34" s="1">
        <v>45.485790252685547</v>
      </c>
      <c r="BG34" s="1">
        <v>55.861793518066406</v>
      </c>
      <c r="BH34" s="1">
        <v>300.01519775390625</v>
      </c>
      <c r="BI34" s="1">
        <v>2369.578125</v>
      </c>
      <c r="BJ34" s="1">
        <v>6.0428934097290039</v>
      </c>
      <c r="BK34" s="1">
        <v>97.285438537597656</v>
      </c>
      <c r="BL34" s="1">
        <v>0.21334207057952881</v>
      </c>
      <c r="BM34" s="1">
        <v>7.2126999497413635E-2</v>
      </c>
      <c r="BN34" s="1">
        <v>0.5</v>
      </c>
      <c r="BO34" s="1">
        <v>-1.355140209197998</v>
      </c>
      <c r="BP34" s="1">
        <v>7.355140209197998</v>
      </c>
      <c r="BQ34" s="1">
        <v>1</v>
      </c>
      <c r="BR34" s="1">
        <v>0</v>
      </c>
      <c r="BS34" s="1">
        <v>0.15999999642372131</v>
      </c>
      <c r="BT34" s="1">
        <v>111115</v>
      </c>
      <c r="BU34">
        <f t="shared" si="56"/>
        <v>1.5625791549682615</v>
      </c>
      <c r="BV34">
        <f t="shared" si="57"/>
        <v>4.4291442592226818E-3</v>
      </c>
      <c r="BW34">
        <f t="shared" si="58"/>
        <v>299.54830207824705</v>
      </c>
      <c r="BX34">
        <f t="shared" si="59"/>
        <v>294.92735519409177</v>
      </c>
      <c r="BY34">
        <f t="shared" si="60"/>
        <v>379.13249152572826</v>
      </c>
      <c r="BZ34">
        <f t="shared" si="61"/>
        <v>0.51391660884052526</v>
      </c>
      <c r="CA34">
        <f t="shared" si="62"/>
        <v>3.4546091083897146</v>
      </c>
      <c r="CB34">
        <f t="shared" si="63"/>
        <v>35.510032748165294</v>
      </c>
      <c r="CC34">
        <f t="shared" si="64"/>
        <v>20.4791260709192</v>
      </c>
      <c r="CD34">
        <f t="shared" si="65"/>
        <v>24.087828636169434</v>
      </c>
      <c r="CE34">
        <f t="shared" si="66"/>
        <v>3.0108120424163798</v>
      </c>
      <c r="CF34">
        <f t="shared" si="67"/>
        <v>0.21081064145102035</v>
      </c>
      <c r="CG34">
        <f t="shared" si="68"/>
        <v>1.4622883477135911</v>
      </c>
      <c r="CH34">
        <f t="shared" si="69"/>
        <v>1.5485236947027887</v>
      </c>
      <c r="CI34">
        <f t="shared" si="70"/>
        <v>0.13217799505944608</v>
      </c>
      <c r="CJ34">
        <f t="shared" si="71"/>
        <v>5.2899198020888036</v>
      </c>
      <c r="CK34">
        <f t="shared" si="72"/>
        <v>1.0970298906410443</v>
      </c>
      <c r="CL34">
        <f t="shared" si="73"/>
        <v>42.145490454487089</v>
      </c>
      <c r="CM34">
        <f t="shared" si="74"/>
        <v>49.688837181616982</v>
      </c>
      <c r="CN34">
        <f t="shared" si="75"/>
        <v>-7.3442776172430212E-3</v>
      </c>
      <c r="CO34">
        <f t="shared" si="76"/>
        <v>0</v>
      </c>
      <c r="CP34">
        <f t="shared" si="77"/>
        <v>2070.7857447219862</v>
      </c>
      <c r="CQ34">
        <f t="shared" si="78"/>
        <v>394.21875</v>
      </c>
      <c r="CR34">
        <f t="shared" si="79"/>
        <v>9.4701938421804438E-2</v>
      </c>
      <c r="CS34">
        <v>-9999</v>
      </c>
    </row>
    <row r="35" spans="1:97" x14ac:dyDescent="0.2">
      <c r="A35" t="s">
        <v>84</v>
      </c>
      <c r="B35" t="s">
        <v>137</v>
      </c>
      <c r="C35" t="s">
        <v>102</v>
      </c>
      <c r="D35">
        <v>1</v>
      </c>
      <c r="E35">
        <v>1</v>
      </c>
      <c r="F35" t="s">
        <v>248</v>
      </c>
      <c r="G35" t="s">
        <v>103</v>
      </c>
      <c r="H35" t="s">
        <v>415</v>
      </c>
      <c r="I35">
        <v>1</v>
      </c>
      <c r="J35" s="6">
        <v>20130614</v>
      </c>
      <c r="K35" t="s">
        <v>138</v>
      </c>
      <c r="L35" t="s">
        <v>86</v>
      </c>
      <c r="M35" t="s">
        <v>87</v>
      </c>
      <c r="N35">
        <v>0</v>
      </c>
      <c r="O35" s="1">
        <v>6</v>
      </c>
      <c r="P35" s="1" t="s">
        <v>144</v>
      </c>
      <c r="Q35" s="1">
        <v>4016.9999953825027</v>
      </c>
      <c r="R35" s="1">
        <v>0</v>
      </c>
      <c r="S35">
        <f t="shared" si="40"/>
        <v>-0.62874974090899605</v>
      </c>
      <c r="T35">
        <f t="shared" si="41"/>
        <v>0.21465015048496031</v>
      </c>
      <c r="U35">
        <f t="shared" si="42"/>
        <v>52.456985899744318</v>
      </c>
      <c r="V35" s="1">
        <v>6</v>
      </c>
      <c r="W35" s="1">
        <v>6</v>
      </c>
      <c r="X35" s="1">
        <v>0</v>
      </c>
      <c r="Y35" s="1">
        <v>0</v>
      </c>
      <c r="Z35" s="1">
        <v>730.578857421875</v>
      </c>
      <c r="AA35" s="1">
        <v>1118.9781494140625</v>
      </c>
      <c r="AB35" s="1">
        <v>1028.6546630859375</v>
      </c>
      <c r="AC35">
        <v>-9999</v>
      </c>
      <c r="AD35">
        <f t="shared" si="43"/>
        <v>0.34710176619227767</v>
      </c>
      <c r="AE35">
        <f t="shared" si="44"/>
        <v>8.071961581682506E-2</v>
      </c>
      <c r="AF35" s="1">
        <v>-1</v>
      </c>
      <c r="AG35" s="1">
        <v>0.87</v>
      </c>
      <c r="AH35" s="1">
        <v>0.92</v>
      </c>
      <c r="AI35" s="1">
        <v>13.345690727233887</v>
      </c>
      <c r="AJ35">
        <f t="shared" si="45"/>
        <v>0.876672845363617</v>
      </c>
      <c r="AK35">
        <f t="shared" si="46"/>
        <v>2.6320615061398286E-4</v>
      </c>
      <c r="AL35">
        <f t="shared" si="47"/>
        <v>0.23255316935526707</v>
      </c>
      <c r="AM35">
        <f t="shared" si="48"/>
        <v>1.5316322639869457</v>
      </c>
      <c r="AN35">
        <f t="shared" si="49"/>
        <v>-1</v>
      </c>
      <c r="AO35" s="1">
        <v>1608.915283203125</v>
      </c>
      <c r="AP35" s="1">
        <v>0.5</v>
      </c>
      <c r="AQ35">
        <f t="shared" si="50"/>
        <v>56.927199869414054</v>
      </c>
      <c r="AR35">
        <f t="shared" si="51"/>
        <v>4.401501299991021</v>
      </c>
      <c r="AS35">
        <f t="shared" si="52"/>
        <v>1.9885115946895644</v>
      </c>
      <c r="AT35">
        <f t="shared" si="53"/>
        <v>26.358322143554688</v>
      </c>
      <c r="AU35" s="1">
        <v>1.92</v>
      </c>
      <c r="AV35">
        <f t="shared" si="54"/>
        <v>4.7532710075378422</v>
      </c>
      <c r="AW35" s="1">
        <v>1</v>
      </c>
      <c r="AX35">
        <f t="shared" si="55"/>
        <v>9.5065420150756843</v>
      </c>
      <c r="AY35" s="1">
        <v>21.745412826538086</v>
      </c>
      <c r="AZ35" s="1">
        <v>26.358322143554688</v>
      </c>
      <c r="BA35" s="1">
        <v>19.691713333129883</v>
      </c>
      <c r="BB35" s="1">
        <v>49.119312286376953</v>
      </c>
      <c r="BC35" s="1">
        <v>49.382595062255859</v>
      </c>
      <c r="BD35" s="1">
        <v>12.211697578430176</v>
      </c>
      <c r="BE35" s="1">
        <v>14.986355781555176</v>
      </c>
      <c r="BF35" s="1">
        <v>45.473072052001953</v>
      </c>
      <c r="BG35" s="1">
        <v>55.805149078369141</v>
      </c>
      <c r="BH35" s="1">
        <v>300.00936889648438</v>
      </c>
      <c r="BI35" s="1">
        <v>1608.915283203125</v>
      </c>
      <c r="BJ35" s="1">
        <v>5.8002324104309082</v>
      </c>
      <c r="BK35" s="1">
        <v>97.285659790039062</v>
      </c>
      <c r="BL35" s="1">
        <v>0.21334207057952881</v>
      </c>
      <c r="BM35" s="1">
        <v>7.2126999497413635E-2</v>
      </c>
      <c r="BN35" s="1">
        <v>0.25</v>
      </c>
      <c r="BO35" s="1">
        <v>-1.355140209197998</v>
      </c>
      <c r="BP35" s="1">
        <v>7.355140209197998</v>
      </c>
      <c r="BQ35" s="1">
        <v>1</v>
      </c>
      <c r="BR35" s="1">
        <v>0</v>
      </c>
      <c r="BS35" s="1">
        <v>0.15999999642372131</v>
      </c>
      <c r="BT35" s="1">
        <v>111115</v>
      </c>
      <c r="BU35">
        <f t="shared" si="56"/>
        <v>1.5625487963358562</v>
      </c>
      <c r="BV35">
        <f t="shared" si="57"/>
        <v>4.4015012999910211E-3</v>
      </c>
      <c r="BW35">
        <f t="shared" si="58"/>
        <v>299.50832214355466</v>
      </c>
      <c r="BX35">
        <f t="shared" si="59"/>
        <v>294.89541282653806</v>
      </c>
      <c r="BY35">
        <f t="shared" si="60"/>
        <v>257.42643955857056</v>
      </c>
      <c r="BZ35">
        <f t="shared" si="61"/>
        <v>4.3511586078340048E-2</v>
      </c>
      <c r="CA35">
        <f t="shared" si="62"/>
        <v>3.4464691047464262</v>
      </c>
      <c r="CB35">
        <f t="shared" si="63"/>
        <v>35.426280833008292</v>
      </c>
      <c r="CC35">
        <f t="shared" si="64"/>
        <v>20.439925051453116</v>
      </c>
      <c r="CD35">
        <f t="shared" si="65"/>
        <v>24.051867485046387</v>
      </c>
      <c r="CE35">
        <f t="shared" si="66"/>
        <v>3.0043185730750195</v>
      </c>
      <c r="CF35">
        <f t="shared" si="67"/>
        <v>0.20991053765573905</v>
      </c>
      <c r="CG35">
        <f t="shared" si="68"/>
        <v>1.4579575100568618</v>
      </c>
      <c r="CH35">
        <f t="shared" si="69"/>
        <v>1.5463610630181577</v>
      </c>
      <c r="CI35">
        <f t="shared" si="70"/>
        <v>0.13161183411610508</v>
      </c>
      <c r="CJ35">
        <f t="shared" si="71"/>
        <v>5.1033124838534025</v>
      </c>
      <c r="CK35">
        <f t="shared" si="72"/>
        <v>1.0622565669870654</v>
      </c>
      <c r="CL35">
        <f t="shared" si="73"/>
        <v>42.117927070358242</v>
      </c>
      <c r="CM35">
        <f t="shared" si="74"/>
        <v>49.471882223547638</v>
      </c>
      <c r="CN35">
        <f t="shared" si="75"/>
        <v>-5.3528660206316149E-3</v>
      </c>
      <c r="CO35">
        <f t="shared" si="76"/>
        <v>0</v>
      </c>
      <c r="CP35">
        <f t="shared" si="77"/>
        <v>1410.4923392746932</v>
      </c>
      <c r="CQ35">
        <f t="shared" si="78"/>
        <v>388.3992919921875</v>
      </c>
      <c r="CR35">
        <f t="shared" si="79"/>
        <v>8.071961581682506E-2</v>
      </c>
      <c r="CS35">
        <v>-9999</v>
      </c>
    </row>
    <row r="36" spans="1:97" x14ac:dyDescent="0.2">
      <c r="A36" s="4" t="s">
        <v>84</v>
      </c>
      <c r="B36" s="4" t="s">
        <v>137</v>
      </c>
      <c r="C36" s="4" t="s">
        <v>102</v>
      </c>
      <c r="D36" s="4">
        <v>1</v>
      </c>
      <c r="E36" s="4">
        <v>1</v>
      </c>
      <c r="F36" t="s">
        <v>248</v>
      </c>
      <c r="G36" s="4" t="s">
        <v>103</v>
      </c>
      <c r="H36" t="s">
        <v>415</v>
      </c>
      <c r="I36" s="4">
        <v>1</v>
      </c>
      <c r="J36" s="6">
        <v>20130614</v>
      </c>
      <c r="K36" s="4" t="s">
        <v>138</v>
      </c>
      <c r="L36" s="4" t="s">
        <v>86</v>
      </c>
      <c r="M36" s="4" t="s">
        <v>87</v>
      </c>
      <c r="N36" s="4">
        <v>1</v>
      </c>
      <c r="O36" s="3">
        <v>7</v>
      </c>
      <c r="P36" s="3" t="s">
        <v>145</v>
      </c>
      <c r="Q36" s="3">
        <v>4259.4999986561015</v>
      </c>
      <c r="R36" s="3">
        <v>0</v>
      </c>
      <c r="S36" s="4">
        <f t="shared" si="40"/>
        <v>16.004667440129001</v>
      </c>
      <c r="T36" s="4">
        <f t="shared" si="41"/>
        <v>0.2153186252314345</v>
      </c>
      <c r="U36" s="4">
        <f t="shared" si="42"/>
        <v>256.45601130700254</v>
      </c>
      <c r="V36" s="3">
        <v>7</v>
      </c>
      <c r="W36" s="3">
        <v>7</v>
      </c>
      <c r="X36" s="3">
        <v>0</v>
      </c>
      <c r="Y36" s="3">
        <v>0</v>
      </c>
      <c r="Z36" s="3">
        <v>747.855712890625</v>
      </c>
      <c r="AA36" s="3">
        <v>1218.716552734375</v>
      </c>
      <c r="AB36" s="3">
        <v>1040.18310546875</v>
      </c>
      <c r="AC36">
        <v>-9999</v>
      </c>
      <c r="AD36" s="4">
        <f t="shared" si="43"/>
        <v>0.38635795894238284</v>
      </c>
      <c r="AE36" s="4">
        <f t="shared" si="44"/>
        <v>0.14649300271261451</v>
      </c>
      <c r="AF36" s="3">
        <v>-1</v>
      </c>
      <c r="AG36" s="3">
        <v>0.87</v>
      </c>
      <c r="AH36" s="3">
        <v>0.92</v>
      </c>
      <c r="AI36" s="3">
        <v>13.284132957458496</v>
      </c>
      <c r="AJ36" s="4">
        <f t="shared" si="45"/>
        <v>0.87664206647872911</v>
      </c>
      <c r="AK36" s="4">
        <f t="shared" si="46"/>
        <v>1.1994516309975813E-2</v>
      </c>
      <c r="AL36" s="4">
        <f t="shared" si="47"/>
        <v>0.37916393158723788</v>
      </c>
      <c r="AM36" s="4">
        <f t="shared" si="48"/>
        <v>1.6296145522827798</v>
      </c>
      <c r="AN36" s="4">
        <f t="shared" si="49"/>
        <v>-1</v>
      </c>
      <c r="AO36" s="3">
        <v>1617.1976318359375</v>
      </c>
      <c r="AP36" s="3">
        <v>0.5</v>
      </c>
      <c r="AQ36" s="4">
        <f t="shared" si="50"/>
        <v>103.84181942218514</v>
      </c>
      <c r="AR36" s="4">
        <f t="shared" si="51"/>
        <v>4.474207121676165</v>
      </c>
      <c r="AS36" s="4">
        <f t="shared" si="52"/>
        <v>2.0150516958069238</v>
      </c>
      <c r="AT36" s="4">
        <f t="shared" si="53"/>
        <v>26.467142105102539</v>
      </c>
      <c r="AU36" s="3">
        <v>1.92</v>
      </c>
      <c r="AV36" s="4">
        <f t="shared" si="54"/>
        <v>4.7532710075378422</v>
      </c>
      <c r="AW36" s="3">
        <v>1</v>
      </c>
      <c r="AX36" s="4">
        <f t="shared" si="55"/>
        <v>9.5065420150756843</v>
      </c>
      <c r="AY36" s="3">
        <v>21.705472946166992</v>
      </c>
      <c r="AZ36" s="3">
        <v>26.467142105102539</v>
      </c>
      <c r="BA36" s="3">
        <v>19.658143997192383</v>
      </c>
      <c r="BB36" s="3">
        <v>399.97702026367188</v>
      </c>
      <c r="BC36" s="3">
        <v>388.6221923828125</v>
      </c>
      <c r="BD36" s="3">
        <v>12.121088981628418</v>
      </c>
      <c r="BE36" s="3">
        <v>14.941554069519043</v>
      </c>
      <c r="BF36" s="3">
        <v>45.246406555175781</v>
      </c>
      <c r="BG36" s="3">
        <v>55.774822235107422</v>
      </c>
      <c r="BH36" s="3">
        <v>300.02578735351562</v>
      </c>
      <c r="BI36" s="3">
        <v>1617.1976318359375</v>
      </c>
      <c r="BJ36" s="3">
        <v>5.9921412467956543</v>
      </c>
      <c r="BK36" s="3">
        <v>97.286582946777344</v>
      </c>
      <c r="BL36" s="3">
        <v>1.1003659963607788</v>
      </c>
      <c r="BM36" s="3">
        <v>5.9003487229347229E-2</v>
      </c>
      <c r="BN36" s="3">
        <v>0.5</v>
      </c>
      <c r="BO36" s="3">
        <v>-1.355140209197998</v>
      </c>
      <c r="BP36" s="3">
        <v>7.355140209197998</v>
      </c>
      <c r="BQ36" s="3">
        <v>1</v>
      </c>
      <c r="BR36" s="3">
        <v>0</v>
      </c>
      <c r="BS36" s="3">
        <v>0.15999999642372131</v>
      </c>
      <c r="BT36" s="3">
        <v>111115</v>
      </c>
      <c r="BU36" s="4">
        <f t="shared" si="56"/>
        <v>1.5626343091328938</v>
      </c>
      <c r="BV36" s="4">
        <f t="shared" si="57"/>
        <v>4.4742071216761648E-3</v>
      </c>
      <c r="BW36" s="4">
        <f t="shared" si="58"/>
        <v>299.61714210510252</v>
      </c>
      <c r="BX36" s="4">
        <f t="shared" si="59"/>
        <v>294.85547294616697</v>
      </c>
      <c r="BY36" s="4">
        <f t="shared" si="60"/>
        <v>258.75161531020058</v>
      </c>
      <c r="BZ36" s="4">
        <f t="shared" si="61"/>
        <v>2.9508298605702976E-2</v>
      </c>
      <c r="CA36" s="4">
        <f t="shared" si="62"/>
        <v>3.4686644351449467</v>
      </c>
      <c r="CB36" s="4">
        <f t="shared" si="63"/>
        <v>35.654088468114374</v>
      </c>
      <c r="CC36" s="4">
        <f t="shared" si="64"/>
        <v>20.712534398595331</v>
      </c>
      <c r="CD36" s="4">
        <f t="shared" si="65"/>
        <v>24.086307525634766</v>
      </c>
      <c r="CE36" s="4">
        <f t="shared" si="66"/>
        <v>3.0105371286625129</v>
      </c>
      <c r="CF36" s="4">
        <f t="shared" si="67"/>
        <v>0.210549773662082</v>
      </c>
      <c r="CG36" s="4">
        <f t="shared" si="68"/>
        <v>1.4536127393380229</v>
      </c>
      <c r="CH36" s="4">
        <f t="shared" si="69"/>
        <v>1.55692438932449</v>
      </c>
      <c r="CI36" s="4">
        <f t="shared" si="70"/>
        <v>0.13201390888804268</v>
      </c>
      <c r="CJ36" s="4">
        <f t="shared" si="71"/>
        <v>24.94972901621837</v>
      </c>
      <c r="CK36" s="4">
        <f t="shared" si="72"/>
        <v>0.65991087573913021</v>
      </c>
      <c r="CL36" s="4">
        <f t="shared" si="73"/>
        <v>41.719247749945133</v>
      </c>
      <c r="CM36" s="4">
        <f t="shared" si="74"/>
        <v>386.34941001779373</v>
      </c>
      <c r="CN36" s="4">
        <f t="shared" si="75"/>
        <v>1.7282352936930076E-2</v>
      </c>
      <c r="CO36" s="4">
        <f t="shared" si="76"/>
        <v>0</v>
      </c>
      <c r="CP36" s="4">
        <f t="shared" si="77"/>
        <v>1417.7034738771631</v>
      </c>
      <c r="CQ36" s="4">
        <f t="shared" si="78"/>
        <v>470.86083984375</v>
      </c>
      <c r="CR36" s="4">
        <f t="shared" si="79"/>
        <v>0.14649300271261451</v>
      </c>
      <c r="CS36">
        <v>-9999</v>
      </c>
    </row>
    <row r="37" spans="1:97" x14ac:dyDescent="0.2">
      <c r="A37" t="s">
        <v>84</v>
      </c>
      <c r="B37" t="s">
        <v>137</v>
      </c>
      <c r="C37" t="s">
        <v>102</v>
      </c>
      <c r="D37">
        <v>1</v>
      </c>
      <c r="E37">
        <v>1</v>
      </c>
      <c r="F37" t="s">
        <v>248</v>
      </c>
      <c r="G37" t="s">
        <v>103</v>
      </c>
      <c r="H37" t="s">
        <v>415</v>
      </c>
      <c r="I37">
        <v>1</v>
      </c>
      <c r="J37" s="6">
        <v>20130614</v>
      </c>
      <c r="K37" t="s">
        <v>138</v>
      </c>
      <c r="L37" t="s">
        <v>86</v>
      </c>
      <c r="M37" t="s">
        <v>87</v>
      </c>
      <c r="N37">
        <v>0</v>
      </c>
      <c r="O37" s="1">
        <v>8</v>
      </c>
      <c r="P37" s="1" t="s">
        <v>146</v>
      </c>
      <c r="Q37" s="1">
        <v>4500.9999961405993</v>
      </c>
      <c r="R37" s="1">
        <v>0</v>
      </c>
      <c r="S37">
        <f t="shared" si="40"/>
        <v>16.495074376249018</v>
      </c>
      <c r="T37">
        <f t="shared" si="41"/>
        <v>9.2770828211494141E-2</v>
      </c>
      <c r="U37">
        <f t="shared" si="42"/>
        <v>573.63661629997853</v>
      </c>
      <c r="V37" s="1">
        <v>8</v>
      </c>
      <c r="W37" s="1">
        <v>8</v>
      </c>
      <c r="X37" s="1">
        <v>0</v>
      </c>
      <c r="Y37" s="1">
        <v>0</v>
      </c>
      <c r="Z37" s="1">
        <v>763.03759765625</v>
      </c>
      <c r="AA37" s="1">
        <v>1214.5093994140625</v>
      </c>
      <c r="AB37" s="1">
        <v>1032.5582275390625</v>
      </c>
      <c r="AC37">
        <v>-9999</v>
      </c>
      <c r="AD37">
        <f t="shared" si="43"/>
        <v>0.37173183013291139</v>
      </c>
      <c r="AE37">
        <f t="shared" si="44"/>
        <v>0.14981454401487709</v>
      </c>
      <c r="AF37" s="1">
        <v>-1</v>
      </c>
      <c r="AG37" s="1">
        <v>0.87</v>
      </c>
      <c r="AH37" s="1">
        <v>0.92</v>
      </c>
      <c r="AI37" s="1">
        <v>7.8096399307250977</v>
      </c>
      <c r="AJ37">
        <f t="shared" si="45"/>
        <v>0.87390481996536251</v>
      </c>
      <c r="AK37">
        <f t="shared" si="46"/>
        <v>8.45308087377083E-3</v>
      </c>
      <c r="AL37">
        <f t="shared" si="47"/>
        <v>0.40301779904430413</v>
      </c>
      <c r="AM37">
        <f t="shared" si="48"/>
        <v>1.591677006669862</v>
      </c>
      <c r="AN37">
        <f t="shared" si="49"/>
        <v>-1</v>
      </c>
      <c r="AO37" s="1">
        <v>2368.299560546875</v>
      </c>
      <c r="AP37" s="1">
        <v>0.5</v>
      </c>
      <c r="AQ37">
        <f t="shared" si="50"/>
        <v>155.03321388518194</v>
      </c>
      <c r="AR37">
        <f t="shared" si="51"/>
        <v>2.2049911059045115</v>
      </c>
      <c r="AS37">
        <f t="shared" si="52"/>
        <v>2.2762317964143053</v>
      </c>
      <c r="AT37">
        <f t="shared" si="53"/>
        <v>27.001333236694336</v>
      </c>
      <c r="AU37" s="1">
        <v>1.92</v>
      </c>
      <c r="AV37">
        <f t="shared" si="54"/>
        <v>4.7532710075378422</v>
      </c>
      <c r="AW37" s="1">
        <v>1</v>
      </c>
      <c r="AX37">
        <f t="shared" si="55"/>
        <v>9.5065420150756843</v>
      </c>
      <c r="AY37" s="1">
        <v>21.751863479614258</v>
      </c>
      <c r="AZ37" s="1">
        <v>27.001333236694336</v>
      </c>
      <c r="BA37" s="1">
        <v>19.696151733398438</v>
      </c>
      <c r="BB37" s="1">
        <v>900.34564208984375</v>
      </c>
      <c r="BC37" s="1">
        <v>888.53582763671875</v>
      </c>
      <c r="BD37" s="1">
        <v>12.003743171691895</v>
      </c>
      <c r="BE37" s="1">
        <v>13.395923614501953</v>
      </c>
      <c r="BF37" s="1">
        <v>44.680294036865234</v>
      </c>
      <c r="BG37" s="1">
        <v>49.862270355224609</v>
      </c>
      <c r="BH37" s="1">
        <v>300.02362060546875</v>
      </c>
      <c r="BI37" s="1">
        <v>2368.299560546875</v>
      </c>
      <c r="BJ37" s="1">
        <v>5.0706667900085449</v>
      </c>
      <c r="BK37" s="1">
        <v>97.283935546875</v>
      </c>
      <c r="BL37" s="1">
        <v>1.6846555471420288</v>
      </c>
      <c r="BM37" s="1">
        <v>8.993782103061676E-2</v>
      </c>
      <c r="BN37" s="1">
        <v>0.25</v>
      </c>
      <c r="BO37" s="1">
        <v>-1.355140209197998</v>
      </c>
      <c r="BP37" s="1">
        <v>7.355140209197998</v>
      </c>
      <c r="BQ37" s="1">
        <v>1</v>
      </c>
      <c r="BR37" s="1">
        <v>0</v>
      </c>
      <c r="BS37" s="1">
        <v>0.15999999642372131</v>
      </c>
      <c r="BT37" s="1">
        <v>111115</v>
      </c>
      <c r="BU37">
        <f t="shared" si="56"/>
        <v>1.5626230239868162</v>
      </c>
      <c r="BV37">
        <f t="shared" si="57"/>
        <v>2.2049911059045116E-3</v>
      </c>
      <c r="BW37">
        <f t="shared" si="58"/>
        <v>300.15133323669431</v>
      </c>
      <c r="BX37">
        <f t="shared" si="59"/>
        <v>294.90186347961424</v>
      </c>
      <c r="BY37">
        <f t="shared" si="60"/>
        <v>378.92792121780076</v>
      </c>
      <c r="BZ37">
        <f t="shared" si="61"/>
        <v>0.86769613571688675</v>
      </c>
      <c r="CA37">
        <f t="shared" si="62"/>
        <v>3.579439965918374</v>
      </c>
      <c r="CB37">
        <f t="shared" si="63"/>
        <v>36.793741390053732</v>
      </c>
      <c r="CC37">
        <f t="shared" si="64"/>
        <v>23.397817775551779</v>
      </c>
      <c r="CD37">
        <f t="shared" si="65"/>
        <v>24.376598358154297</v>
      </c>
      <c r="CE37">
        <f t="shared" si="66"/>
        <v>3.0634013373651725</v>
      </c>
      <c r="CF37">
        <f t="shared" si="67"/>
        <v>9.1874261268885843E-2</v>
      </c>
      <c r="CG37">
        <f t="shared" si="68"/>
        <v>1.3032081695040687</v>
      </c>
      <c r="CH37">
        <f t="shared" si="69"/>
        <v>1.7601931678611038</v>
      </c>
      <c r="CI37">
        <f t="shared" si="70"/>
        <v>5.7501296737055202E-2</v>
      </c>
      <c r="CJ37">
        <f t="shared" si="71"/>
        <v>55.805627607454575</v>
      </c>
      <c r="CK37">
        <f t="shared" si="72"/>
        <v>0.64559762077991534</v>
      </c>
      <c r="CL37">
        <f t="shared" si="73"/>
        <v>35.401645310298171</v>
      </c>
      <c r="CM37">
        <f t="shared" si="74"/>
        <v>886.19340382239989</v>
      </c>
      <c r="CN37">
        <f t="shared" si="75"/>
        <v>6.5894506765250566E-3</v>
      </c>
      <c r="CO37">
        <f t="shared" si="76"/>
        <v>0</v>
      </c>
      <c r="CP37">
        <f t="shared" si="77"/>
        <v>2069.6684010837639</v>
      </c>
      <c r="CQ37">
        <f t="shared" si="78"/>
        <v>451.4718017578125</v>
      </c>
      <c r="CR37">
        <f t="shared" si="79"/>
        <v>0.14981454401487709</v>
      </c>
      <c r="CS37">
        <v>-9999</v>
      </c>
    </row>
    <row r="38" spans="1:97" x14ac:dyDescent="0.2">
      <c r="A38" t="s">
        <v>84</v>
      </c>
      <c r="B38" t="s">
        <v>137</v>
      </c>
      <c r="C38" t="s">
        <v>102</v>
      </c>
      <c r="D38">
        <v>1</v>
      </c>
      <c r="E38">
        <v>1</v>
      </c>
      <c r="F38" t="s">
        <v>248</v>
      </c>
      <c r="G38" t="s">
        <v>103</v>
      </c>
      <c r="H38" t="s">
        <v>415</v>
      </c>
      <c r="I38">
        <v>2</v>
      </c>
      <c r="J38" s="6">
        <v>20130614</v>
      </c>
      <c r="K38" t="s">
        <v>138</v>
      </c>
      <c r="L38" t="s">
        <v>86</v>
      </c>
      <c r="M38" t="s">
        <v>87</v>
      </c>
      <c r="N38">
        <v>0</v>
      </c>
      <c r="O38" s="1">
        <v>9</v>
      </c>
      <c r="P38" s="1" t="s">
        <v>147</v>
      </c>
      <c r="Q38" s="1">
        <v>5431.9999940730631</v>
      </c>
      <c r="R38" s="1">
        <v>0</v>
      </c>
      <c r="S38">
        <f t="shared" si="40"/>
        <v>12.4621125610236</v>
      </c>
      <c r="T38">
        <f t="shared" si="41"/>
        <v>0.14393429180731723</v>
      </c>
      <c r="U38">
        <f t="shared" si="42"/>
        <v>237.83273326200484</v>
      </c>
      <c r="V38" s="1">
        <v>9</v>
      </c>
      <c r="W38" s="1">
        <v>9</v>
      </c>
      <c r="X38" s="1">
        <v>0</v>
      </c>
      <c r="Y38" s="1">
        <v>0</v>
      </c>
      <c r="Z38" s="1">
        <v>726.576171875</v>
      </c>
      <c r="AA38" s="1">
        <v>1122.345703125</v>
      </c>
      <c r="AB38" s="1">
        <v>970.10491943359375</v>
      </c>
      <c r="AC38">
        <v>-9999</v>
      </c>
      <c r="AD38">
        <f t="shared" si="43"/>
        <v>0.35262711849659178</v>
      </c>
      <c r="AE38">
        <f t="shared" si="44"/>
        <v>0.13564517890300204</v>
      </c>
      <c r="AF38" s="1">
        <v>-1</v>
      </c>
      <c r="AG38" s="1">
        <v>0.87</v>
      </c>
      <c r="AH38" s="1">
        <v>0.92</v>
      </c>
      <c r="AI38" s="1">
        <v>7.9800500869750977</v>
      </c>
      <c r="AJ38">
        <f t="shared" si="45"/>
        <v>0.87399002504348744</v>
      </c>
      <c r="AK38">
        <f t="shared" si="46"/>
        <v>6.6286912003931118E-3</v>
      </c>
      <c r="AL38">
        <f t="shared" si="47"/>
        <v>0.3846702984198111</v>
      </c>
      <c r="AM38">
        <f t="shared" si="48"/>
        <v>1.5447048039418614</v>
      </c>
      <c r="AN38">
        <f t="shared" si="49"/>
        <v>-1</v>
      </c>
      <c r="AO38" s="1">
        <v>2323.694091796875</v>
      </c>
      <c r="AP38" s="1">
        <v>0.5</v>
      </c>
      <c r="AQ38">
        <f t="shared" si="50"/>
        <v>137.73991060589026</v>
      </c>
      <c r="AR38">
        <f t="shared" si="51"/>
        <v>3.6690974270462138</v>
      </c>
      <c r="AS38">
        <f t="shared" si="52"/>
        <v>2.4502897863646478</v>
      </c>
      <c r="AT38">
        <f t="shared" si="53"/>
        <v>28.122615814208984</v>
      </c>
      <c r="AU38" s="1">
        <v>1.92</v>
      </c>
      <c r="AV38">
        <f t="shared" si="54"/>
        <v>4.7532710075378422</v>
      </c>
      <c r="AW38" s="1">
        <v>1</v>
      </c>
      <c r="AX38">
        <f t="shared" si="55"/>
        <v>9.5065420150756843</v>
      </c>
      <c r="AY38" s="1">
        <v>23.7498779296875</v>
      </c>
      <c r="AZ38" s="1">
        <v>28.122615814208984</v>
      </c>
      <c r="BA38" s="1">
        <v>22.147165298461914</v>
      </c>
      <c r="BB38" s="1">
        <v>400.04702758789062</v>
      </c>
      <c r="BC38" s="1">
        <v>391.15310668945312</v>
      </c>
      <c r="BD38" s="1">
        <v>11.785380363464355</v>
      </c>
      <c r="BE38" s="1">
        <v>14.100401878356934</v>
      </c>
      <c r="BF38" s="1">
        <v>38.862312316894531</v>
      </c>
      <c r="BG38" s="1">
        <v>46.496101379394531</v>
      </c>
      <c r="BH38" s="1">
        <v>300.01165771484375</v>
      </c>
      <c r="BI38" s="1">
        <v>2323.694091796875</v>
      </c>
      <c r="BJ38" s="1">
        <v>5.8828091621398926</v>
      </c>
      <c r="BK38" s="1">
        <v>97.285202026367188</v>
      </c>
      <c r="BL38" s="1">
        <v>1.1573575735092163</v>
      </c>
      <c r="BM38" s="1">
        <v>7.9949036240577698E-2</v>
      </c>
      <c r="BN38" s="1">
        <v>0.5</v>
      </c>
      <c r="BO38" s="1">
        <v>-1.355140209197998</v>
      </c>
      <c r="BP38" s="1">
        <v>7.355140209197998</v>
      </c>
      <c r="BQ38" s="1">
        <v>1</v>
      </c>
      <c r="BR38" s="1">
        <v>0</v>
      </c>
      <c r="BS38" s="1">
        <v>0.15999999642372131</v>
      </c>
      <c r="BT38" s="1">
        <v>111115</v>
      </c>
      <c r="BU38">
        <f t="shared" si="56"/>
        <v>1.562560717264811</v>
      </c>
      <c r="BV38">
        <f t="shared" si="57"/>
        <v>3.6690974270462136E-3</v>
      </c>
      <c r="BW38">
        <f t="shared" si="58"/>
        <v>301.27261581420896</v>
      </c>
      <c r="BX38">
        <f t="shared" si="59"/>
        <v>296.89987792968748</v>
      </c>
      <c r="BY38">
        <f t="shared" si="60"/>
        <v>371.79104637732235</v>
      </c>
      <c r="BZ38">
        <f t="shared" si="61"/>
        <v>0.6230670828972964</v>
      </c>
      <c r="CA38">
        <f t="shared" si="62"/>
        <v>3.8220502317535696</v>
      </c>
      <c r="CB38">
        <f t="shared" si="63"/>
        <v>39.287066811226644</v>
      </c>
      <c r="CC38">
        <f t="shared" si="64"/>
        <v>25.186664932869711</v>
      </c>
      <c r="CD38">
        <f t="shared" si="65"/>
        <v>25.936246871948242</v>
      </c>
      <c r="CE38">
        <f t="shared" si="66"/>
        <v>3.3615500592786769</v>
      </c>
      <c r="CF38">
        <f t="shared" si="67"/>
        <v>0.14178755006118207</v>
      </c>
      <c r="CG38">
        <f t="shared" si="68"/>
        <v>1.3717604453889216</v>
      </c>
      <c r="CH38">
        <f t="shared" si="69"/>
        <v>1.9897896138897553</v>
      </c>
      <c r="CI38">
        <f t="shared" si="70"/>
        <v>8.8807621714891941E-2</v>
      </c>
      <c r="CJ38">
        <f t="shared" si="71"/>
        <v>23.137605503877239</v>
      </c>
      <c r="CK38">
        <f t="shared" si="72"/>
        <v>0.60802976940389375</v>
      </c>
      <c r="CL38">
        <f t="shared" si="73"/>
        <v>35.114842495838495</v>
      </c>
      <c r="CM38">
        <f t="shared" si="74"/>
        <v>389.38339358760157</v>
      </c>
      <c r="CN38">
        <f t="shared" si="75"/>
        <v>1.1238412499153073E-2</v>
      </c>
      <c r="CO38">
        <f t="shared" si="76"/>
        <v>0</v>
      </c>
      <c r="CP38">
        <f t="shared" si="77"/>
        <v>2030.8854574829545</v>
      </c>
      <c r="CQ38">
        <f t="shared" si="78"/>
        <v>395.76953125</v>
      </c>
      <c r="CR38">
        <f t="shared" si="79"/>
        <v>0.13564517890300204</v>
      </c>
      <c r="CS38">
        <v>-9999</v>
      </c>
    </row>
    <row r="39" spans="1:97" x14ac:dyDescent="0.2">
      <c r="A39" t="s">
        <v>84</v>
      </c>
      <c r="B39" t="s">
        <v>137</v>
      </c>
      <c r="C39" t="s">
        <v>102</v>
      </c>
      <c r="D39">
        <v>1</v>
      </c>
      <c r="E39">
        <v>1</v>
      </c>
      <c r="F39" t="s">
        <v>248</v>
      </c>
      <c r="G39" t="s">
        <v>103</v>
      </c>
      <c r="H39" t="s">
        <v>415</v>
      </c>
      <c r="I39">
        <v>2</v>
      </c>
      <c r="J39" s="6">
        <v>20130614</v>
      </c>
      <c r="K39" t="s">
        <v>138</v>
      </c>
      <c r="L39" t="s">
        <v>86</v>
      </c>
      <c r="M39" t="s">
        <v>87</v>
      </c>
      <c r="N39">
        <v>0</v>
      </c>
      <c r="O39" s="1">
        <v>10</v>
      </c>
      <c r="P39" s="1" t="s">
        <v>148</v>
      </c>
      <c r="Q39" s="1">
        <v>5613.4999975534156</v>
      </c>
      <c r="R39" s="1">
        <v>0</v>
      </c>
      <c r="S39">
        <f t="shared" si="40"/>
        <v>7.3121741359224313</v>
      </c>
      <c r="T39">
        <f t="shared" si="41"/>
        <v>0.14707210709888713</v>
      </c>
      <c r="U39">
        <f t="shared" si="42"/>
        <v>156.6112248078347</v>
      </c>
      <c r="V39" s="1">
        <v>10</v>
      </c>
      <c r="W39" s="1">
        <v>10</v>
      </c>
      <c r="X39" s="1">
        <v>0</v>
      </c>
      <c r="Y39" s="1">
        <v>0</v>
      </c>
      <c r="Z39" s="1">
        <v>719.52197265625</v>
      </c>
      <c r="AA39" s="1">
        <v>1096.0487060546875</v>
      </c>
      <c r="AB39" s="1">
        <v>947.02294921875</v>
      </c>
      <c r="AC39">
        <v>-9999</v>
      </c>
      <c r="AD39">
        <f t="shared" si="43"/>
        <v>0.34353102313653078</v>
      </c>
      <c r="AE39">
        <f t="shared" si="44"/>
        <v>0.13596636354999889</v>
      </c>
      <c r="AF39" s="1">
        <v>-1</v>
      </c>
      <c r="AG39" s="1">
        <v>0.87</v>
      </c>
      <c r="AH39" s="1">
        <v>0.92</v>
      </c>
      <c r="AI39" s="1">
        <v>7.7858881950378418</v>
      </c>
      <c r="AJ39">
        <f t="shared" si="45"/>
        <v>0.87389294409751894</v>
      </c>
      <c r="AK39">
        <f t="shared" si="46"/>
        <v>4.2657040099823374E-3</v>
      </c>
      <c r="AL39">
        <f t="shared" si="47"/>
        <v>0.39579064012498594</v>
      </c>
      <c r="AM39">
        <f t="shared" si="48"/>
        <v>1.5233012301325819</v>
      </c>
      <c r="AN39">
        <f t="shared" si="49"/>
        <v>-1</v>
      </c>
      <c r="AO39" s="1">
        <v>2229.798828125</v>
      </c>
      <c r="AP39" s="1">
        <v>0.5</v>
      </c>
      <c r="AQ39">
        <f t="shared" si="50"/>
        <v>132.47239937545581</v>
      </c>
      <c r="AR39">
        <f t="shared" si="51"/>
        <v>3.7827190840489271</v>
      </c>
      <c r="AS39">
        <f t="shared" si="52"/>
        <v>2.4724947130813382</v>
      </c>
      <c r="AT39">
        <f t="shared" si="53"/>
        <v>28.24870491027832</v>
      </c>
      <c r="AU39" s="1">
        <v>1.92</v>
      </c>
      <c r="AV39">
        <f t="shared" si="54"/>
        <v>4.7532710075378422</v>
      </c>
      <c r="AW39" s="1">
        <v>1</v>
      </c>
      <c r="AX39">
        <f t="shared" si="55"/>
        <v>9.5065420150756843</v>
      </c>
      <c r="AY39" s="1">
        <v>23.896734237670898</v>
      </c>
      <c r="AZ39" s="1">
        <v>28.24870491027832</v>
      </c>
      <c r="BA39" s="1">
        <v>22.159643173217773</v>
      </c>
      <c r="BB39" s="1">
        <v>250.87405395507812</v>
      </c>
      <c r="BC39" s="1">
        <v>245.59983825683594</v>
      </c>
      <c r="BD39" s="1">
        <v>11.775774955749512</v>
      </c>
      <c r="BE39" s="1">
        <v>14.162357330322266</v>
      </c>
      <c r="BF39" s="1">
        <v>38.487083435058594</v>
      </c>
      <c r="BG39" s="1">
        <v>46.287216186523438</v>
      </c>
      <c r="BH39" s="1">
        <v>300.00900268554688</v>
      </c>
      <c r="BI39" s="1">
        <v>2229.798828125</v>
      </c>
      <c r="BJ39" s="1">
        <v>5.6909475326538086</v>
      </c>
      <c r="BK39" s="1">
        <v>97.280006408691406</v>
      </c>
      <c r="BL39" s="1">
        <v>0.80231606960296631</v>
      </c>
      <c r="BM39" s="1">
        <v>7.8195229172706604E-2</v>
      </c>
      <c r="BN39" s="1">
        <v>0.75</v>
      </c>
      <c r="BO39" s="1">
        <v>-1.355140209197998</v>
      </c>
      <c r="BP39" s="1">
        <v>7.355140209197998</v>
      </c>
      <c r="BQ39" s="1">
        <v>1</v>
      </c>
      <c r="BR39" s="1">
        <v>0</v>
      </c>
      <c r="BS39" s="1">
        <v>0.15999999642372131</v>
      </c>
      <c r="BT39" s="1">
        <v>111115</v>
      </c>
      <c r="BU39">
        <f t="shared" si="56"/>
        <v>1.5625468889872234</v>
      </c>
      <c r="BV39">
        <f t="shared" si="57"/>
        <v>3.782719084048927E-3</v>
      </c>
      <c r="BW39">
        <f t="shared" si="58"/>
        <v>301.3987049102783</v>
      </c>
      <c r="BX39">
        <f t="shared" si="59"/>
        <v>297.04673423767088</v>
      </c>
      <c r="BY39">
        <f t="shared" si="60"/>
        <v>356.76780452561798</v>
      </c>
      <c r="BZ39">
        <f t="shared" si="61"/>
        <v>0.54547569045951994</v>
      </c>
      <c r="CA39">
        <f t="shared" si="62"/>
        <v>3.8502089249372662</v>
      </c>
      <c r="CB39">
        <f t="shared" si="63"/>
        <v>39.578625321649568</v>
      </c>
      <c r="CC39">
        <f t="shared" si="64"/>
        <v>25.416267991327302</v>
      </c>
      <c r="CD39">
        <f t="shared" si="65"/>
        <v>26.072719573974609</v>
      </c>
      <c r="CE39">
        <f t="shared" si="66"/>
        <v>3.388805377185542</v>
      </c>
      <c r="CF39">
        <f t="shared" si="67"/>
        <v>0.14483147427342319</v>
      </c>
      <c r="CG39">
        <f t="shared" si="68"/>
        <v>1.3777142118559278</v>
      </c>
      <c r="CH39">
        <f t="shared" si="69"/>
        <v>2.0110911653296144</v>
      </c>
      <c r="CI39">
        <f t="shared" si="70"/>
        <v>9.0718346483554591E-2</v>
      </c>
      <c r="CJ39">
        <f t="shared" si="71"/>
        <v>15.235140952979171</v>
      </c>
      <c r="CK39">
        <f t="shared" si="72"/>
        <v>0.63766827339706378</v>
      </c>
      <c r="CL39">
        <f t="shared" si="73"/>
        <v>35.015007963765967</v>
      </c>
      <c r="CM39">
        <f t="shared" si="74"/>
        <v>244.56145489221808</v>
      </c>
      <c r="CN39">
        <f t="shared" si="75"/>
        <v>1.0469181896002636E-2</v>
      </c>
      <c r="CO39">
        <f t="shared" si="76"/>
        <v>0</v>
      </c>
      <c r="CP39">
        <f t="shared" si="77"/>
        <v>1948.6054626553539</v>
      </c>
      <c r="CQ39">
        <f t="shared" si="78"/>
        <v>376.5267333984375</v>
      </c>
      <c r="CR39">
        <f t="shared" si="79"/>
        <v>0.13596636354999889</v>
      </c>
      <c r="CS39">
        <v>-9999</v>
      </c>
    </row>
    <row r="40" spans="1:97" x14ac:dyDescent="0.2">
      <c r="A40" t="s">
        <v>84</v>
      </c>
      <c r="B40" t="s">
        <v>137</v>
      </c>
      <c r="C40" t="s">
        <v>102</v>
      </c>
      <c r="D40">
        <v>1</v>
      </c>
      <c r="E40">
        <v>1</v>
      </c>
      <c r="F40" t="s">
        <v>248</v>
      </c>
      <c r="G40" t="s">
        <v>103</v>
      </c>
      <c r="H40" t="s">
        <v>415</v>
      </c>
      <c r="I40">
        <v>2</v>
      </c>
      <c r="J40" s="6">
        <v>20130614</v>
      </c>
      <c r="K40" t="s">
        <v>138</v>
      </c>
      <c r="L40" t="s">
        <v>86</v>
      </c>
      <c r="M40" t="s">
        <v>87</v>
      </c>
      <c r="N40">
        <v>0</v>
      </c>
      <c r="O40" s="1">
        <v>11</v>
      </c>
      <c r="P40" s="1" t="s">
        <v>149</v>
      </c>
      <c r="Q40" s="1">
        <v>5737.4999990696087</v>
      </c>
      <c r="R40" s="1">
        <v>0</v>
      </c>
      <c r="S40">
        <f t="shared" si="40"/>
        <v>1.1327958052750413</v>
      </c>
      <c r="T40">
        <f t="shared" si="41"/>
        <v>0.1515831166276542</v>
      </c>
      <c r="U40">
        <f t="shared" si="42"/>
        <v>83.856606270259547</v>
      </c>
      <c r="V40" s="1">
        <v>11</v>
      </c>
      <c r="W40" s="1">
        <v>11</v>
      </c>
      <c r="X40" s="1">
        <v>0</v>
      </c>
      <c r="Y40" s="1">
        <v>0</v>
      </c>
      <c r="Z40" s="1">
        <v>709.935791015625</v>
      </c>
      <c r="AA40" s="1">
        <v>1054.3160400390625</v>
      </c>
      <c r="AB40" s="1">
        <v>945.1885986328125</v>
      </c>
      <c r="AC40">
        <v>-9999</v>
      </c>
      <c r="AD40">
        <f t="shared" si="43"/>
        <v>0.32663853716071528</v>
      </c>
      <c r="AE40">
        <f t="shared" si="44"/>
        <v>0.10350543600020239</v>
      </c>
      <c r="AF40" s="1">
        <v>-1</v>
      </c>
      <c r="AG40" s="1">
        <v>0.87</v>
      </c>
      <c r="AH40" s="1">
        <v>0.92</v>
      </c>
      <c r="AI40" s="1">
        <v>13.223140716552734</v>
      </c>
      <c r="AJ40">
        <f t="shared" si="45"/>
        <v>0.87661157035827642</v>
      </c>
      <c r="AK40">
        <f t="shared" si="46"/>
        <v>1.5015158300076591E-3</v>
      </c>
      <c r="AL40">
        <f t="shared" si="47"/>
        <v>0.31688066233677387</v>
      </c>
      <c r="AM40">
        <f t="shared" si="48"/>
        <v>1.4850864731453692</v>
      </c>
      <c r="AN40">
        <f t="shared" si="49"/>
        <v>-1</v>
      </c>
      <c r="AO40" s="1">
        <v>1620.3624267578125</v>
      </c>
      <c r="AP40" s="1">
        <v>0.5</v>
      </c>
      <c r="AQ40">
        <f t="shared" si="50"/>
        <v>73.511033088232509</v>
      </c>
      <c r="AR40">
        <f t="shared" si="51"/>
        <v>3.9739073805954894</v>
      </c>
      <c r="AS40">
        <f t="shared" si="52"/>
        <v>2.520098599468839</v>
      </c>
      <c r="AT40">
        <f t="shared" si="53"/>
        <v>28.55988883972168</v>
      </c>
      <c r="AU40" s="1">
        <v>1.92</v>
      </c>
      <c r="AV40">
        <f t="shared" si="54"/>
        <v>4.7532710075378422</v>
      </c>
      <c r="AW40" s="1">
        <v>1</v>
      </c>
      <c r="AX40">
        <f t="shared" si="55"/>
        <v>9.5065420150756843</v>
      </c>
      <c r="AY40" s="1">
        <v>24.042488098144531</v>
      </c>
      <c r="AZ40" s="1">
        <v>28.55988883972168</v>
      </c>
      <c r="BA40" s="1">
        <v>22.153162002563477</v>
      </c>
      <c r="BB40" s="1">
        <v>100.86196899414062</v>
      </c>
      <c r="BC40" s="1">
        <v>99.882965087890625</v>
      </c>
      <c r="BD40" s="1">
        <v>11.888738632202148</v>
      </c>
      <c r="BE40" s="1">
        <v>14.395381927490234</v>
      </c>
      <c r="BF40" s="1">
        <v>38.517436981201172</v>
      </c>
      <c r="BG40" s="1">
        <v>46.638523101806641</v>
      </c>
      <c r="BH40" s="1">
        <v>300.00546264648438</v>
      </c>
      <c r="BI40" s="1">
        <v>1620.3624267578125</v>
      </c>
      <c r="BJ40" s="1">
        <v>5.5324544906616211</v>
      </c>
      <c r="BK40" s="1">
        <v>97.279869079589844</v>
      </c>
      <c r="BL40" s="1">
        <v>0.38975656032562256</v>
      </c>
      <c r="BM40" s="1">
        <v>9.2080727219581604E-2</v>
      </c>
      <c r="BN40" s="1">
        <v>0.25</v>
      </c>
      <c r="BO40" s="1">
        <v>-1.355140209197998</v>
      </c>
      <c r="BP40" s="1">
        <v>7.355140209197998</v>
      </c>
      <c r="BQ40" s="1">
        <v>1</v>
      </c>
      <c r="BR40" s="1">
        <v>0</v>
      </c>
      <c r="BS40" s="1">
        <v>0.15999999642372131</v>
      </c>
      <c r="BT40" s="1">
        <v>111115</v>
      </c>
      <c r="BU40">
        <f t="shared" si="56"/>
        <v>1.5625284512837727</v>
      </c>
      <c r="BV40">
        <f t="shared" si="57"/>
        <v>3.9739073805954896E-3</v>
      </c>
      <c r="BW40">
        <f t="shared" si="58"/>
        <v>301.70988883972166</v>
      </c>
      <c r="BX40">
        <f t="shared" si="59"/>
        <v>297.19248809814451</v>
      </c>
      <c r="BY40">
        <f t="shared" si="60"/>
        <v>259.25798248638239</v>
      </c>
      <c r="BZ40">
        <f t="shared" si="61"/>
        <v>0.12388836356326369</v>
      </c>
      <c r="CA40">
        <f t="shared" si="62"/>
        <v>3.9204794687257829</v>
      </c>
      <c r="CB40">
        <f t="shared" si="63"/>
        <v>40.301035618358299</v>
      </c>
      <c r="CC40">
        <f t="shared" si="64"/>
        <v>25.905653690868064</v>
      </c>
      <c r="CD40">
        <f t="shared" si="65"/>
        <v>26.301188468933105</v>
      </c>
      <c r="CE40">
        <f t="shared" si="66"/>
        <v>3.4348656323388185</v>
      </c>
      <c r="CF40">
        <f t="shared" si="67"/>
        <v>0.14920403777609445</v>
      </c>
      <c r="CG40">
        <f t="shared" si="68"/>
        <v>1.4003808692569437</v>
      </c>
      <c r="CH40">
        <f t="shared" si="69"/>
        <v>2.034484763081875</v>
      </c>
      <c r="CI40">
        <f t="shared" si="70"/>
        <v>9.3463390011646552E-2</v>
      </c>
      <c r="CJ40">
        <f t="shared" si="71"/>
        <v>8.1575596794295624</v>
      </c>
      <c r="CK40">
        <f t="shared" si="72"/>
        <v>0.83954862770114091</v>
      </c>
      <c r="CL40">
        <f t="shared" si="73"/>
        <v>34.949490522243195</v>
      </c>
      <c r="CM40">
        <f t="shared" si="74"/>
        <v>99.722099619174855</v>
      </c>
      <c r="CN40">
        <f t="shared" si="75"/>
        <v>3.9700965394118418E-3</v>
      </c>
      <c r="CO40">
        <f t="shared" si="76"/>
        <v>0</v>
      </c>
      <c r="CP40">
        <f t="shared" si="77"/>
        <v>1420.4284514697138</v>
      </c>
      <c r="CQ40">
        <f t="shared" si="78"/>
        <v>344.3802490234375</v>
      </c>
      <c r="CR40">
        <f t="shared" si="79"/>
        <v>0.10350543600020239</v>
      </c>
      <c r="CS40">
        <v>-9999</v>
      </c>
    </row>
    <row r="41" spans="1:97" x14ac:dyDescent="0.2">
      <c r="A41" t="s">
        <v>84</v>
      </c>
      <c r="B41" t="s">
        <v>137</v>
      </c>
      <c r="C41" t="s">
        <v>102</v>
      </c>
      <c r="D41">
        <v>1</v>
      </c>
      <c r="E41">
        <v>1</v>
      </c>
      <c r="F41" t="s">
        <v>248</v>
      </c>
      <c r="G41" t="s">
        <v>103</v>
      </c>
      <c r="H41" t="s">
        <v>415</v>
      </c>
      <c r="I41">
        <v>2</v>
      </c>
      <c r="J41" s="6">
        <v>20130614</v>
      </c>
      <c r="K41" t="s">
        <v>138</v>
      </c>
      <c r="L41" t="s">
        <v>86</v>
      </c>
      <c r="M41" t="s">
        <v>87</v>
      </c>
      <c r="N41">
        <v>0</v>
      </c>
      <c r="O41" s="1">
        <v>12</v>
      </c>
      <c r="P41" s="1" t="s">
        <v>150</v>
      </c>
      <c r="Q41" s="1">
        <v>5891.4999990006909</v>
      </c>
      <c r="R41" s="1">
        <v>0</v>
      </c>
      <c r="S41">
        <f t="shared" si="40"/>
        <v>-1.0417630160546514</v>
      </c>
      <c r="T41">
        <f t="shared" si="41"/>
        <v>0.16701584701405497</v>
      </c>
      <c r="U41">
        <f t="shared" si="42"/>
        <v>57.958913707850748</v>
      </c>
      <c r="V41" s="1">
        <v>12</v>
      </c>
      <c r="W41" s="1">
        <v>12</v>
      </c>
      <c r="X41" s="1">
        <v>0</v>
      </c>
      <c r="Y41" s="1">
        <v>0</v>
      </c>
      <c r="Z41" s="1">
        <v>706.015869140625</v>
      </c>
      <c r="AA41" s="1">
        <v>1044.7803955078125</v>
      </c>
      <c r="AB41" s="1">
        <v>941.98016357421875</v>
      </c>
      <c r="AC41">
        <v>-9999</v>
      </c>
      <c r="AD41">
        <f t="shared" si="43"/>
        <v>0.32424471958294354</v>
      </c>
      <c r="AE41">
        <f t="shared" si="44"/>
        <v>9.8394104996225543E-2</v>
      </c>
      <c r="AF41" s="1">
        <v>-1</v>
      </c>
      <c r="AG41" s="1">
        <v>0.87</v>
      </c>
      <c r="AH41" s="1">
        <v>0.92</v>
      </c>
      <c r="AI41" s="1">
        <v>13.192853927612305</v>
      </c>
      <c r="AJ41">
        <f t="shared" si="45"/>
        <v>0.87659642696380613</v>
      </c>
      <c r="AK41">
        <f t="shared" si="46"/>
        <v>-2.9326705175306101E-5</v>
      </c>
      <c r="AL41">
        <f t="shared" si="47"/>
        <v>0.30345630646748528</v>
      </c>
      <c r="AM41">
        <f t="shared" si="48"/>
        <v>1.4798256543150194</v>
      </c>
      <c r="AN41">
        <f t="shared" si="49"/>
        <v>-1</v>
      </c>
      <c r="AO41" s="1">
        <v>1624.5343017578125</v>
      </c>
      <c r="AP41" s="1">
        <v>0.5</v>
      </c>
      <c r="AQ41">
        <f t="shared" si="50"/>
        <v>70.059602026151069</v>
      </c>
      <c r="AR41">
        <f t="shared" si="51"/>
        <v>4.3293693281081174</v>
      </c>
      <c r="AS41">
        <f t="shared" si="52"/>
        <v>2.4953445100346219</v>
      </c>
      <c r="AT41">
        <f t="shared" si="53"/>
        <v>28.57220458984375</v>
      </c>
      <c r="AU41" s="1">
        <v>1.92</v>
      </c>
      <c r="AV41">
        <f t="shared" si="54"/>
        <v>4.7532710075378422</v>
      </c>
      <c r="AW41" s="1">
        <v>1</v>
      </c>
      <c r="AX41">
        <f t="shared" si="55"/>
        <v>9.5065420150756843</v>
      </c>
      <c r="AY41" s="1">
        <v>24.102972030639648</v>
      </c>
      <c r="AZ41" s="1">
        <v>28.57220458984375</v>
      </c>
      <c r="BA41" s="1">
        <v>22.157310485839844</v>
      </c>
      <c r="BB41" s="1">
        <v>49.575492858886719</v>
      </c>
      <c r="BC41" s="1">
        <v>50.103424072265625</v>
      </c>
      <c r="BD41" s="1">
        <v>11.948747634887695</v>
      </c>
      <c r="BE41" s="1">
        <v>14.679022789001465</v>
      </c>
      <c r="BF41" s="1">
        <v>38.570606231689453</v>
      </c>
      <c r="BG41" s="1">
        <v>47.383945465087891</v>
      </c>
      <c r="BH41" s="1">
        <v>299.98336791992188</v>
      </c>
      <c r="BI41" s="1">
        <v>1624.5343017578125</v>
      </c>
      <c r="BJ41" s="1">
        <v>5.1216106414794922</v>
      </c>
      <c r="BK41" s="1">
        <v>97.277519226074219</v>
      </c>
      <c r="BL41" s="1">
        <v>0.27554833889007568</v>
      </c>
      <c r="BM41" s="1">
        <v>9.8568573594093323E-2</v>
      </c>
      <c r="BN41" s="1">
        <v>0.25</v>
      </c>
      <c r="BO41" s="1">
        <v>-1.355140209197998</v>
      </c>
      <c r="BP41" s="1">
        <v>7.355140209197998</v>
      </c>
      <c r="BQ41" s="1">
        <v>1</v>
      </c>
      <c r="BR41" s="1">
        <v>0</v>
      </c>
      <c r="BS41" s="1">
        <v>0.15999999642372131</v>
      </c>
      <c r="BT41" s="1">
        <v>111115</v>
      </c>
      <c r="BU41">
        <f t="shared" si="56"/>
        <v>1.5624133745829265</v>
      </c>
      <c r="BV41">
        <f t="shared" si="57"/>
        <v>4.3293693281081175E-3</v>
      </c>
      <c r="BW41">
        <f t="shared" si="58"/>
        <v>301.72220458984373</v>
      </c>
      <c r="BX41">
        <f t="shared" si="59"/>
        <v>297.25297203063963</v>
      </c>
      <c r="BY41">
        <f t="shared" si="60"/>
        <v>259.9254824714626</v>
      </c>
      <c r="BZ41">
        <f t="shared" si="61"/>
        <v>6.7399176884758313E-2</v>
      </c>
      <c r="CA41">
        <f t="shared" si="62"/>
        <v>3.9232834316116936</v>
      </c>
      <c r="CB41">
        <f t="shared" si="63"/>
        <v>40.330833504233716</v>
      </c>
      <c r="CC41">
        <f t="shared" si="64"/>
        <v>25.651810715232251</v>
      </c>
      <c r="CD41">
        <f t="shared" si="65"/>
        <v>26.337588310241699</v>
      </c>
      <c r="CE41">
        <f t="shared" si="66"/>
        <v>3.4422542492086992</v>
      </c>
      <c r="CF41">
        <f t="shared" si="67"/>
        <v>0.16413228612038017</v>
      </c>
      <c r="CG41">
        <f t="shared" si="68"/>
        <v>1.4279389215770717</v>
      </c>
      <c r="CH41">
        <f t="shared" si="69"/>
        <v>2.0143153276316275</v>
      </c>
      <c r="CI41">
        <f t="shared" si="70"/>
        <v>0.1028379093062136</v>
      </c>
      <c r="CJ41">
        <f t="shared" si="71"/>
        <v>5.6380993425378279</v>
      </c>
      <c r="CK41">
        <f t="shared" si="72"/>
        <v>1.1567854848454053</v>
      </c>
      <c r="CL41">
        <f t="shared" si="73"/>
        <v>35.726824385991506</v>
      </c>
      <c r="CM41">
        <f t="shared" si="74"/>
        <v>50.251362204705742</v>
      </c>
      <c r="CN41">
        <f t="shared" si="75"/>
        <v>-7.4065423688992162E-3</v>
      </c>
      <c r="CO41">
        <f t="shared" si="76"/>
        <v>0</v>
      </c>
      <c r="CP41">
        <f t="shared" si="77"/>
        <v>1424.0609644010401</v>
      </c>
      <c r="CQ41">
        <f t="shared" si="78"/>
        <v>338.7645263671875</v>
      </c>
      <c r="CR41">
        <f t="shared" si="79"/>
        <v>9.8394104996225543E-2</v>
      </c>
      <c r="CS41">
        <v>-9999</v>
      </c>
    </row>
    <row r="42" spans="1:97" x14ac:dyDescent="0.2">
      <c r="A42" t="s">
        <v>84</v>
      </c>
      <c r="B42" t="s">
        <v>137</v>
      </c>
      <c r="C42" t="s">
        <v>102</v>
      </c>
      <c r="D42">
        <v>1</v>
      </c>
      <c r="E42">
        <v>1</v>
      </c>
      <c r="F42" t="s">
        <v>248</v>
      </c>
      <c r="G42" t="s">
        <v>103</v>
      </c>
      <c r="H42" t="s">
        <v>415</v>
      </c>
      <c r="I42">
        <v>2</v>
      </c>
      <c r="J42" s="6">
        <v>20130614</v>
      </c>
      <c r="K42" t="s">
        <v>138</v>
      </c>
      <c r="L42" t="s">
        <v>86</v>
      </c>
      <c r="M42" t="s">
        <v>87</v>
      </c>
      <c r="N42">
        <v>0</v>
      </c>
      <c r="O42" s="1">
        <v>13</v>
      </c>
      <c r="P42" s="1" t="s">
        <v>151</v>
      </c>
      <c r="Q42" s="1">
        <v>5954.499994658865</v>
      </c>
      <c r="R42" s="1">
        <v>0</v>
      </c>
      <c r="S42">
        <f t="shared" si="40"/>
        <v>-1.0383571826622029</v>
      </c>
      <c r="T42">
        <f t="shared" si="41"/>
        <v>0.17907707333742437</v>
      </c>
      <c r="U42">
        <f t="shared" si="42"/>
        <v>57.156634977983117</v>
      </c>
      <c r="V42" s="1">
        <v>13</v>
      </c>
      <c r="W42" s="1">
        <v>13</v>
      </c>
      <c r="X42" s="1">
        <v>0</v>
      </c>
      <c r="Y42" s="1">
        <v>0</v>
      </c>
      <c r="Z42" s="1">
        <v>704.5869140625</v>
      </c>
      <c r="AA42" s="1">
        <v>1034.7745361328125</v>
      </c>
      <c r="AB42" s="1">
        <v>934.6295166015625</v>
      </c>
      <c r="AC42">
        <v>-9999</v>
      </c>
      <c r="AD42">
        <f t="shared" si="43"/>
        <v>0.3190913677720546</v>
      </c>
      <c r="AE42">
        <f t="shared" si="44"/>
        <v>9.6779555385576727E-2</v>
      </c>
      <c r="AF42" s="1">
        <v>-1</v>
      </c>
      <c r="AG42" s="1">
        <v>0.87</v>
      </c>
      <c r="AH42" s="1">
        <v>0.92</v>
      </c>
      <c r="AI42" s="1">
        <v>7.8575811386108398</v>
      </c>
      <c r="AJ42">
        <f t="shared" si="45"/>
        <v>0.8739287905693055</v>
      </c>
      <c r="AK42">
        <f t="shared" si="46"/>
        <v>-1.8725411343719582E-5</v>
      </c>
      <c r="AL42">
        <f t="shared" si="47"/>
        <v>0.3032973159421597</v>
      </c>
      <c r="AM42">
        <f t="shared" si="48"/>
        <v>1.4686258224219921</v>
      </c>
      <c r="AN42">
        <f t="shared" si="49"/>
        <v>-1</v>
      </c>
      <c r="AO42" s="1">
        <v>2343.901123046875</v>
      </c>
      <c r="AP42" s="1">
        <v>0.5</v>
      </c>
      <c r="AQ42">
        <f t="shared" si="50"/>
        <v>99.121750004610718</v>
      </c>
      <c r="AR42">
        <f t="shared" si="51"/>
        <v>4.5794021272078815</v>
      </c>
      <c r="AS42">
        <f t="shared" si="52"/>
        <v>2.4647749057708745</v>
      </c>
      <c r="AT42">
        <f t="shared" si="53"/>
        <v>28.508190155029297</v>
      </c>
      <c r="AU42" s="1">
        <v>1.92</v>
      </c>
      <c r="AV42">
        <f t="shared" si="54"/>
        <v>4.7532710075378422</v>
      </c>
      <c r="AW42" s="1">
        <v>1</v>
      </c>
      <c r="AX42">
        <f t="shared" si="55"/>
        <v>9.5065420150756843</v>
      </c>
      <c r="AY42" s="1">
        <v>24.104021072387695</v>
      </c>
      <c r="AZ42" s="1">
        <v>28.508190155029297</v>
      </c>
      <c r="BA42" s="1">
        <v>22.155450820922852</v>
      </c>
      <c r="BB42" s="1">
        <v>49.438095092773438</v>
      </c>
      <c r="BC42" s="1">
        <v>49.956222534179688</v>
      </c>
      <c r="BD42" s="1">
        <v>11.956145286560059</v>
      </c>
      <c r="BE42" s="1">
        <v>14.843411445617676</v>
      </c>
      <c r="BF42" s="1">
        <v>38.592666625976562</v>
      </c>
      <c r="BG42" s="1">
        <v>47.912334442138672</v>
      </c>
      <c r="BH42" s="1">
        <v>300.00497436523438</v>
      </c>
      <c r="BI42" s="1">
        <v>2343.901123046875</v>
      </c>
      <c r="BJ42" s="1">
        <v>4.8567042350769043</v>
      </c>
      <c r="BK42" s="1">
        <v>97.279067993164062</v>
      </c>
      <c r="BL42" s="1">
        <v>0.27554833889007568</v>
      </c>
      <c r="BM42" s="1">
        <v>9.8568573594093323E-2</v>
      </c>
      <c r="BN42" s="1">
        <v>0.25</v>
      </c>
      <c r="BO42" s="1">
        <v>-1.355140209197998</v>
      </c>
      <c r="BP42" s="1">
        <v>7.355140209197998</v>
      </c>
      <c r="BQ42" s="1">
        <v>1</v>
      </c>
      <c r="BR42" s="1">
        <v>0</v>
      </c>
      <c r="BS42" s="1">
        <v>0.15999999642372131</v>
      </c>
      <c r="BT42" s="1">
        <v>111115</v>
      </c>
      <c r="BU42">
        <f t="shared" si="56"/>
        <v>1.5625259081522622</v>
      </c>
      <c r="BV42">
        <f t="shared" si="57"/>
        <v>4.5794021272078812E-3</v>
      </c>
      <c r="BW42">
        <f t="shared" si="58"/>
        <v>301.65819015502927</v>
      </c>
      <c r="BX42">
        <f t="shared" si="59"/>
        <v>297.25402107238767</v>
      </c>
      <c r="BY42">
        <f t="shared" si="60"/>
        <v>375.02417130505637</v>
      </c>
      <c r="BZ42">
        <f t="shared" si="61"/>
        <v>0.47670357867954349</v>
      </c>
      <c r="CA42">
        <f t="shared" si="62"/>
        <v>3.9087281370396258</v>
      </c>
      <c r="CB42">
        <f t="shared" si="63"/>
        <v>40.180567286215137</v>
      </c>
      <c r="CC42">
        <f t="shared" si="64"/>
        <v>25.337155840597461</v>
      </c>
      <c r="CD42">
        <f t="shared" si="65"/>
        <v>26.306105613708496</v>
      </c>
      <c r="CE42">
        <f t="shared" si="66"/>
        <v>3.4358629285421016</v>
      </c>
      <c r="CF42">
        <f t="shared" si="67"/>
        <v>0.17576612357754159</v>
      </c>
      <c r="CG42">
        <f t="shared" si="68"/>
        <v>1.4439532312687515</v>
      </c>
      <c r="CH42">
        <f t="shared" si="69"/>
        <v>1.9919096972733501</v>
      </c>
      <c r="CI42">
        <f t="shared" si="70"/>
        <v>0.11014657355822403</v>
      </c>
      <c r="CJ42">
        <f t="shared" si="71"/>
        <v>5.5601441802836788</v>
      </c>
      <c r="CK42">
        <f t="shared" si="72"/>
        <v>1.1441344456914644</v>
      </c>
      <c r="CL42">
        <f t="shared" si="73"/>
        <v>36.356694273525825</v>
      </c>
      <c r="CM42">
        <f t="shared" si="74"/>
        <v>50.103677012829337</v>
      </c>
      <c r="CN42">
        <f t="shared" si="75"/>
        <v>-7.5346235820382803E-3</v>
      </c>
      <c r="CO42">
        <f t="shared" si="76"/>
        <v>0</v>
      </c>
      <c r="CP42">
        <f t="shared" si="77"/>
        <v>2048.4026736783926</v>
      </c>
      <c r="CQ42">
        <f t="shared" si="78"/>
        <v>330.1876220703125</v>
      </c>
      <c r="CR42">
        <f t="shared" si="79"/>
        <v>9.6779555385576727E-2</v>
      </c>
      <c r="CS42">
        <v>-9999</v>
      </c>
    </row>
    <row r="43" spans="1:97" x14ac:dyDescent="0.2">
      <c r="A43" t="s">
        <v>84</v>
      </c>
      <c r="B43" t="s">
        <v>137</v>
      </c>
      <c r="C43" t="s">
        <v>102</v>
      </c>
      <c r="D43">
        <v>1</v>
      </c>
      <c r="E43">
        <v>1</v>
      </c>
      <c r="F43" t="s">
        <v>248</v>
      </c>
      <c r="G43" t="s">
        <v>103</v>
      </c>
      <c r="H43" t="s">
        <v>415</v>
      </c>
      <c r="I43">
        <v>2</v>
      </c>
      <c r="J43" s="6">
        <v>20130614</v>
      </c>
      <c r="K43" t="s">
        <v>138</v>
      </c>
      <c r="L43" t="s">
        <v>86</v>
      </c>
      <c r="M43" t="s">
        <v>87</v>
      </c>
      <c r="N43">
        <v>0</v>
      </c>
      <c r="O43" s="1">
        <v>14</v>
      </c>
      <c r="P43" s="1" t="s">
        <v>152</v>
      </c>
      <c r="Q43" s="1">
        <v>6218.4999995520338</v>
      </c>
      <c r="R43" s="1">
        <v>0</v>
      </c>
      <c r="S43">
        <f t="shared" si="40"/>
        <v>15.439099826108658</v>
      </c>
      <c r="T43">
        <f t="shared" si="41"/>
        <v>0.18004435063380539</v>
      </c>
      <c r="U43">
        <f t="shared" si="42"/>
        <v>237.3763736762148</v>
      </c>
      <c r="V43" s="1">
        <v>14</v>
      </c>
      <c r="W43" s="1">
        <v>14</v>
      </c>
      <c r="X43" s="1">
        <v>0</v>
      </c>
      <c r="Y43" s="1">
        <v>0</v>
      </c>
      <c r="Z43" s="1">
        <v>727.44287109375</v>
      </c>
      <c r="AA43" s="1">
        <v>1147.9652099609375</v>
      </c>
      <c r="AB43" s="1">
        <v>957.24652099609375</v>
      </c>
      <c r="AC43">
        <v>-9999</v>
      </c>
      <c r="AD43">
        <f t="shared" si="43"/>
        <v>0.36631975883789797</v>
      </c>
      <c r="AE43">
        <f t="shared" si="44"/>
        <v>0.16613629691036844</v>
      </c>
      <c r="AF43" s="1">
        <v>-1</v>
      </c>
      <c r="AG43" s="1">
        <v>0.87</v>
      </c>
      <c r="AH43" s="1">
        <v>0.92</v>
      </c>
      <c r="AI43" s="1">
        <v>13.192853927612305</v>
      </c>
      <c r="AJ43">
        <f t="shared" si="45"/>
        <v>0.87659642696380613</v>
      </c>
      <c r="AK43">
        <f t="shared" si="46"/>
        <v>1.154070945602129E-2</v>
      </c>
      <c r="AL43">
        <f t="shared" si="47"/>
        <v>0.45352808005064849</v>
      </c>
      <c r="AM43">
        <f t="shared" si="48"/>
        <v>1.5780829747288736</v>
      </c>
      <c r="AN43">
        <f t="shared" si="49"/>
        <v>-1</v>
      </c>
      <c r="AO43" s="1">
        <v>1624.9718017578125</v>
      </c>
      <c r="AP43" s="1">
        <v>0.5</v>
      </c>
      <c r="AQ43">
        <f t="shared" si="50"/>
        <v>118.32596514353042</v>
      </c>
      <c r="AR43">
        <f t="shared" si="51"/>
        <v>4.6697539893240219</v>
      </c>
      <c r="AS43">
        <f t="shared" si="52"/>
        <v>2.499665979225949</v>
      </c>
      <c r="AT43">
        <f t="shared" si="53"/>
        <v>28.661924362182617</v>
      </c>
      <c r="AU43" s="1">
        <v>1.92</v>
      </c>
      <c r="AV43">
        <f t="shared" si="54"/>
        <v>4.7532710075378422</v>
      </c>
      <c r="AW43" s="1">
        <v>1</v>
      </c>
      <c r="AX43">
        <f t="shared" si="55"/>
        <v>9.5065420150756843</v>
      </c>
      <c r="AY43" s="1">
        <v>24.053293228149414</v>
      </c>
      <c r="AZ43" s="1">
        <v>28.661924362182617</v>
      </c>
      <c r="BA43" s="1">
        <v>22.157949447631836</v>
      </c>
      <c r="BB43" s="1">
        <v>401.08053588867188</v>
      </c>
      <c r="BC43" s="1">
        <v>390.03341674804688</v>
      </c>
      <c r="BD43" s="1">
        <v>11.900620460510254</v>
      </c>
      <c r="BE43" s="1">
        <v>14.845009803771973</v>
      </c>
      <c r="BF43" s="1">
        <v>38.530296325683594</v>
      </c>
      <c r="BG43" s="1">
        <v>48.063259124755859</v>
      </c>
      <c r="BH43" s="1">
        <v>299.98846435546875</v>
      </c>
      <c r="BI43" s="1">
        <v>1624.9718017578125</v>
      </c>
      <c r="BJ43" s="1">
        <v>5.7926478385925293</v>
      </c>
      <c r="BK43" s="1">
        <v>97.278282165527344</v>
      </c>
      <c r="BL43" s="1">
        <v>1.2190297842025757</v>
      </c>
      <c r="BM43" s="1">
        <v>8.721412718296051E-2</v>
      </c>
      <c r="BN43" s="1">
        <v>0.25</v>
      </c>
      <c r="BO43" s="1">
        <v>-1.355140209197998</v>
      </c>
      <c r="BP43" s="1">
        <v>7.355140209197998</v>
      </c>
      <c r="BQ43" s="1">
        <v>1</v>
      </c>
      <c r="BR43" s="1">
        <v>0</v>
      </c>
      <c r="BS43" s="1">
        <v>0.15999999642372131</v>
      </c>
      <c r="BT43" s="1">
        <v>111115</v>
      </c>
      <c r="BU43">
        <f t="shared" si="56"/>
        <v>1.5624399185180664</v>
      </c>
      <c r="BV43">
        <f t="shared" si="57"/>
        <v>4.6697539893240216E-3</v>
      </c>
      <c r="BW43">
        <f t="shared" si="58"/>
        <v>301.81192436218259</v>
      </c>
      <c r="BX43">
        <f t="shared" si="59"/>
        <v>297.20329322814939</v>
      </c>
      <c r="BY43">
        <f t="shared" si="60"/>
        <v>259.99548246989798</v>
      </c>
      <c r="BZ43">
        <f t="shared" si="61"/>
        <v>2.7290129318331023E-3</v>
      </c>
      <c r="CA43">
        <f t="shared" si="62"/>
        <v>3.9437630316672987</v>
      </c>
      <c r="CB43">
        <f t="shared" si="63"/>
        <v>40.541043117482765</v>
      </c>
      <c r="CC43">
        <f t="shared" si="64"/>
        <v>25.696033313710792</v>
      </c>
      <c r="CD43">
        <f t="shared" si="65"/>
        <v>26.357608795166016</v>
      </c>
      <c r="CE43">
        <f t="shared" si="66"/>
        <v>3.4463240176452423</v>
      </c>
      <c r="CF43">
        <f t="shared" si="67"/>
        <v>0.17669787056628633</v>
      </c>
      <c r="CG43">
        <f t="shared" si="68"/>
        <v>1.4440970524413497</v>
      </c>
      <c r="CH43">
        <f t="shared" si="69"/>
        <v>2.0022269652038927</v>
      </c>
      <c r="CI43">
        <f t="shared" si="70"/>
        <v>0.11073203156464827</v>
      </c>
      <c r="CJ43">
        <f t="shared" si="71"/>
        <v>23.091565857904481</v>
      </c>
      <c r="CK43">
        <f t="shared" si="72"/>
        <v>0.60860522068947442</v>
      </c>
      <c r="CL43">
        <f t="shared" si="73"/>
        <v>36.023631556645029</v>
      </c>
      <c r="CM43">
        <f t="shared" si="74"/>
        <v>387.84094921019835</v>
      </c>
      <c r="CN43">
        <f t="shared" si="75"/>
        <v>1.4340219743031093E-2</v>
      </c>
      <c r="CO43">
        <f t="shared" si="76"/>
        <v>0</v>
      </c>
      <c r="CP43">
        <f t="shared" si="77"/>
        <v>1424.4444753378368</v>
      </c>
      <c r="CQ43">
        <f t="shared" si="78"/>
        <v>420.5223388671875</v>
      </c>
      <c r="CR43">
        <f t="shared" si="79"/>
        <v>0.16613629691036844</v>
      </c>
      <c r="CS43">
        <v>-9999</v>
      </c>
    </row>
    <row r="44" spans="1:97" x14ac:dyDescent="0.2">
      <c r="A44" t="s">
        <v>84</v>
      </c>
      <c r="B44" t="s">
        <v>137</v>
      </c>
      <c r="C44" t="s">
        <v>102</v>
      </c>
      <c r="D44">
        <v>1</v>
      </c>
      <c r="E44">
        <v>1</v>
      </c>
      <c r="F44" t="s">
        <v>248</v>
      </c>
      <c r="G44" t="s">
        <v>103</v>
      </c>
      <c r="H44" t="s">
        <v>415</v>
      </c>
      <c r="I44">
        <v>3</v>
      </c>
      <c r="J44" s="6">
        <v>20130614</v>
      </c>
      <c r="K44" t="s">
        <v>138</v>
      </c>
      <c r="L44" t="s">
        <v>86</v>
      </c>
      <c r="M44" t="s">
        <v>87</v>
      </c>
      <c r="N44">
        <v>0</v>
      </c>
      <c r="O44" s="1">
        <v>15</v>
      </c>
      <c r="P44" s="1" t="s">
        <v>153</v>
      </c>
      <c r="Q44" s="1">
        <v>6474.9999987594783</v>
      </c>
      <c r="R44" s="1">
        <v>0</v>
      </c>
      <c r="S44">
        <f t="shared" si="40"/>
        <v>10.183321780379485</v>
      </c>
      <c r="T44">
        <f t="shared" si="41"/>
        <v>0.10765927886489077</v>
      </c>
      <c r="U44">
        <f t="shared" si="42"/>
        <v>224.351064014672</v>
      </c>
      <c r="V44" s="1">
        <v>15</v>
      </c>
      <c r="W44" s="1">
        <v>15</v>
      </c>
      <c r="X44" s="1">
        <v>0</v>
      </c>
      <c r="Y44" s="1">
        <v>0</v>
      </c>
      <c r="Z44" s="1">
        <v>718.02099609375</v>
      </c>
      <c r="AA44" s="1">
        <v>1104.0850830078125</v>
      </c>
      <c r="AB44" s="1">
        <v>931.58355712890625</v>
      </c>
      <c r="AC44">
        <v>-9999</v>
      </c>
      <c r="AD44">
        <f t="shared" si="43"/>
        <v>0.34966878264700796</v>
      </c>
      <c r="AE44">
        <f t="shared" si="44"/>
        <v>0.15623934109223503</v>
      </c>
      <c r="AF44" s="1">
        <v>-1</v>
      </c>
      <c r="AG44" s="1">
        <v>0.87</v>
      </c>
      <c r="AH44" s="1">
        <v>0.92</v>
      </c>
      <c r="AI44" s="1">
        <v>7.7858881950378418</v>
      </c>
      <c r="AJ44">
        <f t="shared" si="45"/>
        <v>0.87389294409751894</v>
      </c>
      <c r="AK44">
        <f t="shared" si="46"/>
        <v>5.4108007064186357E-3</v>
      </c>
      <c r="AL44">
        <f t="shared" si="47"/>
        <v>0.44682095985090925</v>
      </c>
      <c r="AM44">
        <f t="shared" si="48"/>
        <v>1.5376779913322411</v>
      </c>
      <c r="AN44">
        <f t="shared" si="49"/>
        <v>-1</v>
      </c>
      <c r="AO44" s="1">
        <v>2365.1083984375</v>
      </c>
      <c r="AP44" s="1">
        <v>0.5</v>
      </c>
      <c r="AQ44">
        <f t="shared" si="50"/>
        <v>161.46176148349016</v>
      </c>
      <c r="AR44">
        <f t="shared" si="51"/>
        <v>3.4372168738258897</v>
      </c>
      <c r="AS44">
        <f t="shared" si="52"/>
        <v>3.0479104842805844</v>
      </c>
      <c r="AT44">
        <f t="shared" si="53"/>
        <v>30.592266082763672</v>
      </c>
      <c r="AU44" s="1">
        <v>1.92</v>
      </c>
      <c r="AV44">
        <f t="shared" si="54"/>
        <v>4.7532710075378422</v>
      </c>
      <c r="AW44" s="1">
        <v>1</v>
      </c>
      <c r="AX44">
        <f t="shared" si="55"/>
        <v>9.5065420150756843</v>
      </c>
      <c r="AY44" s="1">
        <v>26.951160430908203</v>
      </c>
      <c r="AZ44" s="1">
        <v>30.592266082763672</v>
      </c>
      <c r="BA44" s="1">
        <v>26.066743850708008</v>
      </c>
      <c r="BB44" s="1">
        <v>400.46502685546875</v>
      </c>
      <c r="BC44" s="1">
        <v>393.08316040039062</v>
      </c>
      <c r="BD44" s="1">
        <v>11.807552337646484</v>
      </c>
      <c r="BE44" s="1">
        <v>13.976574897766113</v>
      </c>
      <c r="BF44" s="1">
        <v>32.184665679931641</v>
      </c>
      <c r="BG44" s="1">
        <v>38.096920013427734</v>
      </c>
      <c r="BH44" s="1">
        <v>300.0069580078125</v>
      </c>
      <c r="BI44" s="1">
        <v>2365.1083984375</v>
      </c>
      <c r="BJ44" s="1">
        <v>5.7180781364440918</v>
      </c>
      <c r="BK44" s="1">
        <v>97.280143737792969</v>
      </c>
      <c r="BL44" s="1">
        <v>1.5197805166244507</v>
      </c>
      <c r="BM44" s="1">
        <v>9.6993103623390198E-2</v>
      </c>
      <c r="BN44" s="1">
        <v>0.5</v>
      </c>
      <c r="BO44" s="1">
        <v>-1.355140209197998</v>
      </c>
      <c r="BP44" s="1">
        <v>7.355140209197998</v>
      </c>
      <c r="BQ44" s="1">
        <v>1</v>
      </c>
      <c r="BR44" s="1">
        <v>0</v>
      </c>
      <c r="BS44" s="1">
        <v>0.15999999642372131</v>
      </c>
      <c r="BT44" s="1">
        <v>111115</v>
      </c>
      <c r="BU44">
        <f t="shared" si="56"/>
        <v>1.5625362396240232</v>
      </c>
      <c r="BV44">
        <f t="shared" si="57"/>
        <v>3.4372168738258896E-3</v>
      </c>
      <c r="BW44">
        <f t="shared" si="58"/>
        <v>303.74226608276365</v>
      </c>
      <c r="BX44">
        <f t="shared" si="59"/>
        <v>300.10116043090818</v>
      </c>
      <c r="BY44">
        <f t="shared" si="60"/>
        <v>378.41733529171324</v>
      </c>
      <c r="BZ44">
        <f t="shared" si="61"/>
        <v>0.71628667705329363</v>
      </c>
      <c r="CA44">
        <f t="shared" si="62"/>
        <v>4.407553699297301</v>
      </c>
      <c r="CB44">
        <f t="shared" si="63"/>
        <v>45.307845259535561</v>
      </c>
      <c r="CC44">
        <f t="shared" si="64"/>
        <v>31.331270361769448</v>
      </c>
      <c r="CD44">
        <f t="shared" si="65"/>
        <v>28.771713256835938</v>
      </c>
      <c r="CE44">
        <f t="shared" si="66"/>
        <v>3.9689504482184716</v>
      </c>
      <c r="CF44">
        <f t="shared" si="67"/>
        <v>0.10645371638795226</v>
      </c>
      <c r="CG44">
        <f t="shared" si="68"/>
        <v>1.3596432150167166</v>
      </c>
      <c r="CH44">
        <f t="shared" si="69"/>
        <v>2.6093072332017551</v>
      </c>
      <c r="CI44">
        <f t="shared" si="70"/>
        <v>6.6640844798095789E-2</v>
      </c>
      <c r="CJ44">
        <f t="shared" si="71"/>
        <v>21.824903755074082</v>
      </c>
      <c r="CK44">
        <f t="shared" si="72"/>
        <v>0.57074707496029653</v>
      </c>
      <c r="CL44">
        <f t="shared" si="73"/>
        <v>29.533603999010005</v>
      </c>
      <c r="CM44">
        <f t="shared" si="74"/>
        <v>391.63705261674949</v>
      </c>
      <c r="CN44">
        <f t="shared" si="75"/>
        <v>7.6793089634072786E-3</v>
      </c>
      <c r="CO44">
        <f t="shared" si="76"/>
        <v>0</v>
      </c>
      <c r="CP44">
        <f t="shared" si="77"/>
        <v>2066.8515414203148</v>
      </c>
      <c r="CQ44">
        <f t="shared" si="78"/>
        <v>386.0640869140625</v>
      </c>
      <c r="CR44">
        <f t="shared" si="79"/>
        <v>0.15623934109223503</v>
      </c>
      <c r="CS44">
        <v>-9999</v>
      </c>
    </row>
    <row r="45" spans="1:97" x14ac:dyDescent="0.2">
      <c r="A45" t="s">
        <v>84</v>
      </c>
      <c r="B45" t="s">
        <v>137</v>
      </c>
      <c r="C45" t="s">
        <v>102</v>
      </c>
      <c r="D45">
        <v>1</v>
      </c>
      <c r="E45">
        <v>1</v>
      </c>
      <c r="F45" t="s">
        <v>248</v>
      </c>
      <c r="G45" t="s">
        <v>103</v>
      </c>
      <c r="H45" t="s">
        <v>415</v>
      </c>
      <c r="I45">
        <v>3</v>
      </c>
      <c r="J45" s="6">
        <v>20130614</v>
      </c>
      <c r="K45" t="s">
        <v>138</v>
      </c>
      <c r="L45" t="s">
        <v>86</v>
      </c>
      <c r="M45" t="s">
        <v>87</v>
      </c>
      <c r="N45">
        <v>0</v>
      </c>
      <c r="O45" s="1">
        <v>16</v>
      </c>
      <c r="P45" s="1" t="s">
        <v>154</v>
      </c>
      <c r="Q45" s="1">
        <v>6624.9999975878745</v>
      </c>
      <c r="R45" s="1">
        <v>0</v>
      </c>
      <c r="S45">
        <f t="shared" si="40"/>
        <v>4.9731676326796048</v>
      </c>
      <c r="T45">
        <f t="shared" si="41"/>
        <v>9.2906039019051367E-2</v>
      </c>
      <c r="U45">
        <f t="shared" si="42"/>
        <v>149.84213206543657</v>
      </c>
      <c r="V45" s="1">
        <v>16</v>
      </c>
      <c r="W45" s="1">
        <v>16</v>
      </c>
      <c r="X45" s="1">
        <v>0</v>
      </c>
      <c r="Y45" s="1">
        <v>0</v>
      </c>
      <c r="Z45" s="1">
        <v>710.700439453125</v>
      </c>
      <c r="AA45" s="1">
        <v>1051.06787109375</v>
      </c>
      <c r="AB45" s="1">
        <v>925.324951171875</v>
      </c>
      <c r="AC45">
        <v>-9999</v>
      </c>
      <c r="AD45">
        <f t="shared" si="43"/>
        <v>0.32383011697088199</v>
      </c>
      <c r="AE45">
        <f t="shared" si="44"/>
        <v>0.11963349216547345</v>
      </c>
      <c r="AF45" s="1">
        <v>-1</v>
      </c>
      <c r="AG45" s="1">
        <v>0.87</v>
      </c>
      <c r="AH45" s="1">
        <v>0.92</v>
      </c>
      <c r="AI45" s="1">
        <v>13.223140716552734</v>
      </c>
      <c r="AJ45">
        <f t="shared" si="45"/>
        <v>0.87661157035827642</v>
      </c>
      <c r="AK45">
        <f t="shared" si="46"/>
        <v>2.8853804784767893E-3</v>
      </c>
      <c r="AL45">
        <f t="shared" si="47"/>
        <v>0.3694328782156806</v>
      </c>
      <c r="AM45">
        <f t="shared" si="48"/>
        <v>1.4789182794125377</v>
      </c>
      <c r="AN45">
        <f t="shared" si="49"/>
        <v>-1</v>
      </c>
      <c r="AO45" s="1">
        <v>2361.53515625</v>
      </c>
      <c r="AP45" s="1">
        <v>0.5</v>
      </c>
      <c r="AQ45">
        <f t="shared" si="50"/>
        <v>123.82957958537104</v>
      </c>
      <c r="AR45">
        <f t="shared" si="51"/>
        <v>3.0852800552617792</v>
      </c>
      <c r="AS45">
        <f t="shared" si="52"/>
        <v>3.1642709125532966</v>
      </c>
      <c r="AT45">
        <f t="shared" si="53"/>
        <v>30.944965362548828</v>
      </c>
      <c r="AU45" s="1">
        <v>1.92</v>
      </c>
      <c r="AV45">
        <f t="shared" si="54"/>
        <v>4.7532710075378422</v>
      </c>
      <c r="AW45" s="1">
        <v>1</v>
      </c>
      <c r="AX45">
        <f t="shared" si="55"/>
        <v>9.5065420150756843</v>
      </c>
      <c r="AY45" s="1">
        <v>26.466642379760742</v>
      </c>
      <c r="AZ45" s="1">
        <v>30.944965362548828</v>
      </c>
      <c r="BA45" s="1">
        <v>25.045734405517578</v>
      </c>
      <c r="BB45" s="1">
        <v>250.50190734863281</v>
      </c>
      <c r="BC45" s="1">
        <v>246.83180236816406</v>
      </c>
      <c r="BD45" s="1">
        <v>11.75528621673584</v>
      </c>
      <c r="BE45" s="1">
        <v>13.702749252319336</v>
      </c>
      <c r="BF45" s="1">
        <v>32.968296051025391</v>
      </c>
      <c r="BG45" s="1">
        <v>38.4300537109375</v>
      </c>
      <c r="BH45" s="1">
        <v>300.00909423828125</v>
      </c>
      <c r="BI45" s="1">
        <v>2361.53515625</v>
      </c>
      <c r="BJ45" s="1">
        <v>4.9582934379577637</v>
      </c>
      <c r="BK45" s="1">
        <v>97.277580261230469</v>
      </c>
      <c r="BL45" s="1">
        <v>0.78624475002288818</v>
      </c>
      <c r="BM45" s="1">
        <v>9.8115578293800354E-2</v>
      </c>
      <c r="BN45" s="1">
        <v>0.5</v>
      </c>
      <c r="BO45" s="1">
        <v>-1.355140209197998</v>
      </c>
      <c r="BP45" s="1">
        <v>7.355140209197998</v>
      </c>
      <c r="BQ45" s="1">
        <v>1</v>
      </c>
      <c r="BR45" s="1">
        <v>0</v>
      </c>
      <c r="BS45" s="1">
        <v>0.15999999642372131</v>
      </c>
      <c r="BT45" s="1">
        <v>111115</v>
      </c>
      <c r="BU45">
        <f t="shared" si="56"/>
        <v>1.5625473658243814</v>
      </c>
      <c r="BV45">
        <f t="shared" si="57"/>
        <v>3.0852800552617792E-3</v>
      </c>
      <c r="BW45">
        <f t="shared" si="58"/>
        <v>304.09496536254881</v>
      </c>
      <c r="BX45">
        <f t="shared" si="59"/>
        <v>299.61664237976072</v>
      </c>
      <c r="BY45">
        <f t="shared" si="60"/>
        <v>377.84561655449215</v>
      </c>
      <c r="BZ45">
        <f t="shared" si="61"/>
        <v>0.73587312867060817</v>
      </c>
      <c r="CA45">
        <f t="shared" si="62"/>
        <v>4.4972412027453066</v>
      </c>
      <c r="CB45">
        <f t="shared" si="63"/>
        <v>46.231014285803134</v>
      </c>
      <c r="CC45">
        <f t="shared" si="64"/>
        <v>32.528265033483798</v>
      </c>
      <c r="CD45">
        <f t="shared" si="65"/>
        <v>28.705803871154785</v>
      </c>
      <c r="CE45">
        <f t="shared" si="66"/>
        <v>3.9538129540106266</v>
      </c>
      <c r="CF45">
        <f t="shared" si="67"/>
        <v>9.2006869396217938E-2</v>
      </c>
      <c r="CG45">
        <f t="shared" si="68"/>
        <v>1.33297029019201</v>
      </c>
      <c r="CH45">
        <f t="shared" si="69"/>
        <v>2.6208426638186166</v>
      </c>
      <c r="CI45">
        <f t="shared" si="70"/>
        <v>5.7584407745921017E-2</v>
      </c>
      <c r="CJ45">
        <f t="shared" si="71"/>
        <v>14.576280028509402</v>
      </c>
      <c r="CK45">
        <f t="shared" si="72"/>
        <v>0.60706169394630227</v>
      </c>
      <c r="CL45">
        <f t="shared" si="73"/>
        <v>28.168121280528389</v>
      </c>
      <c r="CM45">
        <f t="shared" si="74"/>
        <v>246.12557540430373</v>
      </c>
      <c r="CN45">
        <f t="shared" si="75"/>
        <v>5.6915982337716799E-3</v>
      </c>
      <c r="CO45">
        <f t="shared" si="76"/>
        <v>0</v>
      </c>
      <c r="CP45">
        <f t="shared" si="77"/>
        <v>2070.1490417765904</v>
      </c>
      <c r="CQ45">
        <f t="shared" si="78"/>
        <v>340.367431640625</v>
      </c>
      <c r="CR45">
        <f t="shared" si="79"/>
        <v>0.11963349216547345</v>
      </c>
      <c r="CS45">
        <v>-9999</v>
      </c>
    </row>
    <row r="46" spans="1:97" x14ac:dyDescent="0.2">
      <c r="A46" t="s">
        <v>84</v>
      </c>
      <c r="B46" t="s">
        <v>137</v>
      </c>
      <c r="C46" t="s">
        <v>102</v>
      </c>
      <c r="D46">
        <v>1</v>
      </c>
      <c r="E46">
        <v>1</v>
      </c>
      <c r="F46" t="s">
        <v>248</v>
      </c>
      <c r="G46" t="s">
        <v>103</v>
      </c>
      <c r="H46" t="s">
        <v>415</v>
      </c>
      <c r="I46">
        <v>3</v>
      </c>
      <c r="J46" s="6">
        <v>20130614</v>
      </c>
      <c r="K46" t="s">
        <v>138</v>
      </c>
      <c r="L46" t="s">
        <v>86</v>
      </c>
      <c r="M46" t="s">
        <v>87</v>
      </c>
      <c r="N46">
        <v>0</v>
      </c>
      <c r="O46" s="1">
        <v>17</v>
      </c>
      <c r="P46" s="1" t="s">
        <v>155</v>
      </c>
      <c r="Q46" s="1">
        <v>6801.9999993797392</v>
      </c>
      <c r="R46" s="1">
        <v>0</v>
      </c>
      <c r="S46">
        <f t="shared" si="40"/>
        <v>0.50362949244400357</v>
      </c>
      <c r="T46">
        <f t="shared" si="41"/>
        <v>9.2872272315523585E-2</v>
      </c>
      <c r="U46">
        <f t="shared" si="42"/>
        <v>87.119207491104007</v>
      </c>
      <c r="V46" s="1">
        <v>17</v>
      </c>
      <c r="W46" s="1">
        <v>17</v>
      </c>
      <c r="X46" s="1">
        <v>0</v>
      </c>
      <c r="Y46" s="1">
        <v>0</v>
      </c>
      <c r="Z46" s="1">
        <v>700.328125</v>
      </c>
      <c r="AA46" s="1">
        <v>1029.90771484375</v>
      </c>
      <c r="AB46" s="1">
        <v>922.9053955078125</v>
      </c>
      <c r="AC46">
        <v>-9999</v>
      </c>
      <c r="AD46">
        <f t="shared" si="43"/>
        <v>0.32000885622431852</v>
      </c>
      <c r="AE46">
        <f t="shared" si="44"/>
        <v>0.10389505563823366</v>
      </c>
      <c r="AF46" s="1">
        <v>-1</v>
      </c>
      <c r="AG46" s="1">
        <v>0.87</v>
      </c>
      <c r="AH46" s="1">
        <v>0.92</v>
      </c>
      <c r="AI46" s="1">
        <v>13.192853927612305</v>
      </c>
      <c r="AJ46">
        <f t="shared" si="45"/>
        <v>0.87659642696380613</v>
      </c>
      <c r="AK46">
        <f t="shared" si="46"/>
        <v>1.0576081116333122E-3</v>
      </c>
      <c r="AL46">
        <f t="shared" si="47"/>
        <v>0.32466306359160801</v>
      </c>
      <c r="AM46">
        <f t="shared" si="48"/>
        <v>1.4706073882778161</v>
      </c>
      <c r="AN46">
        <f t="shared" si="49"/>
        <v>-1</v>
      </c>
      <c r="AO46" s="1">
        <v>1621.8712158203125</v>
      </c>
      <c r="AP46" s="1">
        <v>0.5</v>
      </c>
      <c r="AQ46">
        <f t="shared" si="50"/>
        <v>73.855177573998375</v>
      </c>
      <c r="AR46">
        <f t="shared" si="51"/>
        <v>3.0538522205192047</v>
      </c>
      <c r="AS46">
        <f t="shared" si="52"/>
        <v>3.1342779831844947</v>
      </c>
      <c r="AT46">
        <f t="shared" si="53"/>
        <v>30.771467208862305</v>
      </c>
      <c r="AU46" s="1">
        <v>1.92</v>
      </c>
      <c r="AV46">
        <f t="shared" si="54"/>
        <v>4.7532710075378422</v>
      </c>
      <c r="AW46" s="1">
        <v>1</v>
      </c>
      <c r="AX46">
        <f t="shared" si="55"/>
        <v>9.5065420150756843</v>
      </c>
      <c r="AY46" s="1">
        <v>26.397886276245117</v>
      </c>
      <c r="AZ46" s="1">
        <v>30.771467208862305</v>
      </c>
      <c r="BA46" s="1">
        <v>25.084175109863281</v>
      </c>
      <c r="BB46" s="1">
        <v>101.3739013671875</v>
      </c>
      <c r="BC46" s="1">
        <v>100.85446166992188</v>
      </c>
      <c r="BD46" s="1">
        <v>11.626962661743164</v>
      </c>
      <c r="BE46" s="1">
        <v>13.554936408996582</v>
      </c>
      <c r="BF46" s="1">
        <v>32.742317199707031</v>
      </c>
      <c r="BG46" s="1">
        <v>38.171619415283203</v>
      </c>
      <c r="BH46" s="1">
        <v>299.99984741210938</v>
      </c>
      <c r="BI46" s="1">
        <v>1621.8712158203125</v>
      </c>
      <c r="BJ46" s="1">
        <v>5.5340604782104492</v>
      </c>
      <c r="BK46" s="1">
        <v>97.281745910644531</v>
      </c>
      <c r="BL46" s="1">
        <v>0.56647241115570068</v>
      </c>
      <c r="BM46" s="1">
        <v>0.10427631437778473</v>
      </c>
      <c r="BN46" s="1">
        <v>0.5</v>
      </c>
      <c r="BO46" s="1">
        <v>-1.355140209197998</v>
      </c>
      <c r="BP46" s="1">
        <v>7.355140209197998</v>
      </c>
      <c r="BQ46" s="1">
        <v>1</v>
      </c>
      <c r="BR46" s="1">
        <v>0</v>
      </c>
      <c r="BS46" s="1">
        <v>0.15999999642372131</v>
      </c>
      <c r="BT46" s="1">
        <v>111115</v>
      </c>
      <c r="BU46">
        <f t="shared" si="56"/>
        <v>1.5624992052714028</v>
      </c>
      <c r="BV46">
        <f t="shared" si="57"/>
        <v>3.0538522205192046E-3</v>
      </c>
      <c r="BW46">
        <f t="shared" si="58"/>
        <v>303.92146720886228</v>
      </c>
      <c r="BX46">
        <f t="shared" si="59"/>
        <v>299.54788627624509</v>
      </c>
      <c r="BY46">
        <f t="shared" si="60"/>
        <v>259.49938873098654</v>
      </c>
      <c r="BZ46">
        <f t="shared" si="61"/>
        <v>0.28488189242081902</v>
      </c>
      <c r="CA46">
        <f t="shared" si="62"/>
        <v>4.4529258627594448</v>
      </c>
      <c r="CB46">
        <f t="shared" si="63"/>
        <v>45.773498625832197</v>
      </c>
      <c r="CC46">
        <f t="shared" si="64"/>
        <v>32.218562216835615</v>
      </c>
      <c r="CD46">
        <f t="shared" si="65"/>
        <v>28.584676742553711</v>
      </c>
      <c r="CE46">
        <f t="shared" si="66"/>
        <v>3.9261247855160799</v>
      </c>
      <c r="CF46">
        <f t="shared" si="67"/>
        <v>9.1973753019780918E-2</v>
      </c>
      <c r="CG46">
        <f t="shared" si="68"/>
        <v>1.3186478795749499</v>
      </c>
      <c r="CH46">
        <f t="shared" si="69"/>
        <v>2.6074769059411302</v>
      </c>
      <c r="CI46">
        <f t="shared" si="70"/>
        <v>5.7563652309150289E-2</v>
      </c>
      <c r="CJ46">
        <f t="shared" si="71"/>
        <v>8.4751086070863</v>
      </c>
      <c r="CK46">
        <f t="shared" si="72"/>
        <v>0.86381113982075641</v>
      </c>
      <c r="CL46">
        <f t="shared" si="73"/>
        <v>28.163057908039601</v>
      </c>
      <c r="CM46">
        <f t="shared" si="74"/>
        <v>100.78294251882349</v>
      </c>
      <c r="CN46">
        <f t="shared" si="75"/>
        <v>1.4073558685040307E-3</v>
      </c>
      <c r="CO46">
        <f t="shared" si="76"/>
        <v>0</v>
      </c>
      <c r="CP46">
        <f t="shared" si="77"/>
        <v>1421.7265127835301</v>
      </c>
      <c r="CQ46">
        <f t="shared" si="78"/>
        <v>329.57958984375</v>
      </c>
      <c r="CR46">
        <f t="shared" si="79"/>
        <v>0.10389505563823366</v>
      </c>
      <c r="CS46">
        <v>-9999</v>
      </c>
    </row>
    <row r="47" spans="1:97" x14ac:dyDescent="0.2">
      <c r="A47" t="s">
        <v>84</v>
      </c>
      <c r="B47" t="s">
        <v>137</v>
      </c>
      <c r="C47" t="s">
        <v>102</v>
      </c>
      <c r="D47">
        <v>1</v>
      </c>
      <c r="E47">
        <v>1</v>
      </c>
      <c r="F47" t="s">
        <v>248</v>
      </c>
      <c r="G47" t="s">
        <v>103</v>
      </c>
      <c r="H47" t="s">
        <v>415</v>
      </c>
      <c r="I47">
        <v>3</v>
      </c>
      <c r="J47" s="6">
        <v>20130614</v>
      </c>
      <c r="K47" t="s">
        <v>138</v>
      </c>
      <c r="L47" t="s">
        <v>86</v>
      </c>
      <c r="M47" t="s">
        <v>87</v>
      </c>
      <c r="N47">
        <v>0</v>
      </c>
      <c r="O47" s="1">
        <v>18</v>
      </c>
      <c r="P47" s="1" t="s">
        <v>156</v>
      </c>
      <c r="Q47" s="1">
        <v>6833.4999972088262</v>
      </c>
      <c r="R47" s="1">
        <v>0</v>
      </c>
      <c r="S47">
        <f t="shared" si="40"/>
        <v>0.49571482410331641</v>
      </c>
      <c r="T47">
        <f t="shared" si="41"/>
        <v>9.5727068911860266E-2</v>
      </c>
      <c r="U47">
        <f t="shared" si="42"/>
        <v>87.450542472262143</v>
      </c>
      <c r="V47" s="1">
        <v>18</v>
      </c>
      <c r="W47" s="1">
        <v>18</v>
      </c>
      <c r="X47" s="1">
        <v>0</v>
      </c>
      <c r="Y47" s="1">
        <v>0</v>
      </c>
      <c r="Z47" s="1">
        <v>701.003662109375</v>
      </c>
      <c r="AA47" s="1">
        <v>1030.26904296875</v>
      </c>
      <c r="AB47" s="1">
        <v>916.5189208984375</v>
      </c>
      <c r="AC47">
        <v>-9999</v>
      </c>
      <c r="AD47">
        <f t="shared" si="43"/>
        <v>0.31959164754731179</v>
      </c>
      <c r="AE47">
        <f t="shared" si="44"/>
        <v>0.11040817235713328</v>
      </c>
      <c r="AF47" s="1">
        <v>-1</v>
      </c>
      <c r="AG47" s="1">
        <v>0.87</v>
      </c>
      <c r="AH47" s="1">
        <v>0.92</v>
      </c>
      <c r="AI47" s="1">
        <v>7.5949368476867676</v>
      </c>
      <c r="AJ47">
        <f t="shared" si="45"/>
        <v>0.87379746842384332</v>
      </c>
      <c r="AK47">
        <f t="shared" si="46"/>
        <v>6.9873532598135727E-4</v>
      </c>
      <c r="AL47">
        <f t="shared" si="47"/>
        <v>0.34546638876345676</v>
      </c>
      <c r="AM47">
        <f t="shared" si="48"/>
        <v>1.4697056501368191</v>
      </c>
      <c r="AN47">
        <f t="shared" si="49"/>
        <v>-1</v>
      </c>
      <c r="AO47" s="1">
        <v>2449.77001953125</v>
      </c>
      <c r="AP47" s="1">
        <v>0.5</v>
      </c>
      <c r="AQ47">
        <f t="shared" si="50"/>
        <v>118.17002372449411</v>
      </c>
      <c r="AR47">
        <f t="shared" si="51"/>
        <v>3.1809585297398373</v>
      </c>
      <c r="AS47">
        <f t="shared" si="52"/>
        <v>3.1675995480194112</v>
      </c>
      <c r="AT47">
        <f t="shared" si="53"/>
        <v>30.930496215820312</v>
      </c>
      <c r="AU47" s="1">
        <v>1.92</v>
      </c>
      <c r="AV47">
        <f t="shared" si="54"/>
        <v>4.7532710075378422</v>
      </c>
      <c r="AW47" s="1">
        <v>1</v>
      </c>
      <c r="AX47">
        <f t="shared" si="55"/>
        <v>9.5065420150756843</v>
      </c>
      <c r="AY47" s="1">
        <v>26.433794021606445</v>
      </c>
      <c r="AZ47" s="1">
        <v>30.930496215820312</v>
      </c>
      <c r="BA47" s="1">
        <v>25.082908630371094</v>
      </c>
      <c r="BB47" s="1">
        <v>101.37905120849609</v>
      </c>
      <c r="BC47" s="1">
        <v>100.85648345947266</v>
      </c>
      <c r="BD47" s="1">
        <v>11.621415138244629</v>
      </c>
      <c r="BE47" s="1">
        <v>13.629425048828125</v>
      </c>
      <c r="BF47" s="1">
        <v>32.658355712890625</v>
      </c>
      <c r="BG47" s="1">
        <v>38.301239013671875</v>
      </c>
      <c r="BH47" s="1">
        <v>300.00845336914062</v>
      </c>
      <c r="BI47" s="1">
        <v>2449.77001953125</v>
      </c>
      <c r="BJ47" s="1">
        <v>5.6149787902832031</v>
      </c>
      <c r="BK47" s="1">
        <v>97.284461975097656</v>
      </c>
      <c r="BL47" s="1">
        <v>0.56647241115570068</v>
      </c>
      <c r="BM47" s="1">
        <v>0.10427631437778473</v>
      </c>
      <c r="BN47" s="1">
        <v>0.25</v>
      </c>
      <c r="BO47" s="1">
        <v>-1.355140209197998</v>
      </c>
      <c r="BP47" s="1">
        <v>7.355140209197998</v>
      </c>
      <c r="BQ47" s="1">
        <v>1</v>
      </c>
      <c r="BR47" s="1">
        <v>0</v>
      </c>
      <c r="BS47" s="1">
        <v>0.15999999642372131</v>
      </c>
      <c r="BT47" s="1">
        <v>111115</v>
      </c>
      <c r="BU47">
        <f t="shared" si="56"/>
        <v>1.5625440279642739</v>
      </c>
      <c r="BV47">
        <f t="shared" si="57"/>
        <v>3.1809585297398373E-3</v>
      </c>
      <c r="BW47">
        <f t="shared" si="58"/>
        <v>304.08049621582029</v>
      </c>
      <c r="BX47">
        <f t="shared" si="59"/>
        <v>299.58379402160642</v>
      </c>
      <c r="BY47">
        <f t="shared" si="60"/>
        <v>391.96319436393969</v>
      </c>
      <c r="BZ47">
        <f t="shared" si="61"/>
        <v>0.77367655626138354</v>
      </c>
      <c r="CA47">
        <f t="shared" si="62"/>
        <v>4.4935308309245743</v>
      </c>
      <c r="CB47">
        <f t="shared" si="63"/>
        <v>46.189604585311926</v>
      </c>
      <c r="CC47">
        <f t="shared" si="64"/>
        <v>32.560179536483801</v>
      </c>
      <c r="CD47">
        <f t="shared" si="65"/>
        <v>28.682145118713379</v>
      </c>
      <c r="CE47">
        <f t="shared" si="66"/>
        <v>3.9483915117793225</v>
      </c>
      <c r="CF47">
        <f t="shared" si="67"/>
        <v>9.4772745340805889E-2</v>
      </c>
      <c r="CG47">
        <f t="shared" si="68"/>
        <v>1.3259312829051633</v>
      </c>
      <c r="CH47">
        <f t="shared" si="69"/>
        <v>2.622460228874159</v>
      </c>
      <c r="CI47">
        <f t="shared" si="70"/>
        <v>5.9317972907363153E-2</v>
      </c>
      <c r="CJ47">
        <f t="shared" si="71"/>
        <v>8.5075789738444492</v>
      </c>
      <c r="CK47">
        <f t="shared" si="72"/>
        <v>0.86707903619703885</v>
      </c>
      <c r="CL47">
        <f t="shared" si="73"/>
        <v>28.058580716185556</v>
      </c>
      <c r="CM47">
        <f t="shared" si="74"/>
        <v>100.78608825041786</v>
      </c>
      <c r="CN47">
        <f t="shared" si="75"/>
        <v>1.3800569747040423E-3</v>
      </c>
      <c r="CO47">
        <f t="shared" si="76"/>
        <v>0</v>
      </c>
      <c r="CP47">
        <f t="shared" si="77"/>
        <v>2140.6028412870355</v>
      </c>
      <c r="CQ47">
        <f t="shared" si="78"/>
        <v>329.265380859375</v>
      </c>
      <c r="CR47">
        <f t="shared" si="79"/>
        <v>0.11040817235713328</v>
      </c>
      <c r="CS47">
        <v>-9999</v>
      </c>
    </row>
    <row r="48" spans="1:97" x14ac:dyDescent="0.2">
      <c r="A48" t="s">
        <v>84</v>
      </c>
      <c r="B48" t="s">
        <v>137</v>
      </c>
      <c r="C48" t="s">
        <v>102</v>
      </c>
      <c r="D48">
        <v>1</v>
      </c>
      <c r="E48">
        <v>1</v>
      </c>
      <c r="F48" t="s">
        <v>248</v>
      </c>
      <c r="G48" t="s">
        <v>103</v>
      </c>
      <c r="H48" t="s">
        <v>415</v>
      </c>
      <c r="I48">
        <v>3</v>
      </c>
      <c r="J48" s="6">
        <v>20130614</v>
      </c>
      <c r="K48" t="s">
        <v>138</v>
      </c>
      <c r="L48" t="s">
        <v>86</v>
      </c>
      <c r="M48" t="s">
        <v>87</v>
      </c>
      <c r="N48">
        <v>0</v>
      </c>
      <c r="O48" s="1">
        <v>19</v>
      </c>
      <c r="P48" s="1" t="s">
        <v>157</v>
      </c>
      <c r="Q48" s="1">
        <v>7029.9999990351498</v>
      </c>
      <c r="R48" s="1">
        <v>0</v>
      </c>
      <c r="S48">
        <f t="shared" si="40"/>
        <v>-1.1504122174125635</v>
      </c>
      <c r="T48">
        <f t="shared" si="41"/>
        <v>0.11558302753869439</v>
      </c>
      <c r="U48">
        <f t="shared" si="42"/>
        <v>63.324936549034575</v>
      </c>
      <c r="V48" s="1">
        <v>19</v>
      </c>
      <c r="W48" s="1">
        <v>19</v>
      </c>
      <c r="X48" s="1">
        <v>0</v>
      </c>
      <c r="Y48" s="1">
        <v>0</v>
      </c>
      <c r="Z48" s="1">
        <v>696.955322265625</v>
      </c>
      <c r="AA48" s="1">
        <v>1018.6948852539062</v>
      </c>
      <c r="AB48" s="1">
        <v>913.6297607421875</v>
      </c>
      <c r="AC48">
        <v>-9999</v>
      </c>
      <c r="AD48">
        <f t="shared" si="43"/>
        <v>0.31583506273135825</v>
      </c>
      <c r="AE48">
        <f t="shared" si="44"/>
        <v>0.10313699031239527</v>
      </c>
      <c r="AF48" s="1">
        <v>-1</v>
      </c>
      <c r="AG48" s="1">
        <v>0.87</v>
      </c>
      <c r="AH48" s="1">
        <v>0.92</v>
      </c>
      <c r="AI48" s="1">
        <v>7.7858881950378418</v>
      </c>
      <c r="AJ48">
        <f t="shared" si="45"/>
        <v>0.87389294409751894</v>
      </c>
      <c r="AK48">
        <f t="shared" si="46"/>
        <v>-1.0573433545225486E-4</v>
      </c>
      <c r="AL48">
        <f t="shared" si="47"/>
        <v>0.32655332634844647</v>
      </c>
      <c r="AM48">
        <f t="shared" si="48"/>
        <v>1.4616358505483358</v>
      </c>
      <c r="AN48">
        <f t="shared" si="49"/>
        <v>-1</v>
      </c>
      <c r="AO48" s="1">
        <v>1627.8292236328125</v>
      </c>
      <c r="AP48" s="1">
        <v>0.5</v>
      </c>
      <c r="AQ48">
        <f t="shared" si="50"/>
        <v>73.358684025353796</v>
      </c>
      <c r="AR48">
        <f t="shared" si="51"/>
        <v>3.7001874817560441</v>
      </c>
      <c r="AS48">
        <f t="shared" si="52"/>
        <v>3.0588453235781325</v>
      </c>
      <c r="AT48">
        <f t="shared" si="53"/>
        <v>30.603008270263672</v>
      </c>
      <c r="AU48" s="1">
        <v>1.92</v>
      </c>
      <c r="AV48">
        <f t="shared" si="54"/>
        <v>4.7532710075378422</v>
      </c>
      <c r="AW48" s="1">
        <v>1</v>
      </c>
      <c r="AX48">
        <f t="shared" si="55"/>
        <v>9.5065420150756843</v>
      </c>
      <c r="AY48" s="1">
        <v>26.439653396606445</v>
      </c>
      <c r="AZ48" s="1">
        <v>30.603008270263672</v>
      </c>
      <c r="BA48" s="1">
        <v>25.086610794067383</v>
      </c>
      <c r="BB48" s="1">
        <v>49.553634643554688</v>
      </c>
      <c r="BC48" s="1">
        <v>50.171112060546875</v>
      </c>
      <c r="BD48" s="1">
        <v>11.556364059448242</v>
      </c>
      <c r="BE48" s="1">
        <v>13.891680717468262</v>
      </c>
      <c r="BF48" s="1">
        <v>32.463657379150391</v>
      </c>
      <c r="BG48" s="1">
        <v>39.023933410644531</v>
      </c>
      <c r="BH48" s="1">
        <v>299.98794555664062</v>
      </c>
      <c r="BI48" s="1">
        <v>1627.8292236328125</v>
      </c>
      <c r="BJ48" s="1">
        <v>5.8576412200927734</v>
      </c>
      <c r="BK48" s="1">
        <v>97.282455444335938</v>
      </c>
      <c r="BL48" s="1">
        <v>0.43827950954437256</v>
      </c>
      <c r="BM48" s="1">
        <v>0.10618366301059723</v>
      </c>
      <c r="BN48" s="1">
        <v>0.75</v>
      </c>
      <c r="BO48" s="1">
        <v>-1.355140209197998</v>
      </c>
      <c r="BP48" s="1">
        <v>7.355140209197998</v>
      </c>
      <c r="BQ48" s="1">
        <v>1</v>
      </c>
      <c r="BR48" s="1">
        <v>0</v>
      </c>
      <c r="BS48" s="1">
        <v>0.15999999642372131</v>
      </c>
      <c r="BT48" s="1">
        <v>111115</v>
      </c>
      <c r="BU48">
        <f t="shared" si="56"/>
        <v>1.5624372164408364</v>
      </c>
      <c r="BV48">
        <f t="shared" si="57"/>
        <v>3.7001874817560441E-3</v>
      </c>
      <c r="BW48">
        <f t="shared" si="58"/>
        <v>303.75300827026365</v>
      </c>
      <c r="BX48">
        <f t="shared" si="59"/>
        <v>299.58965339660642</v>
      </c>
      <c r="BY48">
        <f t="shared" si="60"/>
        <v>260.45266995967904</v>
      </c>
      <c r="BZ48">
        <f t="shared" si="61"/>
        <v>0.18728117613788392</v>
      </c>
      <c r="CA48">
        <f t="shared" si="62"/>
        <v>4.4102621340221795</v>
      </c>
      <c r="CB48">
        <f t="shared" si="63"/>
        <v>45.334609553987747</v>
      </c>
      <c r="CC48">
        <f t="shared" si="64"/>
        <v>31.442928836519485</v>
      </c>
      <c r="CD48">
        <f t="shared" si="65"/>
        <v>28.521330833435059</v>
      </c>
      <c r="CE48">
        <f t="shared" si="66"/>
        <v>3.9117121534747561</v>
      </c>
      <c r="CF48">
        <f t="shared" si="67"/>
        <v>0.11419461944839787</v>
      </c>
      <c r="CG48">
        <f t="shared" si="68"/>
        <v>1.3514168104440469</v>
      </c>
      <c r="CH48">
        <f t="shared" si="69"/>
        <v>2.5602953430307092</v>
      </c>
      <c r="CI48">
        <f t="shared" si="70"/>
        <v>7.1495091719420589E-2</v>
      </c>
      <c r="CJ48">
        <f t="shared" si="71"/>
        <v>6.1604053183468572</v>
      </c>
      <c r="CK48">
        <f t="shared" si="72"/>
        <v>1.2621792491386989</v>
      </c>
      <c r="CL48">
        <f t="shared" si="73"/>
        <v>29.384541417420206</v>
      </c>
      <c r="CM48">
        <f t="shared" si="74"/>
        <v>50.334479191417813</v>
      </c>
      <c r="CN48">
        <f t="shared" si="75"/>
        <v>-6.71594024468012E-3</v>
      </c>
      <c r="CO48">
        <f t="shared" si="76"/>
        <v>0</v>
      </c>
      <c r="CP48">
        <f t="shared" si="77"/>
        <v>1422.548472728457</v>
      </c>
      <c r="CQ48">
        <f t="shared" si="78"/>
        <v>321.73956298828125</v>
      </c>
      <c r="CR48">
        <f t="shared" si="79"/>
        <v>0.10313699031239527</v>
      </c>
      <c r="CS48">
        <v>-9999</v>
      </c>
    </row>
    <row r="49" spans="1:97" x14ac:dyDescent="0.2">
      <c r="A49" t="s">
        <v>84</v>
      </c>
      <c r="B49" t="s">
        <v>137</v>
      </c>
      <c r="C49" t="s">
        <v>102</v>
      </c>
      <c r="D49">
        <v>1</v>
      </c>
      <c r="E49">
        <v>1</v>
      </c>
      <c r="F49" t="s">
        <v>248</v>
      </c>
      <c r="G49" t="s">
        <v>103</v>
      </c>
      <c r="H49" t="s">
        <v>415</v>
      </c>
      <c r="I49">
        <v>3</v>
      </c>
      <c r="J49" s="6">
        <v>20130614</v>
      </c>
      <c r="K49" t="s">
        <v>138</v>
      </c>
      <c r="L49" t="s">
        <v>86</v>
      </c>
      <c r="M49" t="s">
        <v>87</v>
      </c>
      <c r="N49">
        <v>0</v>
      </c>
      <c r="O49" s="1">
        <v>20</v>
      </c>
      <c r="P49" s="1" t="s">
        <v>158</v>
      </c>
      <c r="Q49" s="1">
        <v>7057.4999971399084</v>
      </c>
      <c r="R49" s="1">
        <v>0</v>
      </c>
      <c r="S49">
        <f t="shared" si="40"/>
        <v>-1.0820260815109446</v>
      </c>
      <c r="T49">
        <f t="shared" si="41"/>
        <v>0.11867607626077284</v>
      </c>
      <c r="U49">
        <f t="shared" si="42"/>
        <v>61.953746103997283</v>
      </c>
      <c r="V49" s="1">
        <v>20</v>
      </c>
      <c r="W49" s="1">
        <v>20</v>
      </c>
      <c r="X49" s="1">
        <v>0</v>
      </c>
      <c r="Y49" s="1">
        <v>0</v>
      </c>
      <c r="Z49" s="1">
        <v>694.36279296875</v>
      </c>
      <c r="AA49" s="1">
        <v>1025.98681640625</v>
      </c>
      <c r="AB49" s="1">
        <v>928.870361328125</v>
      </c>
      <c r="AC49">
        <v>-9999</v>
      </c>
      <c r="AD49">
        <f t="shared" si="43"/>
        <v>0.32322444902273489</v>
      </c>
      <c r="AE49">
        <f t="shared" si="44"/>
        <v>9.4656630597162311E-2</v>
      </c>
      <c r="AF49" s="1">
        <v>-1</v>
      </c>
      <c r="AG49" s="1">
        <v>0.87</v>
      </c>
      <c r="AH49" s="1">
        <v>0.92</v>
      </c>
      <c r="AI49" s="1">
        <v>11.754827499389648</v>
      </c>
      <c r="AJ49">
        <f t="shared" si="45"/>
        <v>0.87587741374969486</v>
      </c>
      <c r="AK49">
        <f t="shared" si="46"/>
        <v>-5.04469154300513E-5</v>
      </c>
      <c r="AL49">
        <f t="shared" si="47"/>
        <v>0.29285108500720003</v>
      </c>
      <c r="AM49">
        <f t="shared" si="48"/>
        <v>1.477594748445032</v>
      </c>
      <c r="AN49">
        <f t="shared" si="49"/>
        <v>-1</v>
      </c>
      <c r="AO49" s="1">
        <v>1856.4105224609375</v>
      </c>
      <c r="AP49" s="1">
        <v>0.5</v>
      </c>
      <c r="AQ49">
        <f t="shared" si="50"/>
        <v>76.955274972956971</v>
      </c>
      <c r="AR49">
        <f t="shared" si="51"/>
        <v>3.7942591040673492</v>
      </c>
      <c r="AS49">
        <f t="shared" si="52"/>
        <v>3.0556377350287409</v>
      </c>
      <c r="AT49">
        <f t="shared" si="53"/>
        <v>30.607627868652344</v>
      </c>
      <c r="AU49" s="1">
        <v>1.92</v>
      </c>
      <c r="AV49">
        <f t="shared" si="54"/>
        <v>4.7532710075378422</v>
      </c>
      <c r="AW49" s="1">
        <v>1</v>
      </c>
      <c r="AX49">
        <f t="shared" si="55"/>
        <v>9.5065420150756843</v>
      </c>
      <c r="AY49" s="1">
        <v>26.44964599609375</v>
      </c>
      <c r="AZ49" s="1">
        <v>30.607627868652344</v>
      </c>
      <c r="BA49" s="1">
        <v>25.077163696289062</v>
      </c>
      <c r="BB49" s="1">
        <v>49.535873413085938</v>
      </c>
      <c r="BC49" s="1">
        <v>50.106689453125</v>
      </c>
      <c r="BD49" s="1">
        <v>11.542688369750977</v>
      </c>
      <c r="BE49" s="1">
        <v>13.937148094177246</v>
      </c>
      <c r="BF49" s="1">
        <v>32.404937744140625</v>
      </c>
      <c r="BG49" s="1">
        <v>39.127140045166016</v>
      </c>
      <c r="BH49" s="1">
        <v>300.00277709960938</v>
      </c>
      <c r="BI49" s="1">
        <v>1856.4105224609375</v>
      </c>
      <c r="BJ49" s="1">
        <v>5.8972940444946289</v>
      </c>
      <c r="BK49" s="1">
        <v>97.278839111328125</v>
      </c>
      <c r="BL49" s="1">
        <v>0.43827950954437256</v>
      </c>
      <c r="BM49" s="1">
        <v>0.10618366301059723</v>
      </c>
      <c r="BN49" s="1">
        <v>0.75</v>
      </c>
      <c r="BO49" s="1">
        <v>-1.355140209197998</v>
      </c>
      <c r="BP49" s="1">
        <v>7.355140209197998</v>
      </c>
      <c r="BQ49" s="1">
        <v>1</v>
      </c>
      <c r="BR49" s="1">
        <v>0</v>
      </c>
      <c r="BS49" s="1">
        <v>0.15999999642372131</v>
      </c>
      <c r="BT49" s="1">
        <v>111115</v>
      </c>
      <c r="BU49">
        <f t="shared" si="56"/>
        <v>1.5625144640604656</v>
      </c>
      <c r="BV49">
        <f t="shared" si="57"/>
        <v>3.7942591040673493E-3</v>
      </c>
      <c r="BW49">
        <f t="shared" si="58"/>
        <v>303.75762786865232</v>
      </c>
      <c r="BX49">
        <f t="shared" si="59"/>
        <v>299.59964599609373</v>
      </c>
      <c r="BY49">
        <f t="shared" si="60"/>
        <v>297.02567695470862</v>
      </c>
      <c r="BZ49">
        <f t="shared" si="61"/>
        <v>0.31397733199103434</v>
      </c>
      <c r="CA49">
        <f t="shared" si="62"/>
        <v>4.4114273221529627</v>
      </c>
      <c r="CB49">
        <f t="shared" si="63"/>
        <v>45.348272681424831</v>
      </c>
      <c r="CC49">
        <f t="shared" si="64"/>
        <v>31.411124587247585</v>
      </c>
      <c r="CD49">
        <f t="shared" si="65"/>
        <v>28.528636932373047</v>
      </c>
      <c r="CE49">
        <f t="shared" si="66"/>
        <v>3.9133720990700729</v>
      </c>
      <c r="CF49">
        <f t="shared" si="67"/>
        <v>0.11721283553801669</v>
      </c>
      <c r="CG49">
        <f t="shared" si="68"/>
        <v>1.3557895871242218</v>
      </c>
      <c r="CH49">
        <f t="shared" si="69"/>
        <v>2.5575825119458511</v>
      </c>
      <c r="CI49">
        <f t="shared" si="70"/>
        <v>7.3388094884964256E-2</v>
      </c>
      <c r="CJ49">
        <f t="shared" si="71"/>
        <v>6.0267884995948231</v>
      </c>
      <c r="CK49">
        <f t="shared" si="72"/>
        <v>1.2364366271285046</v>
      </c>
      <c r="CL49">
        <f t="shared" si="73"/>
        <v>29.497737135821112</v>
      </c>
      <c r="CM49">
        <f t="shared" si="74"/>
        <v>50.260345241709672</v>
      </c>
      <c r="CN49">
        <f t="shared" si="75"/>
        <v>-6.3503982658728517E-3</v>
      </c>
      <c r="CO49">
        <f t="shared" si="76"/>
        <v>0</v>
      </c>
      <c r="CP49">
        <f t="shared" si="77"/>
        <v>1625.9880472708057</v>
      </c>
      <c r="CQ49">
        <f t="shared" si="78"/>
        <v>331.6240234375</v>
      </c>
      <c r="CR49">
        <f t="shared" si="79"/>
        <v>9.4656630597162311E-2</v>
      </c>
      <c r="CS49">
        <v>-9999</v>
      </c>
    </row>
    <row r="50" spans="1:97" x14ac:dyDescent="0.2">
      <c r="A50" t="s">
        <v>84</v>
      </c>
      <c r="B50" t="s">
        <v>104</v>
      </c>
      <c r="C50" t="s">
        <v>105</v>
      </c>
      <c r="D50">
        <v>3</v>
      </c>
      <c r="E50">
        <v>3</v>
      </c>
      <c r="F50" t="s">
        <v>248</v>
      </c>
      <c r="G50" t="s">
        <v>103</v>
      </c>
      <c r="H50" t="s">
        <v>160</v>
      </c>
      <c r="I50">
        <v>1</v>
      </c>
      <c r="J50" s="6">
        <v>20130614</v>
      </c>
      <c r="K50" t="s">
        <v>138</v>
      </c>
      <c r="L50" t="s">
        <v>86</v>
      </c>
      <c r="M50" t="s">
        <v>87</v>
      </c>
      <c r="N50">
        <v>0</v>
      </c>
      <c r="O50" s="1">
        <v>22</v>
      </c>
      <c r="P50" s="1" t="s">
        <v>163</v>
      </c>
      <c r="Q50" s="1">
        <v>10064.499994727783</v>
      </c>
      <c r="R50" s="1">
        <v>0</v>
      </c>
      <c r="S50">
        <f>(BB50-BC50*(1000-BD50)/(1000-BE50))*BU50</f>
        <v>-1.3278062563366611</v>
      </c>
      <c r="T50">
        <f>IF(CF50&lt;&gt;0,1/(1/CF50-1/AX50),0)</f>
        <v>0.16173801327096274</v>
      </c>
      <c r="U50">
        <f>((CI50-BV50/2)*BC50-S50)/(CI50+BV50/2)</f>
        <v>61.447053696289977</v>
      </c>
      <c r="V50" s="1">
        <v>22</v>
      </c>
      <c r="W50" s="1">
        <v>22</v>
      </c>
      <c r="X50" s="1">
        <v>0</v>
      </c>
      <c r="Y50" s="1">
        <v>0</v>
      </c>
      <c r="Z50" s="1">
        <v>422.8955078125</v>
      </c>
      <c r="AA50" s="1">
        <v>576.17828369140625</v>
      </c>
      <c r="AB50" s="1">
        <v>544.770751953125</v>
      </c>
      <c r="AC50">
        <v>-9999</v>
      </c>
      <c r="AD50">
        <f>CQ50/AA50</f>
        <v>0.26603358755013845</v>
      </c>
      <c r="AE50">
        <f>(AA50-AB50)/AA50</f>
        <v>5.4510092843246975E-2</v>
      </c>
      <c r="AF50" s="1">
        <v>-1</v>
      </c>
      <c r="AG50" s="1">
        <v>0.87</v>
      </c>
      <c r="AH50" s="1">
        <v>0.92</v>
      </c>
      <c r="AI50" s="1">
        <v>11.656952857971191</v>
      </c>
      <c r="AJ50">
        <f>(AI50*AH50+(100-AI50)*AG50)/100</f>
        <v>0.87582847642898554</v>
      </c>
      <c r="AK50">
        <f>(S50-AF50)/CP50</f>
        <v>-2.0659753265845531E-4</v>
      </c>
      <c r="AL50">
        <f>(AA50-AB50)/(AA50-Z50)</f>
        <v>0.20489928863953555</v>
      </c>
      <c r="AM50">
        <f>(Y50-AA50)/(Y50-Z50)</f>
        <v>1.3624601658026303</v>
      </c>
      <c r="AN50">
        <f>(Y50-AA50)/AA50</f>
        <v>-1</v>
      </c>
      <c r="AO50" s="1">
        <v>1811.644775390625</v>
      </c>
      <c r="AP50" s="1">
        <v>0.5</v>
      </c>
      <c r="AQ50">
        <f>AE50*AP50*AJ50*AO50</f>
        <v>43.245311881456551</v>
      </c>
      <c r="AR50">
        <f>BV50*1000</f>
        <v>4.6246979924830267</v>
      </c>
      <c r="AS50">
        <f>(CA50-CG50)</f>
        <v>2.7461526071178293</v>
      </c>
      <c r="AT50">
        <f>(AZ50+BZ50*R50)</f>
        <v>29.043996810913086</v>
      </c>
      <c r="AU50" s="1">
        <v>1.5</v>
      </c>
      <c r="AV50">
        <f>(AU50*BO50+BP50)</f>
        <v>5.322429895401001</v>
      </c>
      <c r="AW50" s="1">
        <v>1</v>
      </c>
      <c r="AX50">
        <f>AV50*(AW50+1)*(AW50+1)/(AW50*AW50+1)</f>
        <v>10.644859790802002</v>
      </c>
      <c r="AY50" s="1">
        <v>24.613044738769531</v>
      </c>
      <c r="AZ50" s="1">
        <v>29.043996810913086</v>
      </c>
      <c r="BA50" s="1">
        <v>22.543634414672852</v>
      </c>
      <c r="BB50" s="1">
        <v>50.19390869140625</v>
      </c>
      <c r="BC50" s="1">
        <v>50.740463256835938</v>
      </c>
      <c r="BD50" s="1">
        <v>10.93901252746582</v>
      </c>
      <c r="BE50" s="1">
        <v>13.220711708068848</v>
      </c>
      <c r="BF50" s="1">
        <v>34.242950439453125</v>
      </c>
      <c r="BG50" s="1">
        <v>41.385471343994141</v>
      </c>
      <c r="BH50" s="1">
        <v>300.0103759765625</v>
      </c>
      <c r="BI50" s="1">
        <v>1811.644775390625</v>
      </c>
      <c r="BJ50" s="1">
        <v>156.69999694824219</v>
      </c>
      <c r="BK50" s="1">
        <v>97.261825561523438</v>
      </c>
      <c r="BL50" s="1">
        <v>0.29065454006195068</v>
      </c>
      <c r="BM50" s="1">
        <v>0.11186756193637848</v>
      </c>
      <c r="BN50" s="1">
        <v>1</v>
      </c>
      <c r="BO50" s="1">
        <v>-1.355140209197998</v>
      </c>
      <c r="BP50" s="1">
        <v>7.355140209197998</v>
      </c>
      <c r="BQ50" s="1">
        <v>1</v>
      </c>
      <c r="BR50" s="1">
        <v>0</v>
      </c>
      <c r="BS50" s="1">
        <v>0.15999999642372131</v>
      </c>
      <c r="BT50" s="1">
        <v>111115</v>
      </c>
      <c r="BU50">
        <f>BH50*0.000001/(AU50*0.0001)</f>
        <v>2.0000691731770828</v>
      </c>
      <c r="BV50">
        <f>(BE50-BD50)/(1000-BE50)*BU50</f>
        <v>4.6246979924830268E-3</v>
      </c>
      <c r="BW50">
        <f>(AZ50+273.15)</f>
        <v>302.19399681091306</v>
      </c>
      <c r="BX50">
        <f>(AY50+273.15)</f>
        <v>297.76304473876951</v>
      </c>
      <c r="BY50">
        <f>(BI50*BQ50+BJ50*BR50)*BS50</f>
        <v>289.8631575835534</v>
      </c>
      <c r="BZ50">
        <f>((BY50+0.00000010773*(BX50^4-BW50^4))-BV50*44100)/(AV50*51.4+0.00000043092*BW50^3)</f>
        <v>0.12039596357948522</v>
      </c>
      <c r="CA50">
        <f>0.61365*EXP(17.502*AT50/(240.97+AT50))</f>
        <v>4.0320231630672119</v>
      </c>
      <c r="CB50">
        <f>CA50*1000/BK50</f>
        <v>41.455351467948091</v>
      </c>
      <c r="CC50">
        <f>(CB50-BE50)</f>
        <v>28.234639759879244</v>
      </c>
      <c r="CD50">
        <f>IF(R50,AZ50,(AY50+AZ50)/2)</f>
        <v>26.828520774841309</v>
      </c>
      <c r="CE50">
        <f>0.61365*EXP(17.502*CD50/(240.97+CD50))</f>
        <v>3.5432706102302807</v>
      </c>
      <c r="CF50">
        <f>IF(CC50&lt;&gt;0,(1000-(CB50+BE50)/2)/CC50*BV50,0)</f>
        <v>0.15931734532244532</v>
      </c>
      <c r="CG50">
        <f>BE50*BK50/1000</f>
        <v>1.2858705559493828</v>
      </c>
      <c r="CH50">
        <f>(CE50-CG50)</f>
        <v>2.2574000542808976</v>
      </c>
      <c r="CI50">
        <f>1/(1.6/T50+1.37/AX50)</f>
        <v>9.9788029640344861E-2</v>
      </c>
      <c r="CJ50">
        <f>U50*BK50*0.001</f>
        <v>5.9764526178781203</v>
      </c>
      <c r="CK50">
        <f>U50/BC50</f>
        <v>1.2110069509074024</v>
      </c>
      <c r="CL50">
        <f>(1-BV50*BK50/CA50/T50)*100</f>
        <v>31.025164793126603</v>
      </c>
      <c r="CM50">
        <f>(BC50-S50/(AX50/1.35))</f>
        <v>50.9088580014622</v>
      </c>
      <c r="CN50">
        <f>S50*CL50/100/CM50</f>
        <v>-8.0919921470260069E-3</v>
      </c>
      <c r="CO50">
        <f>(Y50-X50)</f>
        <v>0</v>
      </c>
      <c r="CP50">
        <f>BI50*AJ50</f>
        <v>1586.6900834609028</v>
      </c>
      <c r="CQ50">
        <f>(AA50-Z50)</f>
        <v>153.28277587890625</v>
      </c>
      <c r="CR50">
        <f>(AA50-AB50)/(AA50-X50)</f>
        <v>5.4510092843246975E-2</v>
      </c>
      <c r="CS50">
        <v>-9999</v>
      </c>
    </row>
    <row r="51" spans="1:97" x14ac:dyDescent="0.2">
      <c r="A51" t="s">
        <v>84</v>
      </c>
      <c r="B51" t="s">
        <v>104</v>
      </c>
      <c r="C51" t="s">
        <v>105</v>
      </c>
      <c r="D51">
        <v>3</v>
      </c>
      <c r="E51">
        <v>3</v>
      </c>
      <c r="F51" t="s">
        <v>248</v>
      </c>
      <c r="G51" t="s">
        <v>103</v>
      </c>
      <c r="H51" t="s">
        <v>160</v>
      </c>
      <c r="I51">
        <v>1</v>
      </c>
      <c r="J51" s="6">
        <v>20130614</v>
      </c>
      <c r="K51" t="s">
        <v>138</v>
      </c>
      <c r="L51" t="s">
        <v>86</v>
      </c>
      <c r="M51" t="s">
        <v>87</v>
      </c>
      <c r="N51">
        <v>0</v>
      </c>
      <c r="O51" s="1">
        <v>23</v>
      </c>
      <c r="P51" s="1" t="s">
        <v>162</v>
      </c>
      <c r="Q51" s="1">
        <v>10190.999998759478</v>
      </c>
      <c r="R51" s="1">
        <v>0</v>
      </c>
      <c r="S51">
        <f>(BB51-BC51*(1000-BD51)/(1000-BE51))*BU51</f>
        <v>0.1451005185785961</v>
      </c>
      <c r="T51">
        <f>IF(CF51&lt;&gt;0,1/(1/CF51-1/AX51),0)</f>
        <v>0.16697001248937485</v>
      </c>
      <c r="U51">
        <f>((CI51-BV51/2)*BC51-S51)/(CI51+BV51/2)</f>
        <v>94.477633638291294</v>
      </c>
      <c r="V51" s="1">
        <v>23</v>
      </c>
      <c r="W51" s="1">
        <v>23</v>
      </c>
      <c r="X51" s="1">
        <v>0</v>
      </c>
      <c r="Y51" s="1">
        <v>0</v>
      </c>
      <c r="Z51" s="1">
        <v>416.2880859375</v>
      </c>
      <c r="AA51" s="1">
        <v>564.8583984375</v>
      </c>
      <c r="AB51" s="1">
        <v>533.4844970703125</v>
      </c>
      <c r="AC51">
        <v>-9999</v>
      </c>
      <c r="AD51">
        <f>CQ51/AA51</f>
        <v>0.26302222452737223</v>
      </c>
      <c r="AE51">
        <f>(AA51-AB51)/AA51</f>
        <v>5.5542949266530084E-2</v>
      </c>
      <c r="AF51" s="1">
        <v>-1</v>
      </c>
      <c r="AG51" s="1">
        <v>0.87</v>
      </c>
      <c r="AH51" s="1">
        <v>0.92</v>
      </c>
      <c r="AI51" s="1">
        <v>7.985480785369873</v>
      </c>
      <c r="AJ51">
        <f>(AI51*AH51+(100-AI51)*AG51)/100</f>
        <v>0.87399274039268504</v>
      </c>
      <c r="AK51">
        <f>(S51-AF51)/CP51</f>
        <v>5.578707273167251E-4</v>
      </c>
      <c r="AL51">
        <f>(AA51-AB51)/(AA51-Z51)</f>
        <v>0.2111720763001525</v>
      </c>
      <c r="AM51">
        <f>(Y51-AA51)/(Y51-Z51)</f>
        <v>1.3568930207680885</v>
      </c>
      <c r="AN51">
        <f>(Y51-AA51)/AA51</f>
        <v>-1</v>
      </c>
      <c r="AO51" s="1">
        <v>2348.56298828125</v>
      </c>
      <c r="AP51" s="1">
        <v>0.5</v>
      </c>
      <c r="AQ51">
        <f>AE51*AP51*AJ51*AO51</f>
        <v>57.004478720729473</v>
      </c>
      <c r="AR51">
        <f>BV51*1000</f>
        <v>4.5718126119648836</v>
      </c>
      <c r="AS51">
        <f>(CA51-CG51)</f>
        <v>2.63255042760556</v>
      </c>
      <c r="AT51">
        <f>(AZ51+BZ51*R51)</f>
        <v>28.538242340087891</v>
      </c>
      <c r="AU51" s="1">
        <v>1.5</v>
      </c>
      <c r="AV51">
        <f>(AU51*BO51+BP51)</f>
        <v>5.322429895401001</v>
      </c>
      <c r="AW51" s="1">
        <v>1</v>
      </c>
      <c r="AX51">
        <f>AV51*(AW51+1)*(AW51+1)/(AW51*AW51+1)</f>
        <v>10.644859790802002</v>
      </c>
      <c r="AY51" s="1">
        <v>24.5950927734375</v>
      </c>
      <c r="AZ51" s="1">
        <v>28.538242340087891</v>
      </c>
      <c r="BA51" s="1">
        <v>22.593914031982422</v>
      </c>
      <c r="BB51" s="1">
        <v>100.51020050048828</v>
      </c>
      <c r="BC51" s="1">
        <v>100.20858764648438</v>
      </c>
      <c r="BD51" s="1">
        <v>10.935849189758301</v>
      </c>
      <c r="BE51" s="1">
        <v>13.191564559936523</v>
      </c>
      <c r="BF51" s="1">
        <v>34.268997192382812</v>
      </c>
      <c r="BG51" s="1">
        <v>41.337593078613281</v>
      </c>
      <c r="BH51" s="1">
        <v>300.00482177734375</v>
      </c>
      <c r="BI51" s="1">
        <v>2348.56298828125</v>
      </c>
      <c r="BJ51" s="1">
        <v>153.58247375488281</v>
      </c>
      <c r="BK51" s="1">
        <v>97.259498596191406</v>
      </c>
      <c r="BL51" s="1">
        <v>0.39586389064788818</v>
      </c>
      <c r="BM51" s="1">
        <v>0.10573066771030426</v>
      </c>
      <c r="BN51" s="1">
        <v>0.75</v>
      </c>
      <c r="BO51" s="1">
        <v>-1.355140209197998</v>
      </c>
      <c r="BP51" s="1">
        <v>7.355140209197998</v>
      </c>
      <c r="BQ51" s="1">
        <v>1</v>
      </c>
      <c r="BR51" s="1">
        <v>0</v>
      </c>
      <c r="BS51" s="1">
        <v>0.15999999642372131</v>
      </c>
      <c r="BT51" s="1">
        <v>111115</v>
      </c>
      <c r="BU51">
        <f>BH51*0.000001/(AU51*0.0001)</f>
        <v>2.0000321451822916</v>
      </c>
      <c r="BV51">
        <f>(BE51-BD51)/(1000-BE51)*BU51</f>
        <v>4.5718126119648839E-3</v>
      </c>
      <c r="BW51">
        <f>(AZ51+273.15)</f>
        <v>301.68824234008787</v>
      </c>
      <c r="BX51">
        <f>(AY51+273.15)</f>
        <v>297.74509277343748</v>
      </c>
      <c r="BY51">
        <f>(BI51*BQ51+BJ51*BR51)*BS51</f>
        <v>375.77006972588424</v>
      </c>
      <c r="BZ51">
        <f>((BY51+0.00000010773*(BX51^4-BW51^4))-BV51*44100)/(AV51*51.4+0.00000043092*BW51^3)</f>
        <v>0.44989745515027002</v>
      </c>
      <c r="CA51">
        <f>0.61365*EXP(17.502*AT51/(240.97+AT51))</f>
        <v>3.9155553824042748</v>
      </c>
      <c r="CB51">
        <f>CA51*1000/BK51</f>
        <v>40.258848121982858</v>
      </c>
      <c r="CC51">
        <f>(CB51-BE51)</f>
        <v>27.067283562046335</v>
      </c>
      <c r="CD51">
        <f>IF(R51,AZ51,(AY51+AZ51)/2)</f>
        <v>26.566667556762695</v>
      </c>
      <c r="CE51">
        <f>0.61365*EXP(17.502*CD51/(240.97+CD51))</f>
        <v>3.4890731935708099</v>
      </c>
      <c r="CF51">
        <f>IF(CC51&lt;&gt;0,(1000-(CB51+BE51)/2)/CC51*BV51,0)</f>
        <v>0.16439144941745018</v>
      </c>
      <c r="CG51">
        <f>BE51*BK51/1000</f>
        <v>1.2830049547987146</v>
      </c>
      <c r="CH51">
        <f>(CE51-CG51)</f>
        <v>2.2060682387720956</v>
      </c>
      <c r="CI51">
        <f>1/(1.6/T51+1.37/AX51)</f>
        <v>0.10297325343349285</v>
      </c>
      <c r="CJ51">
        <f>U51*BK51*0.001</f>
        <v>9.1888472762148776</v>
      </c>
      <c r="CK51">
        <f>U51/BC51</f>
        <v>0.94280975171099379</v>
      </c>
      <c r="CL51">
        <f>(1-BV51*BK51/CA51/T51)*100</f>
        <v>31.987522236199382</v>
      </c>
      <c r="CM51">
        <f>(BC51-S51/(AX51/1.35))</f>
        <v>100.19018574134606</v>
      </c>
      <c r="CN51">
        <f>S51*CL51/100/CM51</f>
        <v>4.6325955283677141E-4</v>
      </c>
      <c r="CO51">
        <f>(Y51-X51)</f>
        <v>0</v>
      </c>
      <c r="CP51">
        <f>BI51*AJ51</f>
        <v>2052.627002112763</v>
      </c>
      <c r="CQ51">
        <f>(AA51-Z51)</f>
        <v>148.5703125</v>
      </c>
      <c r="CR51">
        <f>(AA51-AB51)/(AA51-X51)</f>
        <v>5.5542949266530084E-2</v>
      </c>
      <c r="CS51">
        <v>-9999</v>
      </c>
    </row>
    <row r="52" spans="1:97" x14ac:dyDescent="0.2">
      <c r="A52" t="s">
        <v>84</v>
      </c>
      <c r="B52" t="s">
        <v>104</v>
      </c>
      <c r="C52" t="s">
        <v>105</v>
      </c>
      <c r="D52">
        <v>3</v>
      </c>
      <c r="E52">
        <v>3</v>
      </c>
      <c r="F52" t="s">
        <v>248</v>
      </c>
      <c r="G52" t="s">
        <v>103</v>
      </c>
      <c r="H52" t="s">
        <v>160</v>
      </c>
      <c r="I52">
        <v>1</v>
      </c>
      <c r="J52" s="6">
        <v>20130614</v>
      </c>
      <c r="K52" t="s">
        <v>138</v>
      </c>
      <c r="L52" t="s">
        <v>86</v>
      </c>
      <c r="M52" t="s">
        <v>87</v>
      </c>
      <c r="N52">
        <v>0</v>
      </c>
      <c r="O52" s="1">
        <v>24</v>
      </c>
      <c r="P52" s="1" t="s">
        <v>161</v>
      </c>
      <c r="Q52" s="1">
        <v>10375.499999552034</v>
      </c>
      <c r="R52" s="1">
        <v>0</v>
      </c>
      <c r="S52">
        <f>(BB52-BC52*(1000-BD52)/(1000-BE52))*BU52</f>
        <v>4.5720061717574172</v>
      </c>
      <c r="T52">
        <f>IF(CF52&lt;&gt;0,1/(1/CF52-1/AX52),0)</f>
        <v>0.15670787425547053</v>
      </c>
      <c r="U52">
        <f>((CI52-BV52/2)*BC52-S52)/(CI52+BV52/2)</f>
        <v>189.30627809169036</v>
      </c>
      <c r="V52" s="1">
        <v>24</v>
      </c>
      <c r="W52" s="1">
        <v>24</v>
      </c>
      <c r="X52" s="1">
        <v>0</v>
      </c>
      <c r="Y52" s="1">
        <v>0</v>
      </c>
      <c r="Z52" s="1">
        <v>411.879638671875</v>
      </c>
      <c r="AA52" s="1">
        <v>571.9234619140625</v>
      </c>
      <c r="AB52" s="1">
        <v>526.083251953125</v>
      </c>
      <c r="AC52">
        <v>-9999</v>
      </c>
      <c r="AD52">
        <f>CQ52/AA52</f>
        <v>0.2798343378090612</v>
      </c>
      <c r="AE52">
        <f>(AA52-AB52)/AA52</f>
        <v>8.0150952030405551E-2</v>
      </c>
      <c r="AF52" s="1">
        <v>-1</v>
      </c>
      <c r="AG52" s="1">
        <v>0.87</v>
      </c>
      <c r="AH52" s="1">
        <v>0.92</v>
      </c>
      <c r="AI52" s="1">
        <v>13.073081970214844</v>
      </c>
      <c r="AJ52">
        <f>(AI52*AH52+(100-AI52)*AG52)/100</f>
        <v>0.87653654098510747</v>
      </c>
      <c r="AK52">
        <f>(S52-AF52)/CP52</f>
        <v>3.8885508711606997E-3</v>
      </c>
      <c r="AL52">
        <f>(AA52-AB52)/(AA52-Z52)</f>
        <v>0.28642286239044329</v>
      </c>
      <c r="AM52">
        <f>(Y52-AA52)/(Y52-Z52)</f>
        <v>1.3885693979878593</v>
      </c>
      <c r="AN52">
        <f>(Y52-AA52)/AA52</f>
        <v>-1</v>
      </c>
      <c r="AO52" s="1">
        <v>1634.7591552734375</v>
      </c>
      <c r="AP52" s="1">
        <v>0.5</v>
      </c>
      <c r="AQ52">
        <f>AE52*AP52*AJ52*AO52</f>
        <v>57.425196967057502</v>
      </c>
      <c r="AR52">
        <f>BV52*1000</f>
        <v>4.4963867720951649</v>
      </c>
      <c r="AS52">
        <f>(CA52-CG52)</f>
        <v>2.7540510254697925</v>
      </c>
      <c r="AT52">
        <f>(AZ52+BZ52*R52)</f>
        <v>29.062366485595703</v>
      </c>
      <c r="AU52" s="1">
        <v>1.5</v>
      </c>
      <c r="AV52">
        <f>(AU52*BO52+BP52)</f>
        <v>5.322429895401001</v>
      </c>
      <c r="AW52" s="1">
        <v>1</v>
      </c>
      <c r="AX52">
        <f>AV52*(AW52+1)*(AW52+1)/(AW52*AW52+1)</f>
        <v>10.644859790802002</v>
      </c>
      <c r="AY52" s="1">
        <v>24.550559997558594</v>
      </c>
      <c r="AZ52" s="1">
        <v>29.062366485595703</v>
      </c>
      <c r="BA52" s="1">
        <v>22.508977890014648</v>
      </c>
      <c r="BB52" s="1">
        <v>249.55039978027344</v>
      </c>
      <c r="BC52" s="1">
        <v>246.70982360839844</v>
      </c>
      <c r="BD52" s="1">
        <v>10.966577529907227</v>
      </c>
      <c r="BE52" s="1">
        <v>13.185067176818848</v>
      </c>
      <c r="BF52" s="1">
        <v>34.453872680664062</v>
      </c>
      <c r="BG52" s="1">
        <v>41.423732757568359</v>
      </c>
      <c r="BH52" s="1">
        <v>300.00827026367188</v>
      </c>
      <c r="BI52" s="1">
        <v>1634.7591552734375</v>
      </c>
      <c r="BJ52" s="1">
        <v>158.11854553222656</v>
      </c>
      <c r="BK52" s="1">
        <v>97.250823974609375</v>
      </c>
      <c r="BL52" s="1">
        <v>0.77300012111663818</v>
      </c>
      <c r="BM52" s="1">
        <v>0.1120687872171402</v>
      </c>
      <c r="BN52" s="1">
        <v>0.25</v>
      </c>
      <c r="BO52" s="1">
        <v>-1.355140209197998</v>
      </c>
      <c r="BP52" s="1">
        <v>7.355140209197998</v>
      </c>
      <c r="BQ52" s="1">
        <v>1</v>
      </c>
      <c r="BR52" s="1">
        <v>0</v>
      </c>
      <c r="BS52" s="1">
        <v>0.15999999642372131</v>
      </c>
      <c r="BT52" s="1">
        <v>111115</v>
      </c>
      <c r="BU52">
        <f>BH52*0.000001/(AU52*0.0001)</f>
        <v>2.0000551350911455</v>
      </c>
      <c r="BV52">
        <f>(BE52-BD52)/(1000-BE52)*BU52</f>
        <v>4.4963867720951645E-3</v>
      </c>
      <c r="BW52">
        <f>(AZ52+273.15)</f>
        <v>302.21236648559568</v>
      </c>
      <c r="BX52">
        <f>(AY52+273.15)</f>
        <v>297.70055999755857</v>
      </c>
      <c r="BY52">
        <f>(BI52*BQ52+BJ52*BR52)*BS52</f>
        <v>261.56145899739568</v>
      </c>
      <c r="BZ52">
        <f>((BY52+0.00000010773*(BX52^4-BW52^4))-BV52*44100)/(AV52*51.4+0.00000043092*BW52^3)</f>
        <v>3.7820613613954328E-2</v>
      </c>
      <c r="CA52">
        <f>0.61365*EXP(17.502*AT52/(240.97+AT52))</f>
        <v>4.0363096725760021</v>
      </c>
      <c r="CB52">
        <f>CA52*1000/BK52</f>
        <v>41.504117987008698</v>
      </c>
      <c r="CC52">
        <f>(CB52-BE52)</f>
        <v>28.31905081018985</v>
      </c>
      <c r="CD52">
        <f>IF(R52,AZ52,(AY52+AZ52)/2)</f>
        <v>26.806463241577148</v>
      </c>
      <c r="CE52">
        <f>0.61365*EXP(17.502*CD52/(240.97+CD52))</f>
        <v>3.5386770471877154</v>
      </c>
      <c r="CF52">
        <f>IF(CC52&lt;&gt;0,(1000-(CB52+BE52)/2)/CC52*BV52,0)</f>
        <v>0.15443437483250155</v>
      </c>
      <c r="CG52">
        <f>BE52*BK52/1000</f>
        <v>1.2822586471062096</v>
      </c>
      <c r="CH52">
        <f>(CE52-CG52)</f>
        <v>2.2564184000815057</v>
      </c>
      <c r="CI52">
        <f>1/(1.6/T52+1.37/AX52)</f>
        <v>9.6723201290654495E-2</v>
      </c>
      <c r="CJ52">
        <f>U52*BK52*0.001</f>
        <v>18.410191527983432</v>
      </c>
      <c r="CK52">
        <f>U52/BC52</f>
        <v>0.76732363277181659</v>
      </c>
      <c r="CL52">
        <f>(1-BV52*BK52/CA52/T52)*100</f>
        <v>30.867596985825195</v>
      </c>
      <c r="CM52">
        <f>(BC52-S52/(AX52/1.35))</f>
        <v>246.12999367609572</v>
      </c>
      <c r="CN52">
        <f>S52*CL52/100/CM52</f>
        <v>5.7338336469562809E-3</v>
      </c>
      <c r="CO52">
        <f>(Y52-X52)</f>
        <v>0</v>
      </c>
      <c r="CP52">
        <f>BI52*AJ52</f>
        <v>1432.9261353071151</v>
      </c>
      <c r="CQ52">
        <f>(AA52-Z52)</f>
        <v>160.0438232421875</v>
      </c>
      <c r="CR52">
        <f>(AA52-AB52)/(AA52-X52)</f>
        <v>8.0150952030405551E-2</v>
      </c>
      <c r="CS52">
        <v>-9999</v>
      </c>
    </row>
    <row r="53" spans="1:97" x14ac:dyDescent="0.2">
      <c r="A53" t="s">
        <v>84</v>
      </c>
      <c r="B53" t="s">
        <v>104</v>
      </c>
      <c r="C53" t="s">
        <v>105</v>
      </c>
      <c r="D53">
        <v>3</v>
      </c>
      <c r="E53">
        <v>3</v>
      </c>
      <c r="F53" t="s">
        <v>248</v>
      </c>
      <c r="G53" t="s">
        <v>103</v>
      </c>
      <c r="H53" t="s">
        <v>160</v>
      </c>
      <c r="I53">
        <v>1</v>
      </c>
      <c r="J53" s="6">
        <v>20130614</v>
      </c>
      <c r="K53" t="s">
        <v>138</v>
      </c>
      <c r="L53" t="s">
        <v>86</v>
      </c>
      <c r="M53" t="s">
        <v>87</v>
      </c>
      <c r="N53">
        <v>0</v>
      </c>
      <c r="O53" s="1">
        <v>25</v>
      </c>
      <c r="P53" s="1" t="s">
        <v>159</v>
      </c>
      <c r="Q53" s="1">
        <v>10483.999999655411</v>
      </c>
      <c r="R53" s="1">
        <v>0</v>
      </c>
      <c r="S53">
        <f>(BB53-BC53*(1000-BD53)/(1000-BE53))*BU53</f>
        <v>8.9842769948384618</v>
      </c>
      <c r="T53">
        <f>IF(CF53&lt;&gt;0,1/(1/CF53-1/AX53),0)</f>
        <v>0.12541960328873841</v>
      </c>
      <c r="U53">
        <f>((CI53-BV53/2)*BC53-S53)/(CI53+BV53/2)</f>
        <v>263.38169564286557</v>
      </c>
      <c r="V53" s="1">
        <v>25</v>
      </c>
      <c r="W53" s="1">
        <v>25</v>
      </c>
      <c r="X53" s="1">
        <v>0</v>
      </c>
      <c r="Y53" s="1">
        <v>0</v>
      </c>
      <c r="Z53" s="1">
        <v>412.943603515625</v>
      </c>
      <c r="AA53" s="1">
        <v>575.4527587890625</v>
      </c>
      <c r="AB53" s="1">
        <v>524.09991455078125</v>
      </c>
      <c r="AC53">
        <v>-9999</v>
      </c>
      <c r="AD53">
        <f>CQ53/AA53</f>
        <v>0.28240225247231238</v>
      </c>
      <c r="AE53">
        <f>(AA53-AB53)/AA53</f>
        <v>8.9239026929585213E-2</v>
      </c>
      <c r="AF53" s="1">
        <v>-1</v>
      </c>
      <c r="AG53" s="1">
        <v>0.87</v>
      </c>
      <c r="AH53" s="1">
        <v>0.92</v>
      </c>
      <c r="AI53" s="1">
        <v>13.073081970214844</v>
      </c>
      <c r="AJ53">
        <f>(AI53*AH53+(100-AI53)*AG53)/100</f>
        <v>0.87653654098510747</v>
      </c>
      <c r="AK53">
        <f>(S53-AF53)/CP53</f>
        <v>4.8522539690505923E-3</v>
      </c>
      <c r="AL53">
        <f>(AA53-AB53)/(AA53-Z53)</f>
        <v>0.31599969953615892</v>
      </c>
      <c r="AM53">
        <f>(Y53-AA53)/(Y53-Z53)</f>
        <v>1.393538376402744</v>
      </c>
      <c r="AN53">
        <f>(Y53-AA53)/AA53</f>
        <v>-1</v>
      </c>
      <c r="AO53" s="1">
        <v>2347.486328125</v>
      </c>
      <c r="AP53" s="1">
        <v>0.5</v>
      </c>
      <c r="AQ53">
        <f>AE53*AP53*AJ53*AO53</f>
        <v>91.811678582557889</v>
      </c>
      <c r="AR53">
        <f>BV53*1000</f>
        <v>3.7092007043806019</v>
      </c>
      <c r="AS53">
        <f>(CA53-CG53)</f>
        <v>2.8303687185764712</v>
      </c>
      <c r="AT53">
        <f>(AZ53+BZ53*R53)</f>
        <v>29.222366333007812</v>
      </c>
      <c r="AU53" s="1">
        <v>1.5</v>
      </c>
      <c r="AV53">
        <f>(AU53*BO53+BP53)</f>
        <v>5.322429895401001</v>
      </c>
      <c r="AW53" s="1">
        <v>1</v>
      </c>
      <c r="AX53">
        <f>AV53*(AW53+1)*(AW53+1)/(AW53*AW53+1)</f>
        <v>10.644859790802002</v>
      </c>
      <c r="AY53" s="1">
        <v>24.573623657226562</v>
      </c>
      <c r="AZ53" s="1">
        <v>29.222366333007812</v>
      </c>
      <c r="BA53" s="1">
        <v>22.548002243041992</v>
      </c>
      <c r="BB53" s="1">
        <v>400.10775756835938</v>
      </c>
      <c r="BC53" s="1">
        <v>394.88330078125</v>
      </c>
      <c r="BD53" s="1">
        <v>10.955488204956055</v>
      </c>
      <c r="BE53" s="1">
        <v>12.78636360168457</v>
      </c>
      <c r="BF53" s="1">
        <v>34.370487213134766</v>
      </c>
      <c r="BG53" s="1">
        <v>40.114463806152344</v>
      </c>
      <c r="BH53" s="1">
        <v>300.00186157226562</v>
      </c>
      <c r="BI53" s="1">
        <v>2347.486328125</v>
      </c>
      <c r="BJ53" s="1">
        <v>158.22752380371094</v>
      </c>
      <c r="BK53" s="1">
        <v>97.247726440429688</v>
      </c>
      <c r="BL53" s="1">
        <v>1.1552327871322632</v>
      </c>
      <c r="BM53" s="1">
        <v>0.11209072172641754</v>
      </c>
      <c r="BN53" s="1">
        <v>0.25</v>
      </c>
      <c r="BO53" s="1">
        <v>-1.355140209197998</v>
      </c>
      <c r="BP53" s="1">
        <v>7.355140209197998</v>
      </c>
      <c r="BQ53" s="1">
        <v>1</v>
      </c>
      <c r="BR53" s="1">
        <v>0</v>
      </c>
      <c r="BS53" s="1">
        <v>0.15999999642372131</v>
      </c>
      <c r="BT53" s="1">
        <v>111115</v>
      </c>
      <c r="BU53">
        <f>BH53*0.000001/(AU53*0.0001)</f>
        <v>2.0000124104817707</v>
      </c>
      <c r="BV53">
        <f>(BE53-BD53)/(1000-BE53)*BU53</f>
        <v>3.7092007043806018E-3</v>
      </c>
      <c r="BW53">
        <f>(AZ53+273.15)</f>
        <v>302.37236633300779</v>
      </c>
      <c r="BX53">
        <f>(AY53+273.15)</f>
        <v>297.72362365722654</v>
      </c>
      <c r="BY53">
        <f>(BI53*BQ53+BJ53*BR53)*BS53</f>
        <v>375.59780410473468</v>
      </c>
      <c r="BZ53">
        <f>((BY53+0.00000010773*(BX53^4-BW53^4))-BV53*44100)/(AV53*51.4+0.00000043092*BW53^3)</f>
        <v>0.55311116769552138</v>
      </c>
      <c r="CA53">
        <f>0.61365*EXP(17.502*AT53/(240.97+AT53))</f>
        <v>4.0738135082809599</v>
      </c>
      <c r="CB53">
        <f>CA53*1000/BK53</f>
        <v>41.891092546790034</v>
      </c>
      <c r="CC53">
        <f>(CB53-BE53)</f>
        <v>29.104728945105464</v>
      </c>
      <c r="CD53">
        <f>IF(R53,AZ53,(AY53+AZ53)/2)</f>
        <v>26.897994995117188</v>
      </c>
      <c r="CE53">
        <f>0.61365*EXP(17.502*CD53/(240.97+CD53))</f>
        <v>3.5577729111569303</v>
      </c>
      <c r="CF53">
        <f>IF(CC53&lt;&gt;0,(1000-(CB53+BE53)/2)/CC53*BV53,0)</f>
        <v>0.12395909550490739</v>
      </c>
      <c r="CG53">
        <f>BE53*BK53/1000</f>
        <v>1.2434447897044885</v>
      </c>
      <c r="CH53">
        <f>(CE53-CG53)</f>
        <v>2.3143281214524416</v>
      </c>
      <c r="CI53">
        <f>1/(1.6/T53+1.37/AX53)</f>
        <v>7.7604341622309031E-2</v>
      </c>
      <c r="CJ53">
        <f>U53*BK53*0.001</f>
        <v>25.613271087293903</v>
      </c>
      <c r="CK53">
        <f>U53/BC53</f>
        <v>0.66698615799093719</v>
      </c>
      <c r="CL53">
        <f>(1-BV53*BK53/CA53/T53)*100</f>
        <v>29.40186576938806</v>
      </c>
      <c r="CM53">
        <f>(BC53-S53/(AX53/1.35))</f>
        <v>393.74389883689446</v>
      </c>
      <c r="CN53">
        <f>S53*CL53/100/CM53</f>
        <v>6.7087898255070019E-3</v>
      </c>
      <c r="CO53">
        <f>(Y53-X53)</f>
        <v>0</v>
      </c>
      <c r="CP53">
        <f>BI53*AJ53</f>
        <v>2057.6575460645186</v>
      </c>
      <c r="CQ53">
        <f>(AA53-Z53)</f>
        <v>162.5091552734375</v>
      </c>
      <c r="CR53">
        <f>(AA53-AB53)/(AA53-X53)</f>
        <v>8.9239026929585213E-2</v>
      </c>
      <c r="CS53">
        <v>-9999</v>
      </c>
    </row>
    <row r="54" spans="1:97" x14ac:dyDescent="0.2">
      <c r="A54" t="s">
        <v>84</v>
      </c>
      <c r="B54" t="s">
        <v>104</v>
      </c>
      <c r="C54" t="s">
        <v>105</v>
      </c>
      <c r="D54">
        <v>3</v>
      </c>
      <c r="E54">
        <v>5</v>
      </c>
      <c r="F54" t="s">
        <v>248</v>
      </c>
      <c r="G54" t="s">
        <v>103</v>
      </c>
      <c r="H54" t="s">
        <v>165</v>
      </c>
      <c r="I54">
        <v>1</v>
      </c>
      <c r="J54" s="6">
        <v>20130614</v>
      </c>
      <c r="K54" t="s">
        <v>138</v>
      </c>
      <c r="L54" t="s">
        <v>86</v>
      </c>
      <c r="M54" t="s">
        <v>87</v>
      </c>
      <c r="N54">
        <v>0</v>
      </c>
      <c r="O54" s="1">
        <v>1</v>
      </c>
      <c r="P54" s="1" t="s">
        <v>166</v>
      </c>
      <c r="Q54" s="1">
        <v>1627.0000055823475</v>
      </c>
      <c r="R54" s="1">
        <v>0</v>
      </c>
      <c r="S54">
        <f t="shared" ref="S54:S117" si="80">(BB54-BC54*(1000-BD54)/(1000-BE54))*BU54</f>
        <v>13.120984916283675</v>
      </c>
      <c r="T54">
        <f t="shared" ref="T54:T117" si="81">IF(CF54&lt;&gt;0,1/(1/CF54-1/AX54),0)</f>
        <v>0.15288431474194727</v>
      </c>
      <c r="U54">
        <f t="shared" ref="U54:U117" si="82">((CI54-BV54/2)*BC54-S54)/(CI54+BV54/2)</f>
        <v>240.97190894197425</v>
      </c>
      <c r="V54" s="1">
        <v>1</v>
      </c>
      <c r="W54" s="1">
        <v>1</v>
      </c>
      <c r="X54" s="1">
        <v>0</v>
      </c>
      <c r="Y54" s="1">
        <v>0</v>
      </c>
      <c r="Z54" s="1">
        <v>804.364501953125</v>
      </c>
      <c r="AA54" s="1">
        <v>1396.422119140625</v>
      </c>
      <c r="AB54" s="1">
        <v>1248.3843994140625</v>
      </c>
      <c r="AC54">
        <v>-9999</v>
      </c>
      <c r="AD54">
        <f t="shared" ref="AD54:AD117" si="83">CQ54/AA54</f>
        <v>0.42398183835118525</v>
      </c>
      <c r="AE54">
        <f t="shared" ref="AE54:AE117" si="84">(AA54-AB54)/AA54</f>
        <v>0.10601215613633125</v>
      </c>
      <c r="AF54" s="1">
        <v>-1</v>
      </c>
      <c r="AG54" s="1">
        <v>0.87</v>
      </c>
      <c r="AH54" s="1">
        <v>0.92</v>
      </c>
      <c r="AI54" s="1">
        <v>12.933025360107422</v>
      </c>
      <c r="AJ54">
        <f t="shared" ref="AJ54:AJ117" si="85">(AI54*AH54+(100-AI54)*AG54)/100</f>
        <v>0.87646651268005371</v>
      </c>
      <c r="AK54">
        <f t="shared" ref="AK54:AK117" si="86">(S54-AF54)/CP54</f>
        <v>9.8238898890726182E-3</v>
      </c>
      <c r="AL54">
        <f t="shared" ref="AL54:AL117" si="87">(AA54-AB54)/(AA54-Z54)</f>
        <v>0.25003938033902556</v>
      </c>
      <c r="AM54">
        <f t="shared" ref="AM54:AM117" si="88">(Y54-AA54)/(Y54-Z54)</f>
        <v>1.7360563721420947</v>
      </c>
      <c r="AN54">
        <f t="shared" ref="AN54:AN117" si="89">(Y54-AA54)/AA54</f>
        <v>-1</v>
      </c>
      <c r="AO54" s="1">
        <v>1640.0087890625</v>
      </c>
      <c r="AP54" s="1">
        <v>0.5</v>
      </c>
      <c r="AQ54">
        <f t="shared" ref="AQ54:AQ117" si="90">AE54*AP54*AJ54*AO54</f>
        <v>76.191614250939082</v>
      </c>
      <c r="AR54">
        <f t="shared" ref="AR54:AR117" si="91">BV54*1000</f>
        <v>3.2677909443984947</v>
      </c>
      <c r="AS54">
        <f t="shared" ref="AS54:AS117" si="92">(CA54-CG54)</f>
        <v>2.0659974198547317</v>
      </c>
      <c r="AT54">
        <f t="shared" ref="AT54:AT117" si="93">(AZ54+BZ54*R54)</f>
        <v>24.48664665222168</v>
      </c>
      <c r="AU54" s="1">
        <v>1.82</v>
      </c>
      <c r="AV54">
        <f t="shared" ref="AV54:AV117" si="94">(AU54*BO54+BP54)</f>
        <v>4.888785028457642</v>
      </c>
      <c r="AW54" s="1">
        <v>1</v>
      </c>
      <c r="AX54">
        <f t="shared" ref="AX54:AX117" si="95">AV54*(AW54+1)*(AW54+1)/(AW54*AW54+1)</f>
        <v>9.7775700569152839</v>
      </c>
      <c r="AY54" s="1">
        <v>19.596271514892578</v>
      </c>
      <c r="AZ54" s="1">
        <v>24.48664665222168</v>
      </c>
      <c r="BA54" s="1">
        <v>18.066600799560547</v>
      </c>
      <c r="BB54" s="1">
        <v>399.81396484375</v>
      </c>
      <c r="BC54" s="1">
        <v>391.07952880859375</v>
      </c>
      <c r="BD54" s="1">
        <v>8.5059795379638672</v>
      </c>
      <c r="BE54" s="1">
        <v>10.467479705810547</v>
      </c>
      <c r="BF54" s="1">
        <v>36.134017944335938</v>
      </c>
      <c r="BG54" s="1">
        <v>44.466609954833984</v>
      </c>
      <c r="BH54" s="1">
        <v>300.0318603515625</v>
      </c>
      <c r="BI54" s="1">
        <v>1640.0087890625</v>
      </c>
      <c r="BJ54" s="1">
        <v>0.44882303476333618</v>
      </c>
      <c r="BK54" s="1">
        <v>97.220695495605469</v>
      </c>
      <c r="BL54" s="1">
        <v>0.65953302383422852</v>
      </c>
      <c r="BM54" s="1">
        <v>5.9531144797801971E-2</v>
      </c>
      <c r="BN54" s="1">
        <v>0.25</v>
      </c>
      <c r="BO54" s="1">
        <v>-1.355140209197998</v>
      </c>
      <c r="BP54" s="1">
        <v>7.355140209197998</v>
      </c>
      <c r="BQ54" s="1">
        <v>1</v>
      </c>
      <c r="BR54" s="1">
        <v>0</v>
      </c>
      <c r="BS54" s="1">
        <v>0.15999999642372131</v>
      </c>
      <c r="BT54" s="1">
        <v>111115</v>
      </c>
      <c r="BU54">
        <f t="shared" ref="BU54:BU117" si="96">BH54*0.000001/(AU54*0.0001)</f>
        <v>1.6485267052283652</v>
      </c>
      <c r="BV54">
        <f t="shared" ref="BV54:BV117" si="97">(BE54-BD54)/(1000-BE54)*BU54</f>
        <v>3.2677909443984948E-3</v>
      </c>
      <c r="BW54">
        <f t="shared" ref="BW54:BW117" si="98">(AZ54+273.15)</f>
        <v>297.63664665222166</v>
      </c>
      <c r="BX54">
        <f t="shared" ref="BX54:BX117" si="99">(AY54+273.15)</f>
        <v>292.74627151489256</v>
      </c>
      <c r="BY54">
        <f t="shared" ref="BY54:BY117" si="100">(BI54*BQ54+BJ54*BR54)*BS54</f>
        <v>262.40140038487152</v>
      </c>
      <c r="BZ54">
        <f t="shared" ref="BZ54:BZ117" si="101">((BY54+0.00000010773*(BX54^4-BW54^4))-BV54*44100)/(AV54*51.4+0.00000043092*BW54^3)</f>
        <v>0.24398563159293837</v>
      </c>
      <c r="CA54">
        <f t="shared" ref="CA54:CA117" si="102">0.61365*EXP(17.502*AT54/(240.97+AT54))</f>
        <v>3.0836530769397688</v>
      </c>
      <c r="CB54">
        <f t="shared" ref="CB54:CB117" si="103">CA54*1000/BK54</f>
        <v>31.718072589587212</v>
      </c>
      <c r="CC54">
        <f t="shared" ref="CC54:CC117" si="104">(CB54-BE54)</f>
        <v>21.250592883776665</v>
      </c>
      <c r="CD54">
        <f t="shared" ref="CD54:CD117" si="105">IF(R54,AZ54,(AY54+AZ54)/2)</f>
        <v>22.041459083557129</v>
      </c>
      <c r="CE54">
        <f t="shared" ref="CE54:CE117" si="106">0.61365*EXP(17.502*CD54/(240.97+CD54))</f>
        <v>2.6602235859298</v>
      </c>
      <c r="CF54">
        <f t="shared" ref="CF54:CF117" si="107">IF(CC54&lt;&gt;0,(1000-(CB54+BE54)/2)/CC54*BV54,0)</f>
        <v>0.15053058420562598</v>
      </c>
      <c r="CG54">
        <f t="shared" ref="CG54:CG117" si="108">BE54*BK54/1000</f>
        <v>1.017655657085037</v>
      </c>
      <c r="CH54">
        <f t="shared" ref="CH54:CH117" si="109">(CE54-CG54)</f>
        <v>1.642567928844763</v>
      </c>
      <c r="CI54">
        <f t="shared" ref="CI54:CI117" si="110">1/(1.6/T54+1.37/AX54)</f>
        <v>9.429028926844514E-2</v>
      </c>
      <c r="CJ54">
        <f t="shared" ref="CJ54:CJ117" si="111">U54*BK54*0.001</f>
        <v>23.427456582242449</v>
      </c>
      <c r="CK54">
        <f t="shared" ref="CK54:CK117" si="112">U54/BC54</f>
        <v>0.6161711140342333</v>
      </c>
      <c r="CL54">
        <f t="shared" ref="CL54:CL117" si="113">(1-BV54*BK54/CA54/T54)*100</f>
        <v>32.611693071782355</v>
      </c>
      <c r="CM54">
        <f t="shared" ref="CM54:CM117" si="114">(BC54-S54/(AX54/1.35))</f>
        <v>389.26789979096731</v>
      </c>
      <c r="CN54">
        <f t="shared" ref="CN54:CN117" si="115">S54*CL54/100/CM54</f>
        <v>1.0992366262902889E-2</v>
      </c>
      <c r="CO54">
        <f t="shared" ref="CO54:CO117" si="116">(Y54-X54)</f>
        <v>0</v>
      </c>
      <c r="CP54">
        <f t="shared" ref="CP54:CP117" si="117">BI54*AJ54</f>
        <v>1437.4127841142472</v>
      </c>
      <c r="CQ54">
        <f t="shared" ref="CQ54:CQ117" si="118">(AA54-Z54)</f>
        <v>592.0576171875</v>
      </c>
      <c r="CR54">
        <f t="shared" ref="CR54:CR117" si="119">(AA54-AB54)/(AA54-X54)</f>
        <v>0.10601215613633125</v>
      </c>
      <c r="CS54">
        <v>-9999</v>
      </c>
    </row>
    <row r="55" spans="1:97" x14ac:dyDescent="0.2">
      <c r="A55" t="s">
        <v>84</v>
      </c>
      <c r="B55" t="s">
        <v>104</v>
      </c>
      <c r="C55" t="s">
        <v>105</v>
      </c>
      <c r="D55">
        <v>3</v>
      </c>
      <c r="E55">
        <v>5</v>
      </c>
      <c r="F55" t="s">
        <v>248</v>
      </c>
      <c r="G55" t="s">
        <v>103</v>
      </c>
      <c r="H55" t="s">
        <v>165</v>
      </c>
      <c r="I55">
        <v>1</v>
      </c>
      <c r="J55" s="6">
        <v>20130614</v>
      </c>
      <c r="K55" t="s">
        <v>138</v>
      </c>
      <c r="L55" t="s">
        <v>86</v>
      </c>
      <c r="M55" t="s">
        <v>87</v>
      </c>
      <c r="N55">
        <v>0</v>
      </c>
      <c r="O55" s="1">
        <v>2</v>
      </c>
      <c r="P55" s="1" t="s">
        <v>167</v>
      </c>
      <c r="Q55" s="1">
        <v>1802.0000043418258</v>
      </c>
      <c r="R55" s="1">
        <v>0</v>
      </c>
      <c r="S55">
        <f t="shared" si="80"/>
        <v>6.2894025817407186</v>
      </c>
      <c r="T55">
        <f t="shared" si="81"/>
        <v>0.11065956707175512</v>
      </c>
      <c r="U55">
        <f t="shared" si="82"/>
        <v>147.53811597603163</v>
      </c>
      <c r="V55" s="1">
        <v>2</v>
      </c>
      <c r="W55" s="1">
        <v>2</v>
      </c>
      <c r="X55" s="1">
        <v>0</v>
      </c>
      <c r="Y55" s="1">
        <v>0</v>
      </c>
      <c r="Z55" s="1">
        <v>822.68017578125</v>
      </c>
      <c r="AA55" s="1">
        <v>1363.4654541015625</v>
      </c>
      <c r="AB55" s="1">
        <v>1229.1861572265625</v>
      </c>
      <c r="AC55">
        <v>-9999</v>
      </c>
      <c r="AD55">
        <f t="shared" si="83"/>
        <v>0.3966255813035291</v>
      </c>
      <c r="AE55">
        <f t="shared" si="84"/>
        <v>9.8483827713465297E-2</v>
      </c>
      <c r="AF55" s="1">
        <v>-1</v>
      </c>
      <c r="AG55" s="1">
        <v>0.87</v>
      </c>
      <c r="AH55" s="1">
        <v>0.92</v>
      </c>
      <c r="AI55" s="1">
        <v>7.9552516937255859</v>
      </c>
      <c r="AJ55">
        <f t="shared" si="85"/>
        <v>0.87397762584686278</v>
      </c>
      <c r="AK55">
        <f t="shared" si="86"/>
        <v>3.5398116474469124E-3</v>
      </c>
      <c r="AL55">
        <f t="shared" si="87"/>
        <v>0.24830427576000882</v>
      </c>
      <c r="AM55">
        <f t="shared" si="88"/>
        <v>1.6573457027899829</v>
      </c>
      <c r="AN55">
        <f t="shared" si="89"/>
        <v>-1</v>
      </c>
      <c r="AO55" s="1">
        <v>2356.1962890625</v>
      </c>
      <c r="AP55" s="1">
        <v>0.5</v>
      </c>
      <c r="AQ55">
        <f t="shared" si="90"/>
        <v>101.40204331380437</v>
      </c>
      <c r="AR55">
        <f t="shared" si="91"/>
        <v>2.4150358403276835</v>
      </c>
      <c r="AS55">
        <f t="shared" si="92"/>
        <v>2.1012591757759456</v>
      </c>
      <c r="AT55">
        <f t="shared" si="93"/>
        <v>24.351255416870117</v>
      </c>
      <c r="AU55" s="1">
        <v>1.82</v>
      </c>
      <c r="AV55">
        <f t="shared" si="94"/>
        <v>4.888785028457642</v>
      </c>
      <c r="AW55" s="1">
        <v>1</v>
      </c>
      <c r="AX55">
        <f t="shared" si="95"/>
        <v>9.7775700569152839</v>
      </c>
      <c r="AY55" s="1">
        <v>19.584911346435547</v>
      </c>
      <c r="AZ55" s="1">
        <v>24.351255416870117</v>
      </c>
      <c r="BA55" s="1">
        <v>18.06511116027832</v>
      </c>
      <c r="BB55" s="1">
        <v>250.474853515625</v>
      </c>
      <c r="BC55" s="1">
        <v>246.29904174804688</v>
      </c>
      <c r="BD55" s="1">
        <v>8.3990163803100586</v>
      </c>
      <c r="BE55" s="1">
        <v>9.8494930267333984</v>
      </c>
      <c r="BF55" s="1">
        <v>35.701847076416016</v>
      </c>
      <c r="BG55" s="1">
        <v>41.867408752441406</v>
      </c>
      <c r="BH55" s="1">
        <v>300.04434204101562</v>
      </c>
      <c r="BI55" s="1">
        <v>2356.1962890625</v>
      </c>
      <c r="BJ55" s="1">
        <v>0.62644720077514648</v>
      </c>
      <c r="BK55" s="1">
        <v>97.212608337402344</v>
      </c>
      <c r="BL55" s="1">
        <v>0.43181085586547852</v>
      </c>
      <c r="BM55" s="1">
        <v>5.8088235557079315E-2</v>
      </c>
      <c r="BN55" s="1">
        <v>0.75</v>
      </c>
      <c r="BO55" s="1">
        <v>-1.355140209197998</v>
      </c>
      <c r="BP55" s="1">
        <v>7.355140209197998</v>
      </c>
      <c r="BQ55" s="1">
        <v>1</v>
      </c>
      <c r="BR55" s="1">
        <v>0</v>
      </c>
      <c r="BS55" s="1">
        <v>0.15999999642372131</v>
      </c>
      <c r="BT55" s="1">
        <v>111115</v>
      </c>
      <c r="BU55">
        <f t="shared" si="96"/>
        <v>1.648595285939646</v>
      </c>
      <c r="BV55">
        <f t="shared" si="97"/>
        <v>2.4150358403276836E-3</v>
      </c>
      <c r="BW55">
        <f t="shared" si="98"/>
        <v>297.50125541687009</v>
      </c>
      <c r="BX55">
        <f t="shared" si="99"/>
        <v>292.73491134643552</v>
      </c>
      <c r="BY55">
        <f t="shared" si="100"/>
        <v>376.99139782358543</v>
      </c>
      <c r="BZ55">
        <f t="shared" si="101"/>
        <v>0.82889479125059984</v>
      </c>
      <c r="CA55">
        <f t="shared" si="102"/>
        <v>3.0587540837057552</v>
      </c>
      <c r="CB55">
        <f t="shared" si="103"/>
        <v>31.464581971605281</v>
      </c>
      <c r="CC55">
        <f t="shared" si="104"/>
        <v>21.615088944871882</v>
      </c>
      <c r="CD55">
        <f t="shared" si="105"/>
        <v>21.968083381652832</v>
      </c>
      <c r="CE55">
        <f t="shared" si="106"/>
        <v>2.6483461807687707</v>
      </c>
      <c r="CF55">
        <f t="shared" si="107"/>
        <v>0.10942117149942709</v>
      </c>
      <c r="CG55">
        <f t="shared" si="108"/>
        <v>0.9574949079298094</v>
      </c>
      <c r="CH55">
        <f t="shared" si="109"/>
        <v>1.6908512728389613</v>
      </c>
      <c r="CI55">
        <f t="shared" si="110"/>
        <v>6.8498426421553932E-2</v>
      </c>
      <c r="CJ55">
        <f t="shared" si="111"/>
        <v>14.342565083216206</v>
      </c>
      <c r="CK55">
        <f t="shared" si="112"/>
        <v>0.59902025979847973</v>
      </c>
      <c r="CL55">
        <f t="shared" si="113"/>
        <v>30.639430996174777</v>
      </c>
      <c r="CM55">
        <f t="shared" si="114"/>
        <v>245.43065692074055</v>
      </c>
      <c r="CN55">
        <f t="shared" si="115"/>
        <v>7.8516563019525327E-3</v>
      </c>
      <c r="CO55">
        <f t="shared" si="116"/>
        <v>0</v>
      </c>
      <c r="CP55">
        <f t="shared" si="117"/>
        <v>2059.2628387440323</v>
      </c>
      <c r="CQ55">
        <f t="shared" si="118"/>
        <v>540.7852783203125</v>
      </c>
      <c r="CR55">
        <f t="shared" si="119"/>
        <v>9.8483827713465297E-2</v>
      </c>
      <c r="CS55">
        <v>-9999</v>
      </c>
    </row>
    <row r="56" spans="1:97" x14ac:dyDescent="0.2">
      <c r="A56" t="s">
        <v>84</v>
      </c>
      <c r="B56" t="s">
        <v>104</v>
      </c>
      <c r="C56" t="s">
        <v>105</v>
      </c>
      <c r="D56">
        <v>3</v>
      </c>
      <c r="E56">
        <v>5</v>
      </c>
      <c r="F56" t="s">
        <v>248</v>
      </c>
      <c r="G56" t="s">
        <v>103</v>
      </c>
      <c r="H56" t="s">
        <v>165</v>
      </c>
      <c r="I56">
        <v>1</v>
      </c>
      <c r="J56" s="6">
        <v>20130614</v>
      </c>
      <c r="K56" t="s">
        <v>138</v>
      </c>
      <c r="L56" t="s">
        <v>86</v>
      </c>
      <c r="M56" t="s">
        <v>87</v>
      </c>
      <c r="N56">
        <v>0</v>
      </c>
      <c r="O56" s="1">
        <v>3</v>
      </c>
      <c r="P56" s="1" t="s">
        <v>168</v>
      </c>
      <c r="Q56" s="1">
        <v>1965.5000054789707</v>
      </c>
      <c r="R56" s="1">
        <v>0</v>
      </c>
      <c r="S56">
        <f t="shared" si="80"/>
        <v>0.98222509121266932</v>
      </c>
      <c r="T56">
        <f t="shared" si="81"/>
        <v>0.12960248895895868</v>
      </c>
      <c r="U56">
        <f t="shared" si="82"/>
        <v>84.559214181161437</v>
      </c>
      <c r="V56" s="1">
        <v>3</v>
      </c>
      <c r="W56" s="1">
        <v>3</v>
      </c>
      <c r="X56" s="1">
        <v>0</v>
      </c>
      <c r="Y56" s="1">
        <v>0</v>
      </c>
      <c r="Z56" s="1">
        <v>836.467529296875</v>
      </c>
      <c r="AA56" s="1">
        <v>1329.15673828125</v>
      </c>
      <c r="AB56" s="1">
        <v>1221.8720703125</v>
      </c>
      <c r="AC56">
        <v>-9999</v>
      </c>
      <c r="AD56">
        <f t="shared" si="83"/>
        <v>0.37067803577588437</v>
      </c>
      <c r="AE56">
        <f t="shared" si="84"/>
        <v>8.071634057807299E-2</v>
      </c>
      <c r="AF56" s="1">
        <v>-1</v>
      </c>
      <c r="AG56" s="1">
        <v>0.87</v>
      </c>
      <c r="AH56" s="1">
        <v>0.92</v>
      </c>
      <c r="AI56" s="1">
        <v>7.9800500869750977</v>
      </c>
      <c r="AJ56">
        <f t="shared" si="85"/>
        <v>0.87399002504348744</v>
      </c>
      <c r="AK56">
        <f t="shared" si="86"/>
        <v>9.6442540211884775E-4</v>
      </c>
      <c r="AL56">
        <f t="shared" si="87"/>
        <v>0.2177532326918741</v>
      </c>
      <c r="AM56">
        <f t="shared" si="88"/>
        <v>1.5890117568562689</v>
      </c>
      <c r="AN56">
        <f t="shared" si="89"/>
        <v>-1</v>
      </c>
      <c r="AO56" s="1">
        <v>2351.677978515625</v>
      </c>
      <c r="AP56" s="1">
        <v>0.5</v>
      </c>
      <c r="AQ56">
        <f t="shared" si="90"/>
        <v>82.949886644009609</v>
      </c>
      <c r="AR56">
        <f t="shared" si="91"/>
        <v>2.7963304145123526</v>
      </c>
      <c r="AS56">
        <f t="shared" si="92"/>
        <v>2.0811653843858564</v>
      </c>
      <c r="AT56">
        <f t="shared" si="93"/>
        <v>24.327163696289062</v>
      </c>
      <c r="AU56" s="1">
        <v>1.82</v>
      </c>
      <c r="AV56">
        <f t="shared" si="94"/>
        <v>4.888785028457642</v>
      </c>
      <c r="AW56" s="1">
        <v>1</v>
      </c>
      <c r="AX56">
        <f t="shared" si="95"/>
        <v>9.7775700569152839</v>
      </c>
      <c r="AY56" s="1">
        <v>19.57191276550293</v>
      </c>
      <c r="AZ56" s="1">
        <v>24.327163696289062</v>
      </c>
      <c r="BA56" s="1">
        <v>18.0672607421875</v>
      </c>
      <c r="BB56" s="1">
        <v>100.81098175048828</v>
      </c>
      <c r="BC56" s="1">
        <v>100.04546356201172</v>
      </c>
      <c r="BD56" s="1">
        <v>8.3319683074951172</v>
      </c>
      <c r="BE56" s="1">
        <v>10.011236190795898</v>
      </c>
      <c r="BF56" s="1">
        <v>35.443931579589844</v>
      </c>
      <c r="BG56" s="1">
        <v>42.587486267089844</v>
      </c>
      <c r="BH56" s="1">
        <v>300.03378295898438</v>
      </c>
      <c r="BI56" s="1">
        <v>2351.677978515625</v>
      </c>
      <c r="BJ56" s="1">
        <v>0.72952836751937866</v>
      </c>
      <c r="BK56" s="1">
        <v>97.20843505859375</v>
      </c>
      <c r="BL56" s="1">
        <v>0.21057367324829102</v>
      </c>
      <c r="BM56" s="1">
        <v>5.581086128950119E-2</v>
      </c>
      <c r="BN56" s="1">
        <v>0.25</v>
      </c>
      <c r="BO56" s="1">
        <v>-1.355140209197998</v>
      </c>
      <c r="BP56" s="1">
        <v>7.355140209197998</v>
      </c>
      <c r="BQ56" s="1">
        <v>1</v>
      </c>
      <c r="BR56" s="1">
        <v>0</v>
      </c>
      <c r="BS56" s="1">
        <v>0.15999999642372131</v>
      </c>
      <c r="BT56" s="1">
        <v>111115</v>
      </c>
      <c r="BU56">
        <f t="shared" si="96"/>
        <v>1.6485372690054085</v>
      </c>
      <c r="BV56">
        <f t="shared" si="97"/>
        <v>2.7963304145123525E-3</v>
      </c>
      <c r="BW56">
        <f t="shared" si="98"/>
        <v>297.47716369628904</v>
      </c>
      <c r="BX56">
        <f t="shared" si="99"/>
        <v>292.72191276550291</v>
      </c>
      <c r="BY56">
        <f t="shared" si="100"/>
        <v>376.26846815224417</v>
      </c>
      <c r="BZ56">
        <f t="shared" si="101"/>
        <v>0.76263011345407372</v>
      </c>
      <c r="CA56">
        <f t="shared" si="102"/>
        <v>3.054341987495083</v>
      </c>
      <c r="CB56">
        <f t="shared" si="103"/>
        <v>31.420544787641482</v>
      </c>
      <c r="CC56">
        <f t="shared" si="104"/>
        <v>21.409308596845584</v>
      </c>
      <c r="CD56">
        <f t="shared" si="105"/>
        <v>21.949538230895996</v>
      </c>
      <c r="CE56">
        <f t="shared" si="106"/>
        <v>2.645351615561077</v>
      </c>
      <c r="CF56">
        <f t="shared" si="107"/>
        <v>0.12790707030478859</v>
      </c>
      <c r="CG56">
        <f t="shared" si="108"/>
        <v>0.9731766031092266</v>
      </c>
      <c r="CH56">
        <f t="shared" si="109"/>
        <v>1.6721750124518504</v>
      </c>
      <c r="CI56">
        <f t="shared" si="110"/>
        <v>8.0092532299244873E-2</v>
      </c>
      <c r="CJ56">
        <f t="shared" si="111"/>
        <v>8.2198688803351505</v>
      </c>
      <c r="CK56">
        <f t="shared" si="112"/>
        <v>0.84520788020287041</v>
      </c>
      <c r="CL56">
        <f t="shared" si="113"/>
        <v>31.330887656466743</v>
      </c>
      <c r="CM56">
        <f t="shared" si="114"/>
        <v>99.90984664846178</v>
      </c>
      <c r="CN56">
        <f t="shared" si="115"/>
        <v>3.080175279862742E-3</v>
      </c>
      <c r="CO56">
        <f t="shared" si="116"/>
        <v>0</v>
      </c>
      <c r="CP56">
        <f t="shared" si="117"/>
        <v>2055.3430953370889</v>
      </c>
      <c r="CQ56">
        <f t="shared" si="118"/>
        <v>492.689208984375</v>
      </c>
      <c r="CR56">
        <f t="shared" si="119"/>
        <v>8.071634057807299E-2</v>
      </c>
      <c r="CS56">
        <v>-9999</v>
      </c>
    </row>
    <row r="57" spans="1:97" x14ac:dyDescent="0.2">
      <c r="A57" t="s">
        <v>84</v>
      </c>
      <c r="B57" t="s">
        <v>104</v>
      </c>
      <c r="C57" t="s">
        <v>105</v>
      </c>
      <c r="D57">
        <v>3</v>
      </c>
      <c r="E57">
        <v>5</v>
      </c>
      <c r="F57" t="s">
        <v>248</v>
      </c>
      <c r="G57" t="s">
        <v>103</v>
      </c>
      <c r="H57" t="s">
        <v>165</v>
      </c>
      <c r="I57">
        <v>1</v>
      </c>
      <c r="J57" s="6">
        <v>20130614</v>
      </c>
      <c r="K57" t="s">
        <v>138</v>
      </c>
      <c r="L57" t="s">
        <v>86</v>
      </c>
      <c r="M57" t="s">
        <v>87</v>
      </c>
      <c r="N57">
        <v>0</v>
      </c>
      <c r="O57" s="1">
        <v>4</v>
      </c>
      <c r="P57" s="1" t="s">
        <v>169</v>
      </c>
      <c r="Q57" s="1">
        <v>2087.500005341135</v>
      </c>
      <c r="R57" s="1">
        <v>0</v>
      </c>
      <c r="S57">
        <f t="shared" si="80"/>
        <v>-0.82838504391945311</v>
      </c>
      <c r="T57">
        <f t="shared" si="81"/>
        <v>0.15416505960688986</v>
      </c>
      <c r="U57">
        <f t="shared" si="82"/>
        <v>56.491716070328472</v>
      </c>
      <c r="V57" s="1">
        <v>4</v>
      </c>
      <c r="W57" s="1">
        <v>4</v>
      </c>
      <c r="X57" s="1">
        <v>0</v>
      </c>
      <c r="Y57" s="1">
        <v>0</v>
      </c>
      <c r="Z57" s="1">
        <v>842.9921875</v>
      </c>
      <c r="AA57" s="1">
        <v>1318.503662109375</v>
      </c>
      <c r="AB57" s="1">
        <v>1216.255859375</v>
      </c>
      <c r="AC57">
        <v>-9999</v>
      </c>
      <c r="AD57">
        <f t="shared" si="83"/>
        <v>0.3606447886907192</v>
      </c>
      <c r="AE57">
        <f t="shared" si="84"/>
        <v>7.7548364614169085E-2</v>
      </c>
      <c r="AF57" s="1">
        <v>-1</v>
      </c>
      <c r="AG57" s="1">
        <v>0.87</v>
      </c>
      <c r="AH57" s="1">
        <v>0.92</v>
      </c>
      <c r="AI57" s="1">
        <v>7.9552516937255859</v>
      </c>
      <c r="AJ57">
        <f t="shared" si="85"/>
        <v>0.87397762584686278</v>
      </c>
      <c r="AK57">
        <f t="shared" si="86"/>
        <v>8.3349738286462284E-5</v>
      </c>
      <c r="AL57">
        <f t="shared" si="87"/>
        <v>0.2150269934460991</v>
      </c>
      <c r="AM57">
        <f t="shared" si="88"/>
        <v>1.564075778708655</v>
      </c>
      <c r="AN57">
        <f t="shared" si="89"/>
        <v>-1</v>
      </c>
      <c r="AO57" s="1">
        <v>2355.865966796875</v>
      </c>
      <c r="AP57" s="1">
        <v>0.5</v>
      </c>
      <c r="AQ57">
        <f t="shared" si="90"/>
        <v>79.835038843429885</v>
      </c>
      <c r="AR57">
        <f t="shared" si="91"/>
        <v>3.2249294553684482</v>
      </c>
      <c r="AS57">
        <f t="shared" si="92"/>
        <v>2.0228382588995117</v>
      </c>
      <c r="AT57">
        <f t="shared" si="93"/>
        <v>24.123470306396484</v>
      </c>
      <c r="AU57" s="1">
        <v>1.82</v>
      </c>
      <c r="AV57">
        <f t="shared" si="94"/>
        <v>4.888785028457642</v>
      </c>
      <c r="AW57" s="1">
        <v>1</v>
      </c>
      <c r="AX57">
        <f t="shared" si="95"/>
        <v>9.7775700569152839</v>
      </c>
      <c r="AY57" s="1">
        <v>19.565711975097656</v>
      </c>
      <c r="AZ57" s="1">
        <v>24.123470306396484</v>
      </c>
      <c r="BA57" s="1">
        <v>18.066963195800781</v>
      </c>
      <c r="BB57" s="1">
        <v>49.171760559082031</v>
      </c>
      <c r="BC57" s="1">
        <v>49.577285766601562</v>
      </c>
      <c r="BD57" s="1">
        <v>8.2938718795776367</v>
      </c>
      <c r="BE57" s="1">
        <v>10.230158805847168</v>
      </c>
      <c r="BF57" s="1">
        <v>35.294185638427734</v>
      </c>
      <c r="BG57" s="1">
        <v>43.533966064453125</v>
      </c>
      <c r="BH57" s="1">
        <v>300.02407836914062</v>
      </c>
      <c r="BI57" s="1">
        <v>2355.865966796875</v>
      </c>
      <c r="BJ57" s="1">
        <v>0.63278019428253174</v>
      </c>
      <c r="BK57" s="1">
        <v>97.204910278320312</v>
      </c>
      <c r="BL57" s="1">
        <v>-6.6773891448974609E-2</v>
      </c>
      <c r="BM57" s="1">
        <v>4.5704774558544159E-2</v>
      </c>
      <c r="BN57" s="1">
        <v>0.25</v>
      </c>
      <c r="BO57" s="1">
        <v>-1.355140209197998</v>
      </c>
      <c r="BP57" s="1">
        <v>7.355140209197998</v>
      </c>
      <c r="BQ57" s="1">
        <v>1</v>
      </c>
      <c r="BR57" s="1">
        <v>0</v>
      </c>
      <c r="BS57" s="1">
        <v>0.15999999642372131</v>
      </c>
      <c r="BT57" s="1">
        <v>111115</v>
      </c>
      <c r="BU57">
        <f t="shared" si="96"/>
        <v>1.6484839470831902</v>
      </c>
      <c r="BV57">
        <f t="shared" si="97"/>
        <v>3.2249294553684483E-3</v>
      </c>
      <c r="BW57">
        <f t="shared" si="98"/>
        <v>297.27347030639646</v>
      </c>
      <c r="BX57">
        <f t="shared" si="99"/>
        <v>292.71571197509763</v>
      </c>
      <c r="BY57">
        <f t="shared" si="100"/>
        <v>376.93854626226675</v>
      </c>
      <c r="BZ57">
        <f t="shared" si="101"/>
        <v>0.70180804882028958</v>
      </c>
      <c r="CA57">
        <f t="shared" si="102"/>
        <v>3.017259927754854</v>
      </c>
      <c r="CB57">
        <f t="shared" si="103"/>
        <v>31.040200737964117</v>
      </c>
      <c r="CC57">
        <f t="shared" si="104"/>
        <v>20.810041932116949</v>
      </c>
      <c r="CD57">
        <f t="shared" si="105"/>
        <v>21.84459114074707</v>
      </c>
      <c r="CE57">
        <f t="shared" si="106"/>
        <v>2.6284611371738484</v>
      </c>
      <c r="CF57">
        <f t="shared" si="107"/>
        <v>0.15177203710631412</v>
      </c>
      <c r="CG57">
        <f t="shared" si="108"/>
        <v>0.99442166885534244</v>
      </c>
      <c r="CH57">
        <f t="shared" si="109"/>
        <v>1.634039468318506</v>
      </c>
      <c r="CI57">
        <f t="shared" si="110"/>
        <v>9.5069657351584611E-2</v>
      </c>
      <c r="CJ57">
        <f t="shared" si="111"/>
        <v>5.491272192084625</v>
      </c>
      <c r="CK57">
        <f t="shared" si="112"/>
        <v>1.1394677057610305</v>
      </c>
      <c r="CL57">
        <f t="shared" si="113"/>
        <v>32.607783149943138</v>
      </c>
      <c r="CM57">
        <f t="shared" si="114"/>
        <v>49.691661813286117</v>
      </c>
      <c r="CN57">
        <f t="shared" si="115"/>
        <v>-5.4358817739437069E-3</v>
      </c>
      <c r="CO57">
        <f t="shared" si="116"/>
        <v>0</v>
      </c>
      <c r="CP57">
        <f t="shared" si="117"/>
        <v>2058.9741444745569</v>
      </c>
      <c r="CQ57">
        <f t="shared" si="118"/>
        <v>475.511474609375</v>
      </c>
      <c r="CR57">
        <f t="shared" si="119"/>
        <v>7.7548364614169085E-2</v>
      </c>
      <c r="CS57">
        <v>-9999</v>
      </c>
    </row>
    <row r="58" spans="1:97" x14ac:dyDescent="0.2">
      <c r="A58" t="s">
        <v>84</v>
      </c>
      <c r="B58" t="s">
        <v>104</v>
      </c>
      <c r="C58" t="s">
        <v>105</v>
      </c>
      <c r="D58">
        <v>3</v>
      </c>
      <c r="E58">
        <v>5</v>
      </c>
      <c r="F58" t="s">
        <v>248</v>
      </c>
      <c r="G58" t="s">
        <v>103</v>
      </c>
      <c r="H58" t="s">
        <v>165</v>
      </c>
      <c r="I58">
        <v>1</v>
      </c>
      <c r="J58" s="6">
        <v>20130614</v>
      </c>
      <c r="K58" t="s">
        <v>138</v>
      </c>
      <c r="L58" t="s">
        <v>86</v>
      </c>
      <c r="M58" t="s">
        <v>87</v>
      </c>
      <c r="N58">
        <v>0</v>
      </c>
      <c r="O58" s="1">
        <v>5</v>
      </c>
      <c r="P58" s="1" t="s">
        <v>170</v>
      </c>
      <c r="Q58" s="1">
        <v>2279.0000049620867</v>
      </c>
      <c r="R58" s="1">
        <v>0</v>
      </c>
      <c r="S58">
        <f t="shared" si="80"/>
        <v>16.173038760425648</v>
      </c>
      <c r="T58">
        <f t="shared" si="81"/>
        <v>0.17916998914113347</v>
      </c>
      <c r="U58">
        <f t="shared" si="82"/>
        <v>232.5697065512658</v>
      </c>
      <c r="V58" s="1">
        <v>5</v>
      </c>
      <c r="W58" s="1">
        <v>5</v>
      </c>
      <c r="X58" s="1">
        <v>0</v>
      </c>
      <c r="Y58" s="1">
        <v>0</v>
      </c>
      <c r="Z58" s="1">
        <v>815.484375</v>
      </c>
      <c r="AA58" s="1">
        <v>1353.935302734375</v>
      </c>
      <c r="AB58" s="1">
        <v>1185.2513427734375</v>
      </c>
      <c r="AC58">
        <v>-9999</v>
      </c>
      <c r="AD58">
        <f t="shared" si="83"/>
        <v>0.39769324771053133</v>
      </c>
      <c r="AE58">
        <f t="shared" si="84"/>
        <v>0.12458790284902643</v>
      </c>
      <c r="AF58" s="1">
        <v>-1</v>
      </c>
      <c r="AG58" s="1">
        <v>0.87</v>
      </c>
      <c r="AH58" s="1">
        <v>0.92</v>
      </c>
      <c r="AI58" s="1">
        <v>12.962963104248047</v>
      </c>
      <c r="AJ58">
        <f t="shared" si="85"/>
        <v>0.87648148155212413</v>
      </c>
      <c r="AK58">
        <f t="shared" si="86"/>
        <v>1.1976903984015509E-2</v>
      </c>
      <c r="AL58">
        <f t="shared" si="87"/>
        <v>0.31327638466648078</v>
      </c>
      <c r="AM58">
        <f t="shared" si="88"/>
        <v>1.6602835618210037</v>
      </c>
      <c r="AN58">
        <f t="shared" si="89"/>
        <v>-1</v>
      </c>
      <c r="AO58" s="1">
        <v>1635.91162109375</v>
      </c>
      <c r="AP58" s="1">
        <v>0.5</v>
      </c>
      <c r="AQ58">
        <f t="shared" si="90"/>
        <v>89.319948108540558</v>
      </c>
      <c r="AR58">
        <f t="shared" si="91"/>
        <v>3.6403921901463283</v>
      </c>
      <c r="AS58">
        <f t="shared" si="92"/>
        <v>1.9698326430664541</v>
      </c>
      <c r="AT58">
        <f t="shared" si="93"/>
        <v>23.938470840454102</v>
      </c>
      <c r="AU58" s="1">
        <v>1.82</v>
      </c>
      <c r="AV58">
        <f t="shared" si="94"/>
        <v>4.888785028457642</v>
      </c>
      <c r="AW58" s="1">
        <v>1</v>
      </c>
      <c r="AX58">
        <f t="shared" si="95"/>
        <v>9.7775700569152839</v>
      </c>
      <c r="AY58" s="1">
        <v>19.558765411376953</v>
      </c>
      <c r="AZ58" s="1">
        <v>23.938470840454102</v>
      </c>
      <c r="BA58" s="1">
        <v>18.066911697387695</v>
      </c>
      <c r="BB58" s="1">
        <v>400.203857421875</v>
      </c>
      <c r="BC58" s="1">
        <v>389.53274536132812</v>
      </c>
      <c r="BD58" s="1">
        <v>8.247288703918457</v>
      </c>
      <c r="BE58" s="1">
        <v>10.432585716247559</v>
      </c>
      <c r="BF58" s="1">
        <v>35.110816955566406</v>
      </c>
      <c r="BG58" s="1">
        <v>44.4141845703125</v>
      </c>
      <c r="BH58" s="1">
        <v>300.02294921875</v>
      </c>
      <c r="BI58" s="1">
        <v>1635.91162109375</v>
      </c>
      <c r="BJ58" s="1">
        <v>0.55507427453994751</v>
      </c>
      <c r="BK58" s="1">
        <v>97.2041015625</v>
      </c>
      <c r="BL58" s="1">
        <v>0.62325906753540039</v>
      </c>
      <c r="BM58" s="1">
        <v>4.0059022605419159E-2</v>
      </c>
      <c r="BN58" s="1">
        <v>0.5</v>
      </c>
      <c r="BO58" s="1">
        <v>-1.355140209197998</v>
      </c>
      <c r="BP58" s="1">
        <v>7.355140209197998</v>
      </c>
      <c r="BQ58" s="1">
        <v>1</v>
      </c>
      <c r="BR58" s="1">
        <v>0</v>
      </c>
      <c r="BS58" s="1">
        <v>0.15999999642372131</v>
      </c>
      <c r="BT58" s="1">
        <v>111115</v>
      </c>
      <c r="BU58">
        <f t="shared" si="96"/>
        <v>1.6484777429601647</v>
      </c>
      <c r="BV58">
        <f t="shared" si="97"/>
        <v>3.6403921901463285E-3</v>
      </c>
      <c r="BW58">
        <f t="shared" si="98"/>
        <v>297.08847084045408</v>
      </c>
      <c r="BX58">
        <f t="shared" si="99"/>
        <v>292.70876541137693</v>
      </c>
      <c r="BY58">
        <f t="shared" si="100"/>
        <v>261.74585352452414</v>
      </c>
      <c r="BZ58">
        <f t="shared" si="101"/>
        <v>0.20108042287861988</v>
      </c>
      <c r="CA58">
        <f t="shared" si="102"/>
        <v>2.9839227645880686</v>
      </c>
      <c r="CB58">
        <f t="shared" si="103"/>
        <v>30.697498527564449</v>
      </c>
      <c r="CC58">
        <f t="shared" si="104"/>
        <v>20.26491281131689</v>
      </c>
      <c r="CD58">
        <f t="shared" si="105"/>
        <v>21.748618125915527</v>
      </c>
      <c r="CE58">
        <f t="shared" si="106"/>
        <v>2.6130976891476916</v>
      </c>
      <c r="CF58">
        <f t="shared" si="107"/>
        <v>0.1759458530423359</v>
      </c>
      <c r="CG58">
        <f t="shared" si="108"/>
        <v>1.0140901215216145</v>
      </c>
      <c r="CH58">
        <f t="shared" si="109"/>
        <v>1.5990075676260771</v>
      </c>
      <c r="CI58">
        <f t="shared" si="110"/>
        <v>0.11025135181711969</v>
      </c>
      <c r="CJ58">
        <f t="shared" si="111"/>
        <v>22.606729375970062</v>
      </c>
      <c r="CK58">
        <f t="shared" si="112"/>
        <v>0.59704789730972574</v>
      </c>
      <c r="CL58">
        <f t="shared" si="113"/>
        <v>33.811899232724855</v>
      </c>
      <c r="CM58">
        <f t="shared" si="114"/>
        <v>387.29971586632263</v>
      </c>
      <c r="CN58">
        <f t="shared" si="115"/>
        <v>1.4119327602171772E-2</v>
      </c>
      <c r="CO58">
        <f t="shared" si="116"/>
        <v>0</v>
      </c>
      <c r="CP58">
        <f t="shared" si="117"/>
        <v>1433.846241344587</v>
      </c>
      <c r="CQ58">
        <f t="shared" si="118"/>
        <v>538.450927734375</v>
      </c>
      <c r="CR58">
        <f t="shared" si="119"/>
        <v>0.12458790284902643</v>
      </c>
      <c r="CS58">
        <v>-9999</v>
      </c>
    </row>
    <row r="59" spans="1:97" x14ac:dyDescent="0.2">
      <c r="A59" t="s">
        <v>84</v>
      </c>
      <c r="B59" t="s">
        <v>104</v>
      </c>
      <c r="C59" t="s">
        <v>105</v>
      </c>
      <c r="D59">
        <v>3</v>
      </c>
      <c r="E59">
        <v>5</v>
      </c>
      <c r="F59" t="s">
        <v>248</v>
      </c>
      <c r="G59" t="s">
        <v>103</v>
      </c>
      <c r="H59" t="s">
        <v>165</v>
      </c>
      <c r="I59">
        <v>1</v>
      </c>
      <c r="J59" s="6">
        <v>20130614</v>
      </c>
      <c r="K59" t="s">
        <v>138</v>
      </c>
      <c r="L59" t="s">
        <v>86</v>
      </c>
      <c r="M59" t="s">
        <v>87</v>
      </c>
      <c r="N59">
        <v>0</v>
      </c>
      <c r="O59" s="1">
        <v>6</v>
      </c>
      <c r="P59" s="1" t="s">
        <v>171</v>
      </c>
      <c r="Q59" s="1">
        <v>2408.0000057891011</v>
      </c>
      <c r="R59" s="1">
        <v>0</v>
      </c>
      <c r="S59">
        <f t="shared" si="80"/>
        <v>25.851304040445335</v>
      </c>
      <c r="T59">
        <f t="shared" si="81"/>
        <v>0.15617533783119888</v>
      </c>
      <c r="U59">
        <f t="shared" si="82"/>
        <v>590.13277123242301</v>
      </c>
      <c r="V59" s="1">
        <v>6</v>
      </c>
      <c r="W59" s="1">
        <v>6</v>
      </c>
      <c r="X59" s="1">
        <v>0</v>
      </c>
      <c r="Y59" s="1">
        <v>0</v>
      </c>
      <c r="Z59" s="1">
        <v>815.126953125</v>
      </c>
      <c r="AA59" s="1">
        <v>1367.585693359375</v>
      </c>
      <c r="AB59" s="1">
        <v>1180.163818359375</v>
      </c>
      <c r="AC59">
        <v>-9999</v>
      </c>
      <c r="AD59">
        <f t="shared" si="83"/>
        <v>0.40396645191373726</v>
      </c>
      <c r="AE59">
        <f t="shared" si="84"/>
        <v>0.13704579969655267</v>
      </c>
      <c r="AF59" s="1">
        <v>-1</v>
      </c>
      <c r="AG59" s="1">
        <v>0.87</v>
      </c>
      <c r="AH59" s="1">
        <v>0.92</v>
      </c>
      <c r="AI59" s="1">
        <v>12.962963104248047</v>
      </c>
      <c r="AJ59">
        <f t="shared" si="85"/>
        <v>0.87648148155212413</v>
      </c>
      <c r="AK59">
        <f t="shared" si="86"/>
        <v>1.8729690461835216E-2</v>
      </c>
      <c r="AL59">
        <f t="shared" si="87"/>
        <v>0.33925044777187918</v>
      </c>
      <c r="AM59">
        <f t="shared" si="88"/>
        <v>1.6777579101223208</v>
      </c>
      <c r="AN59">
        <f t="shared" si="89"/>
        <v>-1</v>
      </c>
      <c r="AO59" s="1">
        <v>1635.65625</v>
      </c>
      <c r="AP59" s="1">
        <v>0.5</v>
      </c>
      <c r="AQ59">
        <f t="shared" si="90"/>
        <v>98.235965047484768</v>
      </c>
      <c r="AR59">
        <f t="shared" si="91"/>
        <v>3.2714744676274354</v>
      </c>
      <c r="AS59">
        <f t="shared" si="92"/>
        <v>2.0258893193389755</v>
      </c>
      <c r="AT59">
        <f t="shared" si="93"/>
        <v>24.120706558227539</v>
      </c>
      <c r="AU59" s="1">
        <v>1.82</v>
      </c>
      <c r="AV59">
        <f t="shared" si="94"/>
        <v>4.888785028457642</v>
      </c>
      <c r="AW59" s="1">
        <v>1</v>
      </c>
      <c r="AX59">
        <f t="shared" si="95"/>
        <v>9.7775700569152839</v>
      </c>
      <c r="AY59" s="1">
        <v>19.563066482543945</v>
      </c>
      <c r="AZ59" s="1">
        <v>24.120706558227539</v>
      </c>
      <c r="BA59" s="1">
        <v>18.069171905517578</v>
      </c>
      <c r="BB59" s="1">
        <v>901.06890869140625</v>
      </c>
      <c r="BC59" s="1">
        <v>883.63397216796875</v>
      </c>
      <c r="BD59" s="1">
        <v>8.2302846908569336</v>
      </c>
      <c r="BE59" s="1">
        <v>10.194528579711914</v>
      </c>
      <c r="BF59" s="1">
        <v>35.026241302490234</v>
      </c>
      <c r="BG59" s="1">
        <v>43.385623931884766</v>
      </c>
      <c r="BH59" s="1">
        <v>300.03323364257812</v>
      </c>
      <c r="BI59" s="1">
        <v>1635.65625</v>
      </c>
      <c r="BJ59" s="1">
        <v>1.4622173309326172</v>
      </c>
      <c r="BK59" s="1">
        <v>97.196273803710938</v>
      </c>
      <c r="BL59" s="1">
        <v>0.99313211441040039</v>
      </c>
      <c r="BM59" s="1">
        <v>4.499237984418869E-2</v>
      </c>
      <c r="BN59" s="1">
        <v>0.25</v>
      </c>
      <c r="BO59" s="1">
        <v>-1.355140209197998</v>
      </c>
      <c r="BP59" s="1">
        <v>7.355140209197998</v>
      </c>
      <c r="BQ59" s="1">
        <v>1</v>
      </c>
      <c r="BR59" s="1">
        <v>0</v>
      </c>
      <c r="BS59" s="1">
        <v>0.15999999642372131</v>
      </c>
      <c r="BT59" s="1">
        <v>111115</v>
      </c>
      <c r="BU59">
        <f t="shared" si="96"/>
        <v>1.6485342507833962</v>
      </c>
      <c r="BV59">
        <f t="shared" si="97"/>
        <v>3.2714744676274354E-3</v>
      </c>
      <c r="BW59">
        <f t="shared" si="98"/>
        <v>297.27070655822752</v>
      </c>
      <c r="BX59">
        <f t="shared" si="99"/>
        <v>292.71306648254392</v>
      </c>
      <c r="BY59">
        <f t="shared" si="100"/>
        <v>261.70499415043741</v>
      </c>
      <c r="BZ59">
        <f t="shared" si="101"/>
        <v>0.25519110959156222</v>
      </c>
      <c r="CA59">
        <f t="shared" si="102"/>
        <v>3.016759510472411</v>
      </c>
      <c r="CB59">
        <f t="shared" si="103"/>
        <v>31.037810323519125</v>
      </c>
      <c r="CC59">
        <f t="shared" si="104"/>
        <v>20.843281743807211</v>
      </c>
      <c r="CD59">
        <f t="shared" si="105"/>
        <v>21.841886520385742</v>
      </c>
      <c r="CE59">
        <f t="shared" si="106"/>
        <v>2.6280270987339631</v>
      </c>
      <c r="CF59">
        <f t="shared" si="107"/>
        <v>0.15371999644912682</v>
      </c>
      <c r="CG59">
        <f t="shared" si="108"/>
        <v>0.99087019113343555</v>
      </c>
      <c r="CH59">
        <f t="shared" si="109"/>
        <v>1.6371569076005277</v>
      </c>
      <c r="CI59">
        <f t="shared" si="110"/>
        <v>9.6292618519091544E-2</v>
      </c>
      <c r="CJ59">
        <f t="shared" si="111"/>
        <v>57.358706413249294</v>
      </c>
      <c r="CK59">
        <f t="shared" si="112"/>
        <v>0.66784753621972048</v>
      </c>
      <c r="CL59">
        <f t="shared" si="113"/>
        <v>32.509910146033235</v>
      </c>
      <c r="CM59">
        <f t="shared" si="114"/>
        <v>880.06465379423662</v>
      </c>
      <c r="CN59">
        <f t="shared" si="115"/>
        <v>9.5495662493583003E-3</v>
      </c>
      <c r="CO59">
        <f t="shared" si="116"/>
        <v>0</v>
      </c>
      <c r="CP59">
        <f t="shared" si="117"/>
        <v>1433.6224133099915</v>
      </c>
      <c r="CQ59">
        <f t="shared" si="118"/>
        <v>552.458740234375</v>
      </c>
      <c r="CR59">
        <f t="shared" si="119"/>
        <v>0.13704579969655267</v>
      </c>
      <c r="CS59">
        <v>-9999</v>
      </c>
    </row>
    <row r="60" spans="1:97" x14ac:dyDescent="0.2">
      <c r="A60" t="s">
        <v>84</v>
      </c>
      <c r="B60" t="s">
        <v>104</v>
      </c>
      <c r="C60" t="s">
        <v>105</v>
      </c>
      <c r="D60">
        <v>3</v>
      </c>
      <c r="E60">
        <v>5</v>
      </c>
      <c r="F60" t="s">
        <v>248</v>
      </c>
      <c r="G60" t="s">
        <v>103</v>
      </c>
      <c r="H60" t="s">
        <v>165</v>
      </c>
      <c r="I60">
        <v>1</v>
      </c>
      <c r="J60" s="6">
        <v>20130614</v>
      </c>
      <c r="K60" t="s">
        <v>138</v>
      </c>
      <c r="L60" t="s">
        <v>86</v>
      </c>
      <c r="M60" t="s">
        <v>87</v>
      </c>
      <c r="N60">
        <v>0</v>
      </c>
      <c r="O60" s="1">
        <v>7</v>
      </c>
      <c r="P60" s="1" t="s">
        <v>172</v>
      </c>
      <c r="Q60" s="1">
        <v>2537.0000059269369</v>
      </c>
      <c r="R60" s="1">
        <v>0</v>
      </c>
      <c r="S60">
        <f t="shared" si="80"/>
        <v>27.09467810648804</v>
      </c>
      <c r="T60">
        <f t="shared" si="81"/>
        <v>0.10247782133399687</v>
      </c>
      <c r="U60">
        <f t="shared" si="82"/>
        <v>721.28123884686261</v>
      </c>
      <c r="V60" s="1">
        <v>7</v>
      </c>
      <c r="W60" s="1">
        <v>7</v>
      </c>
      <c r="X60" s="1">
        <v>0</v>
      </c>
      <c r="Y60" s="1">
        <v>0</v>
      </c>
      <c r="Z60" s="1">
        <v>819.823486328125</v>
      </c>
      <c r="AA60" s="1">
        <v>1348.68115234375</v>
      </c>
      <c r="AB60" s="1">
        <v>1173.64990234375</v>
      </c>
      <c r="AC60">
        <v>-9999</v>
      </c>
      <c r="AD60">
        <f t="shared" si="83"/>
        <v>0.39212950006498681</v>
      </c>
      <c r="AE60">
        <f t="shared" si="84"/>
        <v>0.12977956257179776</v>
      </c>
      <c r="AF60" s="1">
        <v>-1</v>
      </c>
      <c r="AG60" s="1">
        <v>0.87</v>
      </c>
      <c r="AH60" s="1">
        <v>0.92</v>
      </c>
      <c r="AI60" s="1">
        <v>7.9800500869750977</v>
      </c>
      <c r="AJ60">
        <f t="shared" si="85"/>
        <v>0.87399002504348744</v>
      </c>
      <c r="AK60">
        <f t="shared" si="86"/>
        <v>1.3689244632968042E-2</v>
      </c>
      <c r="AL60">
        <f t="shared" si="87"/>
        <v>0.33096097730543012</v>
      </c>
      <c r="AM60">
        <f t="shared" si="88"/>
        <v>1.6450872350392214</v>
      </c>
      <c r="AN60">
        <f t="shared" si="89"/>
        <v>-1</v>
      </c>
      <c r="AO60" s="1">
        <v>2348.21630859375</v>
      </c>
      <c r="AP60" s="1">
        <v>0.5</v>
      </c>
      <c r="AQ60">
        <f t="shared" si="90"/>
        <v>133.1744421629547</v>
      </c>
      <c r="AR60">
        <f t="shared" si="91"/>
        <v>2.2906547317981927</v>
      </c>
      <c r="AS60">
        <f t="shared" si="92"/>
        <v>2.150083389874681</v>
      </c>
      <c r="AT60">
        <f t="shared" si="93"/>
        <v>24.487594604492188</v>
      </c>
      <c r="AU60" s="1">
        <v>1.82</v>
      </c>
      <c r="AV60">
        <f t="shared" si="94"/>
        <v>4.888785028457642</v>
      </c>
      <c r="AW60" s="1">
        <v>1</v>
      </c>
      <c r="AX60">
        <f t="shared" si="95"/>
        <v>9.7775700569152839</v>
      </c>
      <c r="AY60" s="1">
        <v>19.557672500610352</v>
      </c>
      <c r="AZ60" s="1">
        <v>24.487594604492188</v>
      </c>
      <c r="BA60" s="1">
        <v>18.069831848144531</v>
      </c>
      <c r="BB60" s="1">
        <v>1200.5379638671875</v>
      </c>
      <c r="BC60" s="1">
        <v>1182.458984375</v>
      </c>
      <c r="BD60" s="1">
        <v>8.2302274703979492</v>
      </c>
      <c r="BE60" s="1">
        <v>9.6064138412475586</v>
      </c>
      <c r="BF60" s="1">
        <v>35.039127349853516</v>
      </c>
      <c r="BG60" s="1">
        <v>40.898063659667969</v>
      </c>
      <c r="BH60" s="1">
        <v>300.02786254882812</v>
      </c>
      <c r="BI60" s="1">
        <v>2348.21630859375</v>
      </c>
      <c r="BJ60" s="1">
        <v>1.5462568998336792</v>
      </c>
      <c r="BK60" s="1">
        <v>97.200126647949219</v>
      </c>
      <c r="BL60" s="1">
        <v>1.0361008644104004</v>
      </c>
      <c r="BM60" s="1">
        <v>5.3083352744579315E-2</v>
      </c>
      <c r="BN60" s="1">
        <v>0.25</v>
      </c>
      <c r="BO60" s="1">
        <v>-1.355140209197998</v>
      </c>
      <c r="BP60" s="1">
        <v>7.355140209197998</v>
      </c>
      <c r="BQ60" s="1">
        <v>1</v>
      </c>
      <c r="BR60" s="1">
        <v>0</v>
      </c>
      <c r="BS60" s="1">
        <v>0.15999999642372131</v>
      </c>
      <c r="BT60" s="1">
        <v>111115</v>
      </c>
      <c r="BU60">
        <f t="shared" si="96"/>
        <v>1.6485047392792753</v>
      </c>
      <c r="BV60">
        <f t="shared" si="97"/>
        <v>2.2906547317981928E-3</v>
      </c>
      <c r="BW60">
        <f t="shared" si="98"/>
        <v>297.63759460449216</v>
      </c>
      <c r="BX60">
        <f t="shared" si="99"/>
        <v>292.70767250061033</v>
      </c>
      <c r="BY60">
        <f t="shared" si="100"/>
        <v>375.71460097712406</v>
      </c>
      <c r="BZ60">
        <f t="shared" si="101"/>
        <v>0.83785372794590562</v>
      </c>
      <c r="CA60">
        <f t="shared" si="102"/>
        <v>3.0838280318765561</v>
      </c>
      <c r="CB60">
        <f t="shared" si="103"/>
        <v>31.726584503803423</v>
      </c>
      <c r="CC60">
        <f t="shared" si="104"/>
        <v>22.120170662555864</v>
      </c>
      <c r="CD60">
        <f t="shared" si="105"/>
        <v>22.02263355255127</v>
      </c>
      <c r="CE60">
        <f t="shared" si="106"/>
        <v>2.65717183875068</v>
      </c>
      <c r="CF60">
        <f t="shared" si="107"/>
        <v>0.10141490099243841</v>
      </c>
      <c r="CG60">
        <f t="shared" si="108"/>
        <v>0.93374464200187501</v>
      </c>
      <c r="CH60">
        <f t="shared" si="109"/>
        <v>1.7234271967488048</v>
      </c>
      <c r="CI60">
        <f t="shared" si="110"/>
        <v>6.3478960477985069E-2</v>
      </c>
      <c r="CJ60">
        <f t="shared" si="111"/>
        <v>70.10862776470475</v>
      </c>
      <c r="CK60">
        <f t="shared" si="112"/>
        <v>0.60998415029854314</v>
      </c>
      <c r="CL60">
        <f t="shared" si="113"/>
        <v>29.545874527161931</v>
      </c>
      <c r="CM60">
        <f t="shared" si="114"/>
        <v>1178.7179919575754</v>
      </c>
      <c r="CN60">
        <f t="shared" si="115"/>
        <v>6.7915817451690346E-3</v>
      </c>
      <c r="CO60">
        <f t="shared" si="116"/>
        <v>0</v>
      </c>
      <c r="CP60">
        <f t="shared" si="117"/>
        <v>2052.3176303553773</v>
      </c>
      <c r="CQ60">
        <f t="shared" si="118"/>
        <v>528.857666015625</v>
      </c>
      <c r="CR60">
        <f t="shared" si="119"/>
        <v>0.12977956257179776</v>
      </c>
      <c r="CS60">
        <v>-9999</v>
      </c>
    </row>
    <row r="61" spans="1:97" x14ac:dyDescent="0.2">
      <c r="A61" t="s">
        <v>84</v>
      </c>
      <c r="B61" t="s">
        <v>104</v>
      </c>
      <c r="C61" t="s">
        <v>105</v>
      </c>
      <c r="D61">
        <v>3</v>
      </c>
      <c r="E61">
        <v>5</v>
      </c>
      <c r="F61" t="s">
        <v>248</v>
      </c>
      <c r="G61" t="s">
        <v>103</v>
      </c>
      <c r="H61" t="s">
        <v>165</v>
      </c>
      <c r="I61">
        <v>1</v>
      </c>
      <c r="J61" s="6">
        <v>20130614</v>
      </c>
      <c r="K61" t="s">
        <v>138</v>
      </c>
      <c r="L61" t="s">
        <v>86</v>
      </c>
      <c r="M61" t="s">
        <v>87</v>
      </c>
      <c r="N61">
        <v>0</v>
      </c>
      <c r="O61" s="1">
        <v>8</v>
      </c>
      <c r="P61" s="1" t="s">
        <v>173</v>
      </c>
      <c r="Q61" s="1">
        <v>3280.5000052722171</v>
      </c>
      <c r="R61" s="1">
        <v>0</v>
      </c>
      <c r="S61">
        <f t="shared" si="80"/>
        <v>25.486863609123564</v>
      </c>
      <c r="T61">
        <f t="shared" si="81"/>
        <v>0.17335572478463593</v>
      </c>
      <c r="U61">
        <f t="shared" si="82"/>
        <v>1104.3466329823721</v>
      </c>
      <c r="V61" s="1">
        <v>8</v>
      </c>
      <c r="W61" s="1">
        <v>8</v>
      </c>
      <c r="X61" s="1">
        <v>0</v>
      </c>
      <c r="Y61" s="1">
        <v>0</v>
      </c>
      <c r="Z61" s="1">
        <v>819.68701171875</v>
      </c>
      <c r="AA61" s="1">
        <v>1307.4462890625</v>
      </c>
      <c r="AB61" s="1">
        <v>1143.178466796875</v>
      </c>
      <c r="AC61">
        <v>-9999</v>
      </c>
      <c r="AD61">
        <f t="shared" si="83"/>
        <v>0.37306257352529271</v>
      </c>
      <c r="AE61">
        <f t="shared" si="84"/>
        <v>0.12564020689783953</v>
      </c>
      <c r="AF61" s="1">
        <v>-1</v>
      </c>
      <c r="AG61" s="1">
        <v>0.87</v>
      </c>
      <c r="AH61" s="1">
        <v>0.92</v>
      </c>
      <c r="AI61" s="1">
        <v>12.962963104248047</v>
      </c>
      <c r="AJ61">
        <f t="shared" si="85"/>
        <v>0.87648148155212413</v>
      </c>
      <c r="AK61">
        <f t="shared" si="86"/>
        <v>1.8475643670224414E-2</v>
      </c>
      <c r="AL61">
        <f t="shared" si="87"/>
        <v>0.33678051837414197</v>
      </c>
      <c r="AM61">
        <f t="shared" si="88"/>
        <v>1.5950555155448887</v>
      </c>
      <c r="AN61">
        <f t="shared" si="89"/>
        <v>-1</v>
      </c>
      <c r="AO61" s="1">
        <v>1635.641845703125</v>
      </c>
      <c r="AP61" s="1">
        <v>0.5</v>
      </c>
      <c r="AQ61">
        <f t="shared" si="90"/>
        <v>90.059515200769184</v>
      </c>
      <c r="AR61">
        <f t="shared" si="91"/>
        <v>3.4241267189593176</v>
      </c>
      <c r="AS61">
        <f t="shared" si="92"/>
        <v>1.9139862223831272</v>
      </c>
      <c r="AT61">
        <f t="shared" si="93"/>
        <v>23.630861282348633</v>
      </c>
      <c r="AU61" s="1">
        <v>1.82</v>
      </c>
      <c r="AV61">
        <f t="shared" si="94"/>
        <v>4.888785028457642</v>
      </c>
      <c r="AW61" s="1">
        <v>1</v>
      </c>
      <c r="AX61">
        <f t="shared" si="95"/>
        <v>9.7775700569152839</v>
      </c>
      <c r="AY61" s="1">
        <v>19.562202453613281</v>
      </c>
      <c r="AZ61" s="1">
        <v>23.630861282348633</v>
      </c>
      <c r="BA61" s="1">
        <v>18.069330215454102</v>
      </c>
      <c r="BB61" s="1">
        <v>1401.3848876953125</v>
      </c>
      <c r="BC61" s="1">
        <v>1383.0523681640625</v>
      </c>
      <c r="BD61" s="1">
        <v>8.3909330368041992</v>
      </c>
      <c r="BE61" s="1">
        <v>10.446252822875977</v>
      </c>
      <c r="BF61" s="1">
        <v>35.707645416259766</v>
      </c>
      <c r="BG61" s="1">
        <v>44.454067230224609</v>
      </c>
      <c r="BH61" s="1">
        <v>300.04141235351562</v>
      </c>
      <c r="BI61" s="1">
        <v>1635.641845703125</v>
      </c>
      <c r="BJ61" s="1">
        <v>0.77708065509796143</v>
      </c>
      <c r="BK61" s="1">
        <v>97.184852600097656</v>
      </c>
      <c r="BL61" s="1">
        <v>1.0267014503479004</v>
      </c>
      <c r="BM61" s="1">
        <v>3.8223199546337128E-2</v>
      </c>
      <c r="BN61" s="1">
        <v>0.5</v>
      </c>
      <c r="BO61" s="1">
        <v>-1.355140209197998</v>
      </c>
      <c r="BP61" s="1">
        <v>7.355140209197998</v>
      </c>
      <c r="BQ61" s="1">
        <v>1</v>
      </c>
      <c r="BR61" s="1">
        <v>0</v>
      </c>
      <c r="BS61" s="1">
        <v>0.15999999642372131</v>
      </c>
      <c r="BT61" s="1">
        <v>111115</v>
      </c>
      <c r="BU61">
        <f t="shared" si="96"/>
        <v>1.6485791887555803</v>
      </c>
      <c r="BV61">
        <f t="shared" si="97"/>
        <v>3.4241267189593174E-3</v>
      </c>
      <c r="BW61">
        <f t="shared" si="98"/>
        <v>296.78086128234861</v>
      </c>
      <c r="BX61">
        <f t="shared" si="99"/>
        <v>292.71220245361326</v>
      </c>
      <c r="BY61">
        <f t="shared" si="100"/>
        <v>261.70268946298893</v>
      </c>
      <c r="BZ61">
        <f t="shared" si="101"/>
        <v>0.25062848116459518</v>
      </c>
      <c r="CA61">
        <f t="shared" si="102"/>
        <v>2.9292037631976831</v>
      </c>
      <c r="CB61">
        <f t="shared" si="103"/>
        <v>30.140538209703884</v>
      </c>
      <c r="CC61">
        <f t="shared" si="104"/>
        <v>19.694285386827907</v>
      </c>
      <c r="CD61">
        <f t="shared" si="105"/>
        <v>21.596531867980957</v>
      </c>
      <c r="CE61">
        <f t="shared" si="106"/>
        <v>2.5889125555419841</v>
      </c>
      <c r="CF61">
        <f t="shared" si="107"/>
        <v>0.17033568343623462</v>
      </c>
      <c r="CG61">
        <f t="shared" si="108"/>
        <v>1.0152175408145558</v>
      </c>
      <c r="CH61">
        <f t="shared" si="109"/>
        <v>1.5736950147274282</v>
      </c>
      <c r="CI61">
        <f t="shared" si="110"/>
        <v>0.10672707642704721</v>
      </c>
      <c r="CJ61">
        <f t="shared" si="111"/>
        <v>107.32576474580598</v>
      </c>
      <c r="CK61">
        <f t="shared" si="112"/>
        <v>0.79848504539878029</v>
      </c>
      <c r="CL61">
        <f t="shared" si="113"/>
        <v>34.466911333725648</v>
      </c>
      <c r="CM61">
        <f t="shared" si="114"/>
        <v>1379.5333684870434</v>
      </c>
      <c r="CN61">
        <f t="shared" si="115"/>
        <v>6.3677580278745623E-3</v>
      </c>
      <c r="CO61">
        <f t="shared" si="116"/>
        <v>0</v>
      </c>
      <c r="CP61">
        <f t="shared" si="117"/>
        <v>1433.6097882105257</v>
      </c>
      <c r="CQ61">
        <f t="shared" si="118"/>
        <v>487.75927734375</v>
      </c>
      <c r="CR61">
        <f t="shared" si="119"/>
        <v>0.12564020689783953</v>
      </c>
      <c r="CS61">
        <v>-9999</v>
      </c>
    </row>
    <row r="62" spans="1:97" x14ac:dyDescent="0.2">
      <c r="A62" t="s">
        <v>84</v>
      </c>
      <c r="B62" t="s">
        <v>104</v>
      </c>
      <c r="C62" t="s">
        <v>105</v>
      </c>
      <c r="D62">
        <v>3</v>
      </c>
      <c r="E62">
        <v>5</v>
      </c>
      <c r="F62" t="s">
        <v>248</v>
      </c>
      <c r="G62" t="s">
        <v>103</v>
      </c>
      <c r="H62" t="s">
        <v>165</v>
      </c>
      <c r="I62">
        <v>1</v>
      </c>
      <c r="J62" s="6">
        <v>20130614</v>
      </c>
      <c r="K62" t="s">
        <v>138</v>
      </c>
      <c r="L62" t="s">
        <v>86</v>
      </c>
      <c r="M62" t="s">
        <v>87</v>
      </c>
      <c r="N62">
        <v>0</v>
      </c>
      <c r="O62" s="1">
        <v>9</v>
      </c>
      <c r="P62" s="1" t="s">
        <v>174</v>
      </c>
      <c r="Q62" s="1">
        <v>3388.0000055134296</v>
      </c>
      <c r="R62" s="1">
        <v>0</v>
      </c>
      <c r="S62">
        <f t="shared" si="80"/>
        <v>27.533969699966189</v>
      </c>
      <c r="T62">
        <f t="shared" si="81"/>
        <v>0.13702630331524857</v>
      </c>
      <c r="U62">
        <f t="shared" si="82"/>
        <v>823.58048852736783</v>
      </c>
      <c r="V62" s="1">
        <v>9</v>
      </c>
      <c r="W62" s="1">
        <v>9</v>
      </c>
      <c r="X62" s="1">
        <v>0</v>
      </c>
      <c r="Y62" s="1">
        <v>0</v>
      </c>
      <c r="Z62" s="1">
        <v>820.323486328125</v>
      </c>
      <c r="AA62" s="1">
        <v>1315.4031982421875</v>
      </c>
      <c r="AB62" s="1">
        <v>1114.063720703125</v>
      </c>
      <c r="AC62">
        <v>-9999</v>
      </c>
      <c r="AD62">
        <f t="shared" si="83"/>
        <v>0.37637107206037834</v>
      </c>
      <c r="AE62">
        <f t="shared" si="84"/>
        <v>0.15306293751461031</v>
      </c>
      <c r="AF62" s="1">
        <v>-1</v>
      </c>
      <c r="AG62" s="1">
        <v>0.87</v>
      </c>
      <c r="AH62" s="1">
        <v>0.92</v>
      </c>
      <c r="AI62" s="1">
        <v>7.9552516937255859</v>
      </c>
      <c r="AJ62">
        <f t="shared" si="85"/>
        <v>0.87397762584686278</v>
      </c>
      <c r="AK62">
        <f t="shared" si="86"/>
        <v>1.3855172591145083E-2</v>
      </c>
      <c r="AL62">
        <f t="shared" si="87"/>
        <v>0.40668092974492892</v>
      </c>
      <c r="AM62">
        <f t="shared" si="88"/>
        <v>1.6035176612217992</v>
      </c>
      <c r="AN62">
        <f t="shared" si="89"/>
        <v>-1</v>
      </c>
      <c r="AO62" s="1">
        <v>2356.405029296875</v>
      </c>
      <c r="AP62" s="1">
        <v>0.5</v>
      </c>
      <c r="AQ62">
        <f t="shared" si="90"/>
        <v>157.61237157092495</v>
      </c>
      <c r="AR62">
        <f t="shared" si="91"/>
        <v>2.7685061387901277</v>
      </c>
      <c r="AS62">
        <f t="shared" si="92"/>
        <v>1.9509690037128846</v>
      </c>
      <c r="AT62">
        <f t="shared" si="93"/>
        <v>23.647418975830078</v>
      </c>
      <c r="AU62" s="1">
        <v>1.82</v>
      </c>
      <c r="AV62">
        <f t="shared" si="94"/>
        <v>4.888785028457642</v>
      </c>
      <c r="AW62" s="1">
        <v>1</v>
      </c>
      <c r="AX62">
        <f t="shared" si="95"/>
        <v>9.7775700569152839</v>
      </c>
      <c r="AY62" s="1">
        <v>19.567207336425781</v>
      </c>
      <c r="AZ62" s="1">
        <v>23.647418975830078</v>
      </c>
      <c r="BA62" s="1">
        <v>18.070714950561523</v>
      </c>
      <c r="BB62" s="1">
        <v>1200.4293212890625</v>
      </c>
      <c r="BC62" s="1">
        <v>1181.7430419921875</v>
      </c>
      <c r="BD62" s="1">
        <v>8.4334239959716797</v>
      </c>
      <c r="BE62" s="1">
        <v>10.095808029174805</v>
      </c>
      <c r="BF62" s="1">
        <v>35.877235412597656</v>
      </c>
      <c r="BG62" s="1">
        <v>42.949302673339844</v>
      </c>
      <c r="BH62" s="1">
        <v>300.0396728515625</v>
      </c>
      <c r="BI62" s="1">
        <v>2356.405029296875</v>
      </c>
      <c r="BJ62" s="1">
        <v>1.4209448099136353</v>
      </c>
      <c r="BK62" s="1">
        <v>97.184654235839844</v>
      </c>
      <c r="BL62" s="1">
        <v>0.95187234878540039</v>
      </c>
      <c r="BM62" s="1">
        <v>4.558747261762619E-2</v>
      </c>
      <c r="BN62" s="1">
        <v>0.25</v>
      </c>
      <c r="BO62" s="1">
        <v>-1.355140209197998</v>
      </c>
      <c r="BP62" s="1">
        <v>7.355140209197998</v>
      </c>
      <c r="BQ62" s="1">
        <v>1</v>
      </c>
      <c r="BR62" s="1">
        <v>0</v>
      </c>
      <c r="BS62" s="1">
        <v>0.15999999642372131</v>
      </c>
      <c r="BT62" s="1">
        <v>111115</v>
      </c>
      <c r="BU62">
        <f t="shared" si="96"/>
        <v>1.6485696310525411</v>
      </c>
      <c r="BV62">
        <f t="shared" si="97"/>
        <v>2.7685061387901278E-3</v>
      </c>
      <c r="BW62">
        <f t="shared" si="98"/>
        <v>296.79741897583006</v>
      </c>
      <c r="BX62">
        <f t="shared" si="99"/>
        <v>292.71720733642576</v>
      </c>
      <c r="BY62">
        <f t="shared" si="100"/>
        <v>377.02479626033892</v>
      </c>
      <c r="BZ62">
        <f t="shared" si="101"/>
        <v>0.79948473542592091</v>
      </c>
      <c r="CA62">
        <f t="shared" si="102"/>
        <v>2.9321266162596538</v>
      </c>
      <c r="CB62">
        <f t="shared" si="103"/>
        <v>30.170674982741684</v>
      </c>
      <c r="CC62">
        <f t="shared" si="104"/>
        <v>20.074866953566879</v>
      </c>
      <c r="CD62">
        <f t="shared" si="105"/>
        <v>21.60731315612793</v>
      </c>
      <c r="CE62">
        <f t="shared" si="106"/>
        <v>2.5906205456228379</v>
      </c>
      <c r="CF62">
        <f t="shared" si="107"/>
        <v>0.13513250884111772</v>
      </c>
      <c r="CG62">
        <f t="shared" si="108"/>
        <v>0.98115761254676914</v>
      </c>
      <c r="CH62">
        <f t="shared" si="109"/>
        <v>1.6094629330760688</v>
      </c>
      <c r="CI62">
        <f t="shared" si="110"/>
        <v>8.4625946121403214E-2</v>
      </c>
      <c r="CJ62">
        <f t="shared" si="111"/>
        <v>80.039385012916298</v>
      </c>
      <c r="CK62">
        <f t="shared" si="112"/>
        <v>0.696920108062555</v>
      </c>
      <c r="CL62">
        <f t="shared" si="113"/>
        <v>33.033666257424201</v>
      </c>
      <c r="CM62">
        <f t="shared" si="114"/>
        <v>1177.9413960946299</v>
      </c>
      <c r="CN62">
        <f t="shared" si="115"/>
        <v>7.721504387452947E-3</v>
      </c>
      <c r="CO62">
        <f t="shared" si="116"/>
        <v>0</v>
      </c>
      <c r="CP62">
        <f t="shared" si="117"/>
        <v>2059.4452730384901</v>
      </c>
      <c r="CQ62">
        <f t="shared" si="118"/>
        <v>495.0797119140625</v>
      </c>
      <c r="CR62">
        <f t="shared" si="119"/>
        <v>0.15306293751461031</v>
      </c>
      <c r="CS62">
        <v>-9999</v>
      </c>
    </row>
    <row r="63" spans="1:97" x14ac:dyDescent="0.2">
      <c r="A63" t="s">
        <v>84</v>
      </c>
      <c r="B63" t="s">
        <v>104</v>
      </c>
      <c r="C63" t="s">
        <v>105</v>
      </c>
      <c r="D63">
        <v>3</v>
      </c>
      <c r="E63">
        <v>5</v>
      </c>
      <c r="F63" t="s">
        <v>248</v>
      </c>
      <c r="G63" t="s">
        <v>103</v>
      </c>
      <c r="H63" t="s">
        <v>165</v>
      </c>
      <c r="I63">
        <v>2</v>
      </c>
      <c r="J63" s="6">
        <v>20130614</v>
      </c>
      <c r="K63" t="s">
        <v>138</v>
      </c>
      <c r="L63" t="s">
        <v>86</v>
      </c>
      <c r="M63" t="s">
        <v>87</v>
      </c>
      <c r="N63">
        <v>0</v>
      </c>
      <c r="O63" s="1">
        <v>10</v>
      </c>
      <c r="P63" s="1" t="s">
        <v>175</v>
      </c>
      <c r="Q63" s="1">
        <v>3992.0000053755939</v>
      </c>
      <c r="R63" s="1">
        <v>0</v>
      </c>
      <c r="S63">
        <f t="shared" si="80"/>
        <v>19.00769206861446</v>
      </c>
      <c r="T63">
        <f t="shared" si="81"/>
        <v>0.17988783485362159</v>
      </c>
      <c r="U63">
        <f t="shared" si="82"/>
        <v>203.31855927532322</v>
      </c>
      <c r="V63" s="1">
        <v>10</v>
      </c>
      <c r="W63" s="1">
        <v>10</v>
      </c>
      <c r="X63" s="1">
        <v>0</v>
      </c>
      <c r="Y63" s="1">
        <v>0</v>
      </c>
      <c r="Z63" s="1">
        <v>825.63525390625</v>
      </c>
      <c r="AA63" s="1">
        <v>1307.0216064453125</v>
      </c>
      <c r="AB63" s="1">
        <v>1083.3311767578125</v>
      </c>
      <c r="AC63">
        <v>-9999</v>
      </c>
      <c r="AD63">
        <f t="shared" si="83"/>
        <v>0.36830787659913433</v>
      </c>
      <c r="AE63">
        <f t="shared" si="84"/>
        <v>0.17114516591341408</v>
      </c>
      <c r="AF63" s="1">
        <v>-1</v>
      </c>
      <c r="AG63" s="1">
        <v>0.87</v>
      </c>
      <c r="AH63" s="1">
        <v>0.92</v>
      </c>
      <c r="AI63" s="1">
        <v>7.9800500869750977</v>
      </c>
      <c r="AJ63">
        <f t="shared" si="85"/>
        <v>0.87399002504348744</v>
      </c>
      <c r="AK63">
        <f t="shared" si="86"/>
        <v>9.7565171693534038E-3</v>
      </c>
      <c r="AL63">
        <f t="shared" si="87"/>
        <v>0.46467962481206498</v>
      </c>
      <c r="AM63">
        <f t="shared" si="88"/>
        <v>1.5830496581408373</v>
      </c>
      <c r="AN63">
        <f t="shared" si="89"/>
        <v>-1</v>
      </c>
      <c r="AO63" s="1">
        <v>2346.36572265625</v>
      </c>
      <c r="AP63" s="1">
        <v>0.5</v>
      </c>
      <c r="AQ63">
        <f t="shared" si="90"/>
        <v>175.48371612482157</v>
      </c>
      <c r="AR63">
        <f t="shared" si="91"/>
        <v>4.6567603444466723</v>
      </c>
      <c r="AS63">
        <f t="shared" si="92"/>
        <v>2.4996810842133552</v>
      </c>
      <c r="AT63">
        <f t="shared" si="93"/>
        <v>27.129976272583008</v>
      </c>
      <c r="AU63" s="1">
        <v>1.82</v>
      </c>
      <c r="AV63">
        <f t="shared" si="94"/>
        <v>4.888785028457642</v>
      </c>
      <c r="AW63" s="1">
        <v>1</v>
      </c>
      <c r="AX63">
        <f t="shared" si="95"/>
        <v>9.7775700569152839</v>
      </c>
      <c r="AY63" s="1">
        <v>25.015092849731445</v>
      </c>
      <c r="AZ63" s="1">
        <v>27.129976272583008</v>
      </c>
      <c r="BA63" s="1">
        <v>25.091194152832031</v>
      </c>
      <c r="BB63" s="1">
        <v>400.09683227539062</v>
      </c>
      <c r="BC63" s="1">
        <v>387.47225952148438</v>
      </c>
      <c r="BD63" s="1">
        <v>8.5982837677001953</v>
      </c>
      <c r="BE63" s="1">
        <v>11.39089298248291</v>
      </c>
      <c r="BF63" s="1">
        <v>26.253400802612305</v>
      </c>
      <c r="BG63" s="1">
        <v>34.780158996582031</v>
      </c>
      <c r="BH63" s="1">
        <v>300.03347778320312</v>
      </c>
      <c r="BI63" s="1">
        <v>2346.36572265625</v>
      </c>
      <c r="BJ63" s="1">
        <v>0.61213910579681396</v>
      </c>
      <c r="BK63" s="1">
        <v>97.1734619140625</v>
      </c>
      <c r="BL63" s="1">
        <v>0.91790628433227539</v>
      </c>
      <c r="BM63" s="1">
        <v>2.3185662925243378E-2</v>
      </c>
      <c r="BN63" s="1">
        <v>0.25</v>
      </c>
      <c r="BO63" s="1">
        <v>-1.355140209197998</v>
      </c>
      <c r="BP63" s="1">
        <v>7.355140209197998</v>
      </c>
      <c r="BQ63" s="1">
        <v>1</v>
      </c>
      <c r="BR63" s="1">
        <v>0</v>
      </c>
      <c r="BS63" s="1">
        <v>0.15999999642372131</v>
      </c>
      <c r="BT63" s="1">
        <v>111115</v>
      </c>
      <c r="BU63">
        <f t="shared" si="96"/>
        <v>1.6485355922154015</v>
      </c>
      <c r="BV63">
        <f t="shared" si="97"/>
        <v>4.6567603444466719E-3</v>
      </c>
      <c r="BW63">
        <f t="shared" si="98"/>
        <v>300.27997627258299</v>
      </c>
      <c r="BX63">
        <f t="shared" si="99"/>
        <v>298.16509284973142</v>
      </c>
      <c r="BY63">
        <f t="shared" si="100"/>
        <v>375.41850723374228</v>
      </c>
      <c r="BZ63">
        <f t="shared" si="101"/>
        <v>0.55386575309339059</v>
      </c>
      <c r="CA63">
        <f t="shared" si="102"/>
        <v>3.60657358961382</v>
      </c>
      <c r="CB63">
        <f t="shared" si="103"/>
        <v>37.114799849400988</v>
      </c>
      <c r="CC63">
        <f t="shared" si="104"/>
        <v>25.723906866918078</v>
      </c>
      <c r="CD63">
        <f t="shared" si="105"/>
        <v>26.072534561157227</v>
      </c>
      <c r="CE63">
        <f t="shared" si="106"/>
        <v>3.3887682975427422</v>
      </c>
      <c r="CF63">
        <f t="shared" si="107"/>
        <v>0.17663804625495996</v>
      </c>
      <c r="CG63">
        <f t="shared" si="108"/>
        <v>1.1068925054004648</v>
      </c>
      <c r="CH63">
        <f t="shared" si="109"/>
        <v>2.2818757921422774</v>
      </c>
      <c r="CI63">
        <f t="shared" si="110"/>
        <v>0.11068622389767833</v>
      </c>
      <c r="CJ63">
        <f t="shared" si="111"/>
        <v>19.75716827616268</v>
      </c>
      <c r="CK63">
        <f t="shared" si="112"/>
        <v>0.52473062078409183</v>
      </c>
      <c r="CL63">
        <f t="shared" si="113"/>
        <v>30.251484209209089</v>
      </c>
      <c r="CM63">
        <f t="shared" si="114"/>
        <v>384.84784628350599</v>
      </c>
      <c r="CN63">
        <f t="shared" si="115"/>
        <v>1.4941252809911938E-2</v>
      </c>
      <c r="CO63">
        <f t="shared" si="116"/>
        <v>0</v>
      </c>
      <c r="CP63">
        <f t="shared" si="117"/>
        <v>2050.7002367055165</v>
      </c>
      <c r="CQ63">
        <f t="shared" si="118"/>
        <v>481.3863525390625</v>
      </c>
      <c r="CR63">
        <f t="shared" si="119"/>
        <v>0.17114516591341408</v>
      </c>
      <c r="CS63">
        <v>-9999</v>
      </c>
    </row>
    <row r="64" spans="1:97" x14ac:dyDescent="0.2">
      <c r="A64" t="s">
        <v>84</v>
      </c>
      <c r="B64" t="s">
        <v>104</v>
      </c>
      <c r="C64" t="s">
        <v>105</v>
      </c>
      <c r="D64">
        <v>3</v>
      </c>
      <c r="E64">
        <v>5</v>
      </c>
      <c r="F64" t="s">
        <v>248</v>
      </c>
      <c r="G64" t="s">
        <v>103</v>
      </c>
      <c r="H64" t="s">
        <v>165</v>
      </c>
      <c r="I64">
        <v>2</v>
      </c>
      <c r="J64" s="6">
        <v>20130614</v>
      </c>
      <c r="K64" t="s">
        <v>138</v>
      </c>
      <c r="L64" t="s">
        <v>86</v>
      </c>
      <c r="M64" t="s">
        <v>87</v>
      </c>
      <c r="N64">
        <v>0</v>
      </c>
      <c r="O64" s="1">
        <v>11</v>
      </c>
      <c r="P64" s="1" t="s">
        <v>176</v>
      </c>
      <c r="Q64" s="1">
        <v>4178.500004238449</v>
      </c>
      <c r="R64" s="1">
        <v>0</v>
      </c>
      <c r="S64">
        <f t="shared" si="80"/>
        <v>11.911530958062396</v>
      </c>
      <c r="T64">
        <f t="shared" si="81"/>
        <v>0.19373493844191852</v>
      </c>
      <c r="U64">
        <f t="shared" si="82"/>
        <v>134.42964470290087</v>
      </c>
      <c r="V64" s="1">
        <v>11</v>
      </c>
      <c r="W64" s="1">
        <v>11</v>
      </c>
      <c r="X64" s="1">
        <v>0</v>
      </c>
      <c r="Y64" s="1">
        <v>0</v>
      </c>
      <c r="Z64" s="1">
        <v>859.510986328125</v>
      </c>
      <c r="AA64" s="1">
        <v>1313.0302734375</v>
      </c>
      <c r="AB64" s="1">
        <v>1088.5087890625</v>
      </c>
      <c r="AC64">
        <v>-9999</v>
      </c>
      <c r="AD64">
        <f t="shared" si="83"/>
        <v>0.34539895711777163</v>
      </c>
      <c r="AE64">
        <f t="shared" si="84"/>
        <v>0.17099490310090493</v>
      </c>
      <c r="AF64" s="1">
        <v>-1</v>
      </c>
      <c r="AG64" s="1">
        <v>0.87</v>
      </c>
      <c r="AH64" s="1">
        <v>0.92</v>
      </c>
      <c r="AI64" s="1">
        <v>7.9800500869750977</v>
      </c>
      <c r="AJ64">
        <f t="shared" si="85"/>
        <v>0.87399002504348744</v>
      </c>
      <c r="AK64">
        <f t="shared" si="86"/>
        <v>6.2987597012584559E-3</v>
      </c>
      <c r="AL64">
        <f t="shared" si="87"/>
        <v>0.49506490849826257</v>
      </c>
      <c r="AM64">
        <f t="shared" si="88"/>
        <v>1.5276480397846137</v>
      </c>
      <c r="AN64">
        <f t="shared" si="89"/>
        <v>-1</v>
      </c>
      <c r="AO64" s="1">
        <v>2345.396240234375</v>
      </c>
      <c r="AP64" s="1">
        <v>0.5</v>
      </c>
      <c r="AQ64">
        <f t="shared" si="90"/>
        <v>175.25720060547053</v>
      </c>
      <c r="AR64">
        <f t="shared" si="91"/>
        <v>4.9531766953343732</v>
      </c>
      <c r="AS64">
        <f t="shared" si="92"/>
        <v>2.4717379901706193</v>
      </c>
      <c r="AT64">
        <f t="shared" si="93"/>
        <v>27.104169845581055</v>
      </c>
      <c r="AU64" s="1">
        <v>1.82</v>
      </c>
      <c r="AV64">
        <f t="shared" si="94"/>
        <v>4.888785028457642</v>
      </c>
      <c r="AW64" s="1">
        <v>1</v>
      </c>
      <c r="AX64">
        <f t="shared" si="95"/>
        <v>9.7775700569152839</v>
      </c>
      <c r="AY64" s="1">
        <v>25.102128982543945</v>
      </c>
      <c r="AZ64" s="1">
        <v>27.104169845581055</v>
      </c>
      <c r="BA64" s="1">
        <v>25.08837890625</v>
      </c>
      <c r="BB64" s="1">
        <v>250.26263427734375</v>
      </c>
      <c r="BC64" s="1">
        <v>242.30880737304688</v>
      </c>
      <c r="BD64" s="1">
        <v>8.6535787582397461</v>
      </c>
      <c r="BE64" s="1">
        <v>11.623346328735352</v>
      </c>
      <c r="BF64" s="1">
        <v>26.28315544128418</v>
      </c>
      <c r="BG64" s="1">
        <v>35.303108215332031</v>
      </c>
      <c r="BH64" s="1">
        <v>300.02346801757812</v>
      </c>
      <c r="BI64" s="1">
        <v>2345.396240234375</v>
      </c>
      <c r="BJ64" s="1">
        <v>2.5913126468658447</v>
      </c>
      <c r="BK64" s="1">
        <v>97.164627075195312</v>
      </c>
      <c r="BL64" s="1">
        <v>0.67799234390258789</v>
      </c>
      <c r="BM64" s="1">
        <v>2.9350213706493378E-2</v>
      </c>
      <c r="BN64" s="1">
        <v>0.5</v>
      </c>
      <c r="BO64" s="1">
        <v>-1.355140209197998</v>
      </c>
      <c r="BP64" s="1">
        <v>7.355140209197998</v>
      </c>
      <c r="BQ64" s="1">
        <v>1</v>
      </c>
      <c r="BR64" s="1">
        <v>0</v>
      </c>
      <c r="BS64" s="1">
        <v>0.15999999642372131</v>
      </c>
      <c r="BT64" s="1">
        <v>111115</v>
      </c>
      <c r="BU64">
        <f t="shared" si="96"/>
        <v>1.6484805935031763</v>
      </c>
      <c r="BV64">
        <f t="shared" si="97"/>
        <v>4.9531766953343735E-3</v>
      </c>
      <c r="BW64">
        <f t="shared" si="98"/>
        <v>300.25416984558103</v>
      </c>
      <c r="BX64">
        <f t="shared" si="99"/>
        <v>298.25212898254392</v>
      </c>
      <c r="BY64">
        <f t="shared" si="100"/>
        <v>375.26339004970941</v>
      </c>
      <c r="BZ64">
        <f t="shared" si="101"/>
        <v>0.5084965640965603</v>
      </c>
      <c r="CA64">
        <f t="shared" si="102"/>
        <v>3.6011161015680306</v>
      </c>
      <c r="CB64">
        <f t="shared" si="103"/>
        <v>37.062007131269503</v>
      </c>
      <c r="CC64">
        <f t="shared" si="104"/>
        <v>25.438660802534152</v>
      </c>
      <c r="CD64">
        <f t="shared" si="105"/>
        <v>26.1031494140625</v>
      </c>
      <c r="CE64">
        <f t="shared" si="106"/>
        <v>3.3949088468249586</v>
      </c>
      <c r="CF64">
        <f t="shared" si="107"/>
        <v>0.18997081464963958</v>
      </c>
      <c r="CG64">
        <f t="shared" si="108"/>
        <v>1.1293781113974111</v>
      </c>
      <c r="CH64">
        <f t="shared" si="109"/>
        <v>2.2655307354275473</v>
      </c>
      <c r="CI64">
        <f t="shared" si="110"/>
        <v>0.11906430028443675</v>
      </c>
      <c r="CJ64">
        <f t="shared" si="111"/>
        <v>13.061806295408369</v>
      </c>
      <c r="CK64">
        <f t="shared" si="112"/>
        <v>0.55478645683703742</v>
      </c>
      <c r="CL64">
        <f t="shared" si="113"/>
        <v>31.016228184753569</v>
      </c>
      <c r="CM64">
        <f t="shared" si="114"/>
        <v>240.66416901200429</v>
      </c>
      <c r="CN64">
        <f t="shared" si="115"/>
        <v>1.5351299021442258E-2</v>
      </c>
      <c r="CO64">
        <f t="shared" si="116"/>
        <v>0</v>
      </c>
      <c r="CP64">
        <f t="shared" si="117"/>
        <v>2049.8529187393428</v>
      </c>
      <c r="CQ64">
        <f t="shared" si="118"/>
        <v>453.519287109375</v>
      </c>
      <c r="CR64">
        <f t="shared" si="119"/>
        <v>0.17099490310090493</v>
      </c>
      <c r="CS64">
        <v>-9999</v>
      </c>
    </row>
    <row r="65" spans="1:97" x14ac:dyDescent="0.2">
      <c r="A65" t="s">
        <v>84</v>
      </c>
      <c r="B65" t="s">
        <v>104</v>
      </c>
      <c r="C65" t="s">
        <v>105</v>
      </c>
      <c r="D65">
        <v>3</v>
      </c>
      <c r="E65">
        <v>5</v>
      </c>
      <c r="F65" t="s">
        <v>248</v>
      </c>
      <c r="G65" t="s">
        <v>103</v>
      </c>
      <c r="H65" t="s">
        <v>165</v>
      </c>
      <c r="I65">
        <v>2</v>
      </c>
      <c r="J65" s="6">
        <v>20130614</v>
      </c>
      <c r="K65" t="s">
        <v>138</v>
      </c>
      <c r="L65" t="s">
        <v>86</v>
      </c>
      <c r="M65" t="s">
        <v>87</v>
      </c>
      <c r="N65">
        <v>0</v>
      </c>
      <c r="O65" s="1">
        <v>12</v>
      </c>
      <c r="P65" s="1" t="s">
        <v>177</v>
      </c>
      <c r="Q65" s="1">
        <v>4302.5000054100528</v>
      </c>
      <c r="R65" s="1">
        <v>0</v>
      </c>
      <c r="S65">
        <f t="shared" si="80"/>
        <v>2.1760300762523963</v>
      </c>
      <c r="T65">
        <f t="shared" si="81"/>
        <v>0.20645823687932188</v>
      </c>
      <c r="U65">
        <f t="shared" si="82"/>
        <v>78.733708181949083</v>
      </c>
      <c r="V65" s="1">
        <v>12</v>
      </c>
      <c r="W65" s="1">
        <v>12</v>
      </c>
      <c r="X65" s="1">
        <v>0</v>
      </c>
      <c r="Y65" s="1">
        <v>0</v>
      </c>
      <c r="Z65" s="1">
        <v>865.734619140625</v>
      </c>
      <c r="AA65" s="1">
        <v>1278.2469482421875</v>
      </c>
      <c r="AB65" s="1">
        <v>1088.9403076171875</v>
      </c>
      <c r="AC65">
        <v>-9999</v>
      </c>
      <c r="AD65">
        <f t="shared" si="83"/>
        <v>0.32271724150708037</v>
      </c>
      <c r="AE65">
        <f t="shared" si="84"/>
        <v>0.14809864469876471</v>
      </c>
      <c r="AF65" s="1">
        <v>-1</v>
      </c>
      <c r="AG65" s="1">
        <v>0.87</v>
      </c>
      <c r="AH65" s="1">
        <v>0.92</v>
      </c>
      <c r="AI65" s="1">
        <v>12.903225898742676</v>
      </c>
      <c r="AJ65">
        <f t="shared" si="85"/>
        <v>0.87645161294937135</v>
      </c>
      <c r="AK65">
        <f t="shared" si="86"/>
        <v>2.205877106232117E-3</v>
      </c>
      <c r="AL65">
        <f t="shared" si="87"/>
        <v>0.45891147311233893</v>
      </c>
      <c r="AM65">
        <f t="shared" si="88"/>
        <v>1.476488198555632</v>
      </c>
      <c r="AN65">
        <f t="shared" si="89"/>
        <v>-1</v>
      </c>
      <c r="AO65" s="1">
        <v>1642.7646484375</v>
      </c>
      <c r="AP65" s="1">
        <v>0.5</v>
      </c>
      <c r="AQ65">
        <f t="shared" si="90"/>
        <v>106.61649021303167</v>
      </c>
      <c r="AR65">
        <f t="shared" si="91"/>
        <v>5.2982344448322021</v>
      </c>
      <c r="AS65">
        <f t="shared" si="92"/>
        <v>2.4834241013922229</v>
      </c>
      <c r="AT65">
        <f t="shared" si="93"/>
        <v>27.268198013305664</v>
      </c>
      <c r="AU65" s="1">
        <v>1.82</v>
      </c>
      <c r="AV65">
        <f t="shared" si="94"/>
        <v>4.888785028457642</v>
      </c>
      <c r="AW65" s="1">
        <v>1</v>
      </c>
      <c r="AX65">
        <f t="shared" si="95"/>
        <v>9.7775700569152839</v>
      </c>
      <c r="AY65" s="1">
        <v>25.130825042724609</v>
      </c>
      <c r="AZ65" s="1">
        <v>27.268198013305664</v>
      </c>
      <c r="BA65" s="1">
        <v>25.090068817138672</v>
      </c>
      <c r="BB65" s="1">
        <v>101.27043914794922</v>
      </c>
      <c r="BC65" s="1">
        <v>99.630317687988281</v>
      </c>
      <c r="BD65" s="1">
        <v>8.6855630874633789</v>
      </c>
      <c r="BE65" s="1">
        <v>11.861232757568359</v>
      </c>
      <c r="BF65" s="1">
        <v>26.335500717163086</v>
      </c>
      <c r="BG65" s="1">
        <v>35.964450836181641</v>
      </c>
      <c r="BH65" s="1">
        <v>300.04415893554688</v>
      </c>
      <c r="BI65" s="1">
        <v>1642.7646484375</v>
      </c>
      <c r="BJ65" s="1">
        <v>1.7508059740066528</v>
      </c>
      <c r="BK65" s="1">
        <v>97.165565490722656</v>
      </c>
      <c r="BL65" s="1">
        <v>0.46227121353149414</v>
      </c>
      <c r="BM65" s="1">
        <v>2.6000909507274628E-2</v>
      </c>
      <c r="BN65" s="1">
        <v>0.5</v>
      </c>
      <c r="BO65" s="1">
        <v>-1.355140209197998</v>
      </c>
      <c r="BP65" s="1">
        <v>7.355140209197998</v>
      </c>
      <c r="BQ65" s="1">
        <v>1</v>
      </c>
      <c r="BR65" s="1">
        <v>0</v>
      </c>
      <c r="BS65" s="1">
        <v>0.15999999642372131</v>
      </c>
      <c r="BT65" s="1">
        <v>111115</v>
      </c>
      <c r="BU65">
        <f t="shared" si="96"/>
        <v>1.6485942798656421</v>
      </c>
      <c r="BV65">
        <f t="shared" si="97"/>
        <v>5.2982344448322021E-3</v>
      </c>
      <c r="BW65">
        <f t="shared" si="98"/>
        <v>300.41819801330564</v>
      </c>
      <c r="BX65">
        <f t="shared" si="99"/>
        <v>298.28082504272459</v>
      </c>
      <c r="BY65">
        <f t="shared" si="100"/>
        <v>262.8423378750158</v>
      </c>
      <c r="BZ65">
        <f t="shared" si="101"/>
        <v>1.7048916418102817E-2</v>
      </c>
      <c r="CA65">
        <f t="shared" si="102"/>
        <v>3.6359274896984362</v>
      </c>
      <c r="CB65">
        <f t="shared" si="103"/>
        <v>37.419917965131319</v>
      </c>
      <c r="CC65">
        <f t="shared" si="104"/>
        <v>25.558685207562959</v>
      </c>
      <c r="CD65">
        <f t="shared" si="105"/>
        <v>26.199511528015137</v>
      </c>
      <c r="CE65">
        <f t="shared" si="106"/>
        <v>3.4143000761131734</v>
      </c>
      <c r="CF65">
        <f t="shared" si="107"/>
        <v>0.20218891769061217</v>
      </c>
      <c r="CG65">
        <f t="shared" si="108"/>
        <v>1.1525033883062132</v>
      </c>
      <c r="CH65">
        <f t="shared" si="109"/>
        <v>2.2617966878069602</v>
      </c>
      <c r="CI65">
        <f t="shared" si="110"/>
        <v>0.12674483333186096</v>
      </c>
      <c r="CJ65">
        <f t="shared" si="111"/>
        <v>7.6502052786806196</v>
      </c>
      <c r="CK65">
        <f t="shared" si="112"/>
        <v>0.79025852781599071</v>
      </c>
      <c r="CL65">
        <f t="shared" si="113"/>
        <v>31.420213861139811</v>
      </c>
      <c r="CM65">
        <f t="shared" si="114"/>
        <v>99.329870789030693</v>
      </c>
      <c r="CN65">
        <f t="shared" si="115"/>
        <v>6.8832597708033171E-3</v>
      </c>
      <c r="CO65">
        <f t="shared" si="116"/>
        <v>0</v>
      </c>
      <c r="CP65">
        <f t="shared" si="117"/>
        <v>1439.8037258192539</v>
      </c>
      <c r="CQ65">
        <f t="shared" si="118"/>
        <v>412.5123291015625</v>
      </c>
      <c r="CR65">
        <f t="shared" si="119"/>
        <v>0.14809864469876471</v>
      </c>
      <c r="CS65">
        <v>-9999</v>
      </c>
    </row>
    <row r="66" spans="1:97" x14ac:dyDescent="0.2">
      <c r="A66" t="s">
        <v>84</v>
      </c>
      <c r="B66" t="s">
        <v>104</v>
      </c>
      <c r="C66" t="s">
        <v>105</v>
      </c>
      <c r="D66">
        <v>3</v>
      </c>
      <c r="E66">
        <v>5</v>
      </c>
      <c r="F66" t="s">
        <v>248</v>
      </c>
      <c r="G66" t="s">
        <v>103</v>
      </c>
      <c r="H66" t="s">
        <v>165</v>
      </c>
      <c r="I66">
        <v>2</v>
      </c>
      <c r="J66" s="6">
        <v>20130614</v>
      </c>
      <c r="K66" t="s">
        <v>138</v>
      </c>
      <c r="L66" t="s">
        <v>86</v>
      </c>
      <c r="M66" t="s">
        <v>87</v>
      </c>
      <c r="N66">
        <v>0</v>
      </c>
      <c r="O66" s="1">
        <v>13</v>
      </c>
      <c r="P66" s="1" t="s">
        <v>178</v>
      </c>
      <c r="Q66" s="1">
        <v>4408.0000056512654</v>
      </c>
      <c r="R66" s="1">
        <v>0</v>
      </c>
      <c r="S66">
        <f t="shared" si="80"/>
        <v>-1.2355107649403057</v>
      </c>
      <c r="T66">
        <f t="shared" si="81"/>
        <v>0.22255971314741629</v>
      </c>
      <c r="U66">
        <f t="shared" si="82"/>
        <v>56.765124058142256</v>
      </c>
      <c r="V66" s="1">
        <v>13</v>
      </c>
      <c r="W66" s="1">
        <v>13</v>
      </c>
      <c r="X66" s="1">
        <v>0</v>
      </c>
      <c r="Y66" s="1">
        <v>0</v>
      </c>
      <c r="Z66" s="1">
        <v>884.79052734375</v>
      </c>
      <c r="AA66" s="1">
        <v>1269.9896240234375</v>
      </c>
      <c r="AB66" s="1">
        <v>1088.000732421875</v>
      </c>
      <c r="AC66">
        <v>-9999</v>
      </c>
      <c r="AD66">
        <f t="shared" si="83"/>
        <v>0.30330885338995389</v>
      </c>
      <c r="AE66">
        <f t="shared" si="84"/>
        <v>0.14329951060939056</v>
      </c>
      <c r="AF66" s="1">
        <v>-1</v>
      </c>
      <c r="AG66" s="1">
        <v>0.87</v>
      </c>
      <c r="AH66" s="1">
        <v>0.92</v>
      </c>
      <c r="AI66" s="1">
        <v>7.9800500869750977</v>
      </c>
      <c r="AJ66">
        <f t="shared" si="85"/>
        <v>0.87399002504348744</v>
      </c>
      <c r="AK66">
        <f t="shared" si="86"/>
        <v>-1.1479501566731635E-4</v>
      </c>
      <c r="AL66">
        <f t="shared" si="87"/>
        <v>0.47245409755697182</v>
      </c>
      <c r="AM66">
        <f t="shared" si="88"/>
        <v>1.4353562620478122</v>
      </c>
      <c r="AN66">
        <f t="shared" si="89"/>
        <v>-1</v>
      </c>
      <c r="AO66" s="1">
        <v>2347.368408203125</v>
      </c>
      <c r="AP66" s="1">
        <v>0.5</v>
      </c>
      <c r="AQ66">
        <f t="shared" si="90"/>
        <v>146.99495950675529</v>
      </c>
      <c r="AR66">
        <f t="shared" si="91"/>
        <v>5.4000391388564264</v>
      </c>
      <c r="AS66">
        <f t="shared" si="92"/>
        <v>2.3532430701902989</v>
      </c>
      <c r="AT66">
        <f t="shared" si="93"/>
        <v>26.690610885620117</v>
      </c>
      <c r="AU66" s="1">
        <v>1.82</v>
      </c>
      <c r="AV66">
        <f t="shared" si="94"/>
        <v>4.888785028457642</v>
      </c>
      <c r="AW66" s="1">
        <v>1</v>
      </c>
      <c r="AX66">
        <f t="shared" si="95"/>
        <v>9.7775700569152839</v>
      </c>
      <c r="AY66" s="1">
        <v>25.139101028442383</v>
      </c>
      <c r="AZ66" s="1">
        <v>26.690610885620117</v>
      </c>
      <c r="BA66" s="1">
        <v>25.089605331420898</v>
      </c>
      <c r="BB66" s="1">
        <v>49.232769012451172</v>
      </c>
      <c r="BC66" s="1">
        <v>49.819011688232422</v>
      </c>
      <c r="BD66" s="1">
        <v>8.7161664962768555</v>
      </c>
      <c r="BE66" s="1">
        <v>11.952524185180664</v>
      </c>
      <c r="BF66" s="1">
        <v>26.415695190429688</v>
      </c>
      <c r="BG66" s="1">
        <v>36.223983764648438</v>
      </c>
      <c r="BH66" s="1">
        <v>300.04721069335938</v>
      </c>
      <c r="BI66" s="1">
        <v>2347.368408203125</v>
      </c>
      <c r="BJ66" s="1">
        <v>2.2582690715789795</v>
      </c>
      <c r="BK66" s="1">
        <v>97.167137145996094</v>
      </c>
      <c r="BL66" s="1">
        <v>0.31130075454711914</v>
      </c>
      <c r="BM66" s="1">
        <v>2.9168061912059784E-2</v>
      </c>
      <c r="BN66" s="1">
        <v>0.25</v>
      </c>
      <c r="BO66" s="1">
        <v>-1.355140209197998</v>
      </c>
      <c r="BP66" s="1">
        <v>7.355140209197998</v>
      </c>
      <c r="BQ66" s="1">
        <v>1</v>
      </c>
      <c r="BR66" s="1">
        <v>0</v>
      </c>
      <c r="BS66" s="1">
        <v>0.15999999642372131</v>
      </c>
      <c r="BT66" s="1">
        <v>111115</v>
      </c>
      <c r="BU66">
        <f t="shared" si="96"/>
        <v>1.6486110477657108</v>
      </c>
      <c r="BV66">
        <f t="shared" si="97"/>
        <v>5.4000391388564261E-3</v>
      </c>
      <c r="BW66">
        <f t="shared" si="98"/>
        <v>299.84061088562009</v>
      </c>
      <c r="BX66">
        <f t="shared" si="99"/>
        <v>298.28910102844236</v>
      </c>
      <c r="BY66">
        <f t="shared" si="100"/>
        <v>375.57893691765639</v>
      </c>
      <c r="BZ66">
        <f t="shared" si="101"/>
        <v>0.45475036053106532</v>
      </c>
      <c r="CA66">
        <f t="shared" si="102"/>
        <v>3.5146356269325838</v>
      </c>
      <c r="CB66">
        <f t="shared" si="103"/>
        <v>36.171031998727663</v>
      </c>
      <c r="CC66">
        <f t="shared" si="104"/>
        <v>24.218507813546999</v>
      </c>
      <c r="CD66">
        <f t="shared" si="105"/>
        <v>25.91485595703125</v>
      </c>
      <c r="CE66">
        <f t="shared" si="106"/>
        <v>3.3572954278090266</v>
      </c>
      <c r="CF66">
        <f t="shared" si="107"/>
        <v>0.2176064948337354</v>
      </c>
      <c r="CG66">
        <f t="shared" si="108"/>
        <v>1.1613925567422847</v>
      </c>
      <c r="CH66">
        <f t="shared" si="109"/>
        <v>2.1959028710667416</v>
      </c>
      <c r="CI66">
        <f t="shared" si="110"/>
        <v>0.13644056735102919</v>
      </c>
      <c r="CJ66">
        <f t="shared" si="111"/>
        <v>5.5157045944669907</v>
      </c>
      <c r="CK66">
        <f t="shared" si="112"/>
        <v>1.1394269403290984</v>
      </c>
      <c r="CL66">
        <f t="shared" si="113"/>
        <v>32.920555906799166</v>
      </c>
      <c r="CM66">
        <f t="shared" si="114"/>
        <v>49.989600037173965</v>
      </c>
      <c r="CN66">
        <f t="shared" si="115"/>
        <v>-8.1364326140683629E-3</v>
      </c>
      <c r="CO66">
        <f t="shared" si="116"/>
        <v>0</v>
      </c>
      <c r="CP66">
        <f t="shared" si="117"/>
        <v>2051.5765738717405</v>
      </c>
      <c r="CQ66">
        <f t="shared" si="118"/>
        <v>385.1990966796875</v>
      </c>
      <c r="CR66">
        <f t="shared" si="119"/>
        <v>0.14329951060939056</v>
      </c>
      <c r="CS66">
        <v>-9999</v>
      </c>
    </row>
    <row r="67" spans="1:97" x14ac:dyDescent="0.2">
      <c r="A67" t="s">
        <v>84</v>
      </c>
      <c r="B67" t="s">
        <v>104</v>
      </c>
      <c r="C67" t="s">
        <v>105</v>
      </c>
      <c r="D67">
        <v>3</v>
      </c>
      <c r="E67">
        <v>5</v>
      </c>
      <c r="F67" t="s">
        <v>248</v>
      </c>
      <c r="G67" t="s">
        <v>103</v>
      </c>
      <c r="H67" t="s">
        <v>165</v>
      </c>
      <c r="I67">
        <v>2</v>
      </c>
      <c r="J67" s="6">
        <v>20130614</v>
      </c>
      <c r="K67" t="s">
        <v>138</v>
      </c>
      <c r="L67" t="s">
        <v>86</v>
      </c>
      <c r="M67" t="s">
        <v>87</v>
      </c>
      <c r="N67">
        <v>0</v>
      </c>
      <c r="O67" s="1">
        <v>14</v>
      </c>
      <c r="P67" s="1" t="s">
        <v>179</v>
      </c>
      <c r="Q67" s="1">
        <v>4548.000005306676</v>
      </c>
      <c r="R67" s="1">
        <v>0</v>
      </c>
      <c r="S67">
        <f t="shared" si="80"/>
        <v>23.462733728853266</v>
      </c>
      <c r="T67">
        <f t="shared" si="81"/>
        <v>0.23823800920862312</v>
      </c>
      <c r="U67">
        <f t="shared" si="82"/>
        <v>211.53458848112282</v>
      </c>
      <c r="V67" s="1">
        <v>14</v>
      </c>
      <c r="W67" s="1">
        <v>14</v>
      </c>
      <c r="X67" s="1">
        <v>0</v>
      </c>
      <c r="Y67" s="1">
        <v>0</v>
      </c>
      <c r="Z67" s="1">
        <v>842.51513671875</v>
      </c>
      <c r="AA67" s="1">
        <v>1325.70556640625</v>
      </c>
      <c r="AB67" s="1">
        <v>1063.731201171875</v>
      </c>
      <c r="AC67">
        <v>-9999</v>
      </c>
      <c r="AD67">
        <f t="shared" si="83"/>
        <v>0.36447793682977631</v>
      </c>
      <c r="AE67">
        <f t="shared" si="84"/>
        <v>0.19761127347797183</v>
      </c>
      <c r="AF67" s="1">
        <v>-1</v>
      </c>
      <c r="AG67" s="1">
        <v>0.87</v>
      </c>
      <c r="AH67" s="1">
        <v>0.92</v>
      </c>
      <c r="AI67" s="1">
        <v>7.9800500869750977</v>
      </c>
      <c r="AJ67">
        <f t="shared" si="85"/>
        <v>0.87399002504348744</v>
      </c>
      <c r="AK67">
        <f t="shared" si="86"/>
        <v>1.1938099805225002E-2</v>
      </c>
      <c r="AL67">
        <f t="shared" si="87"/>
        <v>0.5421762293673843</v>
      </c>
      <c r="AM67">
        <f t="shared" si="88"/>
        <v>1.5735094939294836</v>
      </c>
      <c r="AN67">
        <f t="shared" si="89"/>
        <v>-1</v>
      </c>
      <c r="AO67" s="1">
        <v>2344.570556640625</v>
      </c>
      <c r="AP67" s="1">
        <v>0.5</v>
      </c>
      <c r="AQ67">
        <f t="shared" si="90"/>
        <v>202.46572083420935</v>
      </c>
      <c r="AR67">
        <f t="shared" si="91"/>
        <v>5.8388042743236914</v>
      </c>
      <c r="AS67">
        <f t="shared" si="92"/>
        <v>2.3796383955609719</v>
      </c>
      <c r="AT67">
        <f t="shared" si="93"/>
        <v>26.953332901000977</v>
      </c>
      <c r="AU67" s="1">
        <v>1.82</v>
      </c>
      <c r="AV67">
        <f t="shared" si="94"/>
        <v>4.888785028457642</v>
      </c>
      <c r="AW67" s="1">
        <v>1</v>
      </c>
      <c r="AX67">
        <f t="shared" si="95"/>
        <v>9.7775700569152839</v>
      </c>
      <c r="AY67" s="1">
        <v>25.156970977783203</v>
      </c>
      <c r="AZ67" s="1">
        <v>26.953332901000977</v>
      </c>
      <c r="BA67" s="1">
        <v>25.089624404907227</v>
      </c>
      <c r="BB67" s="1">
        <v>399.917236328125</v>
      </c>
      <c r="BC67" s="1">
        <v>384.32369995117188</v>
      </c>
      <c r="BD67" s="1">
        <v>8.745905876159668</v>
      </c>
      <c r="BE67" s="1">
        <v>12.244320869445801</v>
      </c>
      <c r="BF67" s="1">
        <v>26.477132797241211</v>
      </c>
      <c r="BG67" s="1">
        <v>37.068145751953125</v>
      </c>
      <c r="BH67" s="1">
        <v>300.03610229492188</v>
      </c>
      <c r="BI67" s="1">
        <v>2344.570556640625</v>
      </c>
      <c r="BJ67" s="1">
        <v>0.62641048431396484</v>
      </c>
      <c r="BK67" s="1">
        <v>97.165290832519531</v>
      </c>
      <c r="BL67" s="1">
        <v>0.95216989517211914</v>
      </c>
      <c r="BM67" s="1">
        <v>1.7590455710887909E-2</v>
      </c>
      <c r="BN67" s="1">
        <v>0.5</v>
      </c>
      <c r="BO67" s="1">
        <v>-1.355140209197998</v>
      </c>
      <c r="BP67" s="1">
        <v>7.355140209197998</v>
      </c>
      <c r="BQ67" s="1">
        <v>1</v>
      </c>
      <c r="BR67" s="1">
        <v>0</v>
      </c>
      <c r="BS67" s="1">
        <v>0.15999999642372131</v>
      </c>
      <c r="BT67" s="1">
        <v>111115</v>
      </c>
      <c r="BU67">
        <f t="shared" si="96"/>
        <v>1.6485500126094608</v>
      </c>
      <c r="BV67">
        <f t="shared" si="97"/>
        <v>5.8388042743236918E-3</v>
      </c>
      <c r="BW67">
        <f t="shared" si="98"/>
        <v>300.10333290100095</v>
      </c>
      <c r="BX67">
        <f t="shared" si="99"/>
        <v>298.30697097778318</v>
      </c>
      <c r="BY67">
        <f t="shared" si="100"/>
        <v>375.13128067766229</v>
      </c>
      <c r="BZ67">
        <f t="shared" si="101"/>
        <v>0.36855807452476713</v>
      </c>
      <c r="CA67">
        <f t="shared" si="102"/>
        <v>3.5693613938873616</v>
      </c>
      <c r="CB67">
        <f t="shared" si="103"/>
        <v>36.734942728054477</v>
      </c>
      <c r="CC67">
        <f t="shared" si="104"/>
        <v>24.490621858608677</v>
      </c>
      <c r="CD67">
        <f t="shared" si="105"/>
        <v>26.05515193939209</v>
      </c>
      <c r="CE67">
        <f t="shared" si="106"/>
        <v>3.3852861114883064</v>
      </c>
      <c r="CF67">
        <f t="shared" si="107"/>
        <v>0.23257123238373004</v>
      </c>
      <c r="CG67">
        <f t="shared" si="108"/>
        <v>1.1897229983263897</v>
      </c>
      <c r="CH67">
        <f t="shared" si="109"/>
        <v>2.1955631131619167</v>
      </c>
      <c r="CI67">
        <f t="shared" si="110"/>
        <v>0.14585573983877237</v>
      </c>
      <c r="CJ67">
        <f t="shared" si="111"/>
        <v>20.553819810905637</v>
      </c>
      <c r="CK67">
        <f t="shared" si="112"/>
        <v>0.55040734804540592</v>
      </c>
      <c r="CL67">
        <f t="shared" si="113"/>
        <v>33.283462506218761</v>
      </c>
      <c r="CM67">
        <f t="shared" si="114"/>
        <v>381.08417414367847</v>
      </c>
      <c r="CN67">
        <f t="shared" si="115"/>
        <v>2.0492087348220733E-2</v>
      </c>
      <c r="CO67">
        <f t="shared" si="116"/>
        <v>0</v>
      </c>
      <c r="CP67">
        <f t="shared" si="117"/>
        <v>2049.1312795145632</v>
      </c>
      <c r="CQ67">
        <f t="shared" si="118"/>
        <v>483.1904296875</v>
      </c>
      <c r="CR67">
        <f t="shared" si="119"/>
        <v>0.19761127347797183</v>
      </c>
      <c r="CS67">
        <v>-9999</v>
      </c>
    </row>
    <row r="68" spans="1:97" x14ac:dyDescent="0.2">
      <c r="A68" t="s">
        <v>84</v>
      </c>
      <c r="B68" t="s">
        <v>104</v>
      </c>
      <c r="C68" t="s">
        <v>105</v>
      </c>
      <c r="D68">
        <v>3</v>
      </c>
      <c r="E68">
        <v>5</v>
      </c>
      <c r="F68" t="s">
        <v>248</v>
      </c>
      <c r="G68" t="s">
        <v>103</v>
      </c>
      <c r="H68" t="s">
        <v>165</v>
      </c>
      <c r="I68">
        <v>2</v>
      </c>
      <c r="J68" s="6">
        <v>20130614</v>
      </c>
      <c r="K68" t="s">
        <v>138</v>
      </c>
      <c r="L68" t="s">
        <v>86</v>
      </c>
      <c r="M68" t="s">
        <v>87</v>
      </c>
      <c r="N68">
        <v>0</v>
      </c>
      <c r="O68" s="1">
        <v>15</v>
      </c>
      <c r="P68" s="1" t="s">
        <v>180</v>
      </c>
      <c r="Q68" s="1">
        <v>4704.000005306676</v>
      </c>
      <c r="R68" s="1">
        <v>0</v>
      </c>
      <c r="S68">
        <f t="shared" si="80"/>
        <v>28.99202356583708</v>
      </c>
      <c r="T68">
        <f t="shared" si="81"/>
        <v>0.22546509800657175</v>
      </c>
      <c r="U68">
        <f t="shared" si="82"/>
        <v>641.02794807021735</v>
      </c>
      <c r="V68" s="1">
        <v>15</v>
      </c>
      <c r="W68" s="1">
        <v>15</v>
      </c>
      <c r="X68" s="1">
        <v>0</v>
      </c>
      <c r="Y68" s="1">
        <v>0</v>
      </c>
      <c r="Z68" s="1">
        <v>826.352783203125</v>
      </c>
      <c r="AA68" s="1">
        <v>1285.7349853515625</v>
      </c>
      <c r="AB68" s="1">
        <v>1087.0533447265625</v>
      </c>
      <c r="AC68">
        <v>-9999</v>
      </c>
      <c r="AD68">
        <f t="shared" si="83"/>
        <v>0.35729151604506365</v>
      </c>
      <c r="AE68">
        <f t="shared" si="84"/>
        <v>0.15452767707854964</v>
      </c>
      <c r="AF68" s="1">
        <v>-1</v>
      </c>
      <c r="AG68" s="1">
        <v>0.87</v>
      </c>
      <c r="AH68" s="1">
        <v>0.92</v>
      </c>
      <c r="AI68" s="1">
        <v>12.903225898742676</v>
      </c>
      <c r="AJ68">
        <f t="shared" si="85"/>
        <v>0.87645161294937135</v>
      </c>
      <c r="AK68">
        <f t="shared" si="86"/>
        <v>2.0848776396497952E-2</v>
      </c>
      <c r="AL68">
        <f t="shared" si="87"/>
        <v>0.43249747094207441</v>
      </c>
      <c r="AM68">
        <f t="shared" si="88"/>
        <v>1.55591535659597</v>
      </c>
      <c r="AN68">
        <f t="shared" si="89"/>
        <v>-1</v>
      </c>
      <c r="AO68" s="1">
        <v>1641.3350830078125</v>
      </c>
      <c r="AP68" s="1">
        <v>0.5</v>
      </c>
      <c r="AQ68">
        <f t="shared" si="90"/>
        <v>111.14795526543259</v>
      </c>
      <c r="AR68">
        <f t="shared" si="91"/>
        <v>5.4655069604991295</v>
      </c>
      <c r="AS68">
        <f t="shared" si="92"/>
        <v>2.3513039486357332</v>
      </c>
      <c r="AT68">
        <f t="shared" si="93"/>
        <v>26.731716156005859</v>
      </c>
      <c r="AU68" s="1">
        <v>1.82</v>
      </c>
      <c r="AV68">
        <f t="shared" si="94"/>
        <v>4.888785028457642</v>
      </c>
      <c r="AW68" s="1">
        <v>1</v>
      </c>
      <c r="AX68">
        <f t="shared" si="95"/>
        <v>9.7775700569152839</v>
      </c>
      <c r="AY68" s="1">
        <v>25.160972595214844</v>
      </c>
      <c r="AZ68" s="1">
        <v>26.731716156005859</v>
      </c>
      <c r="BA68" s="1">
        <v>25.088922500610352</v>
      </c>
      <c r="BB68" s="1">
        <v>901.43359375</v>
      </c>
      <c r="BC68" s="1">
        <v>880.92822265625</v>
      </c>
      <c r="BD68" s="1">
        <v>8.7861232757568359</v>
      </c>
      <c r="BE68" s="1">
        <v>12.061224937438965</v>
      </c>
      <c r="BF68" s="1">
        <v>26.590572357177734</v>
      </c>
      <c r="BG68" s="1">
        <v>36.502433776855469</v>
      </c>
      <c r="BH68" s="1">
        <v>300.05929565429688</v>
      </c>
      <c r="BI68" s="1">
        <v>1641.3350830078125</v>
      </c>
      <c r="BJ68" s="1">
        <v>0.84526056051254272</v>
      </c>
      <c r="BK68" s="1">
        <v>97.158073425292969</v>
      </c>
      <c r="BL68" s="1">
        <v>1.4342865943908691</v>
      </c>
      <c r="BM68" s="1">
        <v>3.3057145774364471E-2</v>
      </c>
      <c r="BN68" s="1">
        <v>0.25</v>
      </c>
      <c r="BO68" s="1">
        <v>-1.355140209197998</v>
      </c>
      <c r="BP68" s="1">
        <v>7.355140209197998</v>
      </c>
      <c r="BQ68" s="1">
        <v>1</v>
      </c>
      <c r="BR68" s="1">
        <v>0</v>
      </c>
      <c r="BS68" s="1">
        <v>0.15999999642372131</v>
      </c>
      <c r="BT68" s="1">
        <v>111115</v>
      </c>
      <c r="BU68">
        <f t="shared" si="96"/>
        <v>1.6486774486499827</v>
      </c>
      <c r="BV68">
        <f t="shared" si="97"/>
        <v>5.4655069604991292E-3</v>
      </c>
      <c r="BW68">
        <f t="shared" si="98"/>
        <v>299.88171615600584</v>
      </c>
      <c r="BX68">
        <f t="shared" si="99"/>
        <v>298.31097259521482</v>
      </c>
      <c r="BY68">
        <f t="shared" si="100"/>
        <v>262.61360741137833</v>
      </c>
      <c r="BZ68">
        <f t="shared" si="101"/>
        <v>1.3213631110371412E-2</v>
      </c>
      <c r="CA68">
        <f t="shared" si="102"/>
        <v>3.5231493267064025</v>
      </c>
      <c r="CB68">
        <f t="shared" si="103"/>
        <v>36.26203363753843</v>
      </c>
      <c r="CC68">
        <f t="shared" si="104"/>
        <v>24.200808700099465</v>
      </c>
      <c r="CD68">
        <f t="shared" si="105"/>
        <v>25.946344375610352</v>
      </c>
      <c r="CE68">
        <f t="shared" si="106"/>
        <v>3.3635600782775845</v>
      </c>
      <c r="CF68">
        <f t="shared" si="107"/>
        <v>0.22038318940265164</v>
      </c>
      <c r="CG68">
        <f t="shared" si="108"/>
        <v>1.1718453780706695</v>
      </c>
      <c r="CH68">
        <f t="shared" si="109"/>
        <v>2.1917147002069148</v>
      </c>
      <c r="CI68">
        <f t="shared" si="110"/>
        <v>0.13818723069568034</v>
      </c>
      <c r="CJ68">
        <f t="shared" si="111"/>
        <v>62.281040446271064</v>
      </c>
      <c r="CK68">
        <f t="shared" si="112"/>
        <v>0.72767330139263231</v>
      </c>
      <c r="CL68">
        <f t="shared" si="113"/>
        <v>33.150375419238763</v>
      </c>
      <c r="CM68">
        <f t="shared" si="114"/>
        <v>876.92526163566401</v>
      </c>
      <c r="CN68">
        <f t="shared" si="115"/>
        <v>1.0959844668840467E-2</v>
      </c>
      <c r="CO68">
        <f t="shared" si="116"/>
        <v>0</v>
      </c>
      <c r="CP68">
        <f t="shared" si="117"/>
        <v>1438.5507808925877</v>
      </c>
      <c r="CQ68">
        <f t="shared" si="118"/>
        <v>459.3822021484375</v>
      </c>
      <c r="CR68">
        <f t="shared" si="119"/>
        <v>0.15452767707854964</v>
      </c>
      <c r="CS68">
        <v>-9999</v>
      </c>
    </row>
    <row r="69" spans="1:97" x14ac:dyDescent="0.2">
      <c r="A69" t="s">
        <v>84</v>
      </c>
      <c r="B69" t="s">
        <v>104</v>
      </c>
      <c r="C69" t="s">
        <v>105</v>
      </c>
      <c r="D69">
        <v>3</v>
      </c>
      <c r="E69">
        <v>5</v>
      </c>
      <c r="F69" t="s">
        <v>248</v>
      </c>
      <c r="G69" t="s">
        <v>103</v>
      </c>
      <c r="H69" t="s">
        <v>165</v>
      </c>
      <c r="I69">
        <v>2</v>
      </c>
      <c r="J69" s="6">
        <v>20130614</v>
      </c>
      <c r="K69" t="s">
        <v>138</v>
      </c>
      <c r="L69" t="s">
        <v>86</v>
      </c>
      <c r="M69" t="s">
        <v>87</v>
      </c>
      <c r="N69">
        <v>0</v>
      </c>
      <c r="O69" s="1">
        <v>16</v>
      </c>
      <c r="P69" s="1" t="s">
        <v>181</v>
      </c>
      <c r="Q69" s="1">
        <v>4813.0000055134296</v>
      </c>
      <c r="R69" s="1">
        <v>0</v>
      </c>
      <c r="S69">
        <f t="shared" si="80"/>
        <v>32.273566900418565</v>
      </c>
      <c r="T69">
        <f t="shared" si="81"/>
        <v>0.1971043730750435</v>
      </c>
      <c r="U69">
        <f t="shared" si="82"/>
        <v>869.32187431028967</v>
      </c>
      <c r="V69" s="1">
        <v>16</v>
      </c>
      <c r="W69" s="1">
        <v>16</v>
      </c>
      <c r="X69" s="1">
        <v>0</v>
      </c>
      <c r="Y69" s="1">
        <v>0</v>
      </c>
      <c r="Z69" s="1">
        <v>817.510498046875</v>
      </c>
      <c r="AA69" s="1">
        <v>1285.1353759765625</v>
      </c>
      <c r="AB69" s="1">
        <v>1071.35693359375</v>
      </c>
      <c r="AC69">
        <v>-9999</v>
      </c>
      <c r="AD69">
        <f t="shared" si="83"/>
        <v>0.36387207656963272</v>
      </c>
      <c r="AE69">
        <f t="shared" si="84"/>
        <v>0.16634702178388347</v>
      </c>
      <c r="AF69" s="1">
        <v>-1</v>
      </c>
      <c r="AG69" s="1">
        <v>0.87</v>
      </c>
      <c r="AH69" s="1">
        <v>0.92</v>
      </c>
      <c r="AI69" s="1">
        <v>12.903225898742676</v>
      </c>
      <c r="AJ69">
        <f t="shared" si="85"/>
        <v>0.87645161294937135</v>
      </c>
      <c r="AK69">
        <f t="shared" si="86"/>
        <v>2.3128979035346019E-2</v>
      </c>
      <c r="AL69">
        <f t="shared" si="87"/>
        <v>0.45715797527555074</v>
      </c>
      <c r="AM69">
        <f t="shared" si="88"/>
        <v>1.5720108537405895</v>
      </c>
      <c r="AN69">
        <f t="shared" si="89"/>
        <v>-1</v>
      </c>
      <c r="AO69" s="1">
        <v>1641.4019775390625</v>
      </c>
      <c r="AP69" s="1">
        <v>0.5</v>
      </c>
      <c r="AQ69">
        <f t="shared" si="90"/>
        <v>119.65419549113761</v>
      </c>
      <c r="AR69">
        <f t="shared" si="91"/>
        <v>4.9129517706161732</v>
      </c>
      <c r="AS69">
        <f t="shared" si="92"/>
        <v>2.4107898016909033</v>
      </c>
      <c r="AT69">
        <f t="shared" si="93"/>
        <v>26.876625061035156</v>
      </c>
      <c r="AU69" s="1">
        <v>1.82</v>
      </c>
      <c r="AV69">
        <f t="shared" si="94"/>
        <v>4.888785028457642</v>
      </c>
      <c r="AW69" s="1">
        <v>1</v>
      </c>
      <c r="AX69">
        <f t="shared" si="95"/>
        <v>9.7775700569152839</v>
      </c>
      <c r="AY69" s="1">
        <v>25.160381317138672</v>
      </c>
      <c r="AZ69" s="1">
        <v>26.876625061035156</v>
      </c>
      <c r="BA69" s="1">
        <v>25.089553833007812</v>
      </c>
      <c r="BB69" s="1">
        <v>1200.4268798828125</v>
      </c>
      <c r="BC69" s="1">
        <v>1177.3414306640625</v>
      </c>
      <c r="BD69" s="1">
        <v>8.81451416015625</v>
      </c>
      <c r="BE69" s="1">
        <v>11.759613037109375</v>
      </c>
      <c r="BF69" s="1">
        <v>26.676858901977539</v>
      </c>
      <c r="BG69" s="1">
        <v>35.590110778808594</v>
      </c>
      <c r="BH69" s="1">
        <v>300.03823852539062</v>
      </c>
      <c r="BI69" s="1">
        <v>1641.4019775390625</v>
      </c>
      <c r="BJ69" s="1">
        <v>0.63909310102462769</v>
      </c>
      <c r="BK69" s="1">
        <v>97.155982971191406</v>
      </c>
      <c r="BL69" s="1">
        <v>1.9726166725158691</v>
      </c>
      <c r="BM69" s="1">
        <v>3.4336976706981659E-2</v>
      </c>
      <c r="BN69" s="1">
        <v>0.25</v>
      </c>
      <c r="BO69" s="1">
        <v>-1.355140209197998</v>
      </c>
      <c r="BP69" s="1">
        <v>7.355140209197998</v>
      </c>
      <c r="BQ69" s="1">
        <v>1</v>
      </c>
      <c r="BR69" s="1">
        <v>0</v>
      </c>
      <c r="BS69" s="1">
        <v>0.15999999642372131</v>
      </c>
      <c r="BT69" s="1">
        <v>111115</v>
      </c>
      <c r="BU69">
        <f t="shared" si="96"/>
        <v>1.6485617501395087</v>
      </c>
      <c r="BV69">
        <f t="shared" si="97"/>
        <v>4.9129517706161729E-3</v>
      </c>
      <c r="BW69">
        <f t="shared" si="98"/>
        <v>300.02662506103513</v>
      </c>
      <c r="BX69">
        <f t="shared" si="99"/>
        <v>298.31038131713865</v>
      </c>
      <c r="BY69">
        <f t="shared" si="100"/>
        <v>262.62431053613909</v>
      </c>
      <c r="BZ69">
        <f t="shared" si="101"/>
        <v>9.9498632344527757E-2</v>
      </c>
      <c r="CA69">
        <f t="shared" si="102"/>
        <v>3.5533065656721021</v>
      </c>
      <c r="CB69">
        <f t="shared" si="103"/>
        <v>36.573214093523454</v>
      </c>
      <c r="CC69">
        <f t="shared" si="104"/>
        <v>24.813601056414079</v>
      </c>
      <c r="CD69">
        <f t="shared" si="105"/>
        <v>26.018503189086914</v>
      </c>
      <c r="CE69">
        <f t="shared" si="106"/>
        <v>3.3779546631460753</v>
      </c>
      <c r="CF69">
        <f t="shared" si="107"/>
        <v>0.19320949568751722</v>
      </c>
      <c r="CG69">
        <f t="shared" si="108"/>
        <v>1.1425167639811988</v>
      </c>
      <c r="CH69">
        <f t="shared" si="109"/>
        <v>2.2354378991648765</v>
      </c>
      <c r="CI69">
        <f t="shared" si="110"/>
        <v>0.12109992753703977</v>
      </c>
      <c r="CJ69">
        <f t="shared" si="111"/>
        <v>84.459821216974703</v>
      </c>
      <c r="CK69">
        <f t="shared" si="112"/>
        <v>0.73837703462109638</v>
      </c>
      <c r="CL69">
        <f t="shared" si="113"/>
        <v>31.847292675473238</v>
      </c>
      <c r="CM69">
        <f t="shared" si="114"/>
        <v>1172.8853832962659</v>
      </c>
      <c r="CN69">
        <f t="shared" si="115"/>
        <v>8.7632239722393347E-3</v>
      </c>
      <c r="CO69">
        <f t="shared" si="116"/>
        <v>0</v>
      </c>
      <c r="CP69">
        <f t="shared" si="117"/>
        <v>1438.609410712399</v>
      </c>
      <c r="CQ69">
        <f t="shared" si="118"/>
        <v>467.6248779296875</v>
      </c>
      <c r="CR69">
        <f t="shared" si="119"/>
        <v>0.16634702178388347</v>
      </c>
      <c r="CS69">
        <v>-9999</v>
      </c>
    </row>
    <row r="70" spans="1:97" x14ac:dyDescent="0.2">
      <c r="A70" t="s">
        <v>84</v>
      </c>
      <c r="B70" t="s">
        <v>104</v>
      </c>
      <c r="C70" t="s">
        <v>105</v>
      </c>
      <c r="D70">
        <v>3</v>
      </c>
      <c r="E70">
        <v>5</v>
      </c>
      <c r="F70" t="s">
        <v>248</v>
      </c>
      <c r="G70" t="s">
        <v>103</v>
      </c>
      <c r="H70" t="s">
        <v>165</v>
      </c>
      <c r="I70">
        <v>2</v>
      </c>
      <c r="J70" s="6">
        <v>20130614</v>
      </c>
      <c r="K70" t="s">
        <v>138</v>
      </c>
      <c r="L70" t="s">
        <v>86</v>
      </c>
      <c r="M70" t="s">
        <v>87</v>
      </c>
      <c r="N70">
        <v>0</v>
      </c>
      <c r="O70" s="1">
        <v>17</v>
      </c>
      <c r="P70" s="1" t="s">
        <v>182</v>
      </c>
      <c r="Q70" s="1">
        <v>5633.5000054100528</v>
      </c>
      <c r="R70" s="1">
        <v>0</v>
      </c>
      <c r="S70">
        <f t="shared" si="80"/>
        <v>30.742922560898208</v>
      </c>
      <c r="T70">
        <f t="shared" si="81"/>
        <v>0.2153090648794839</v>
      </c>
      <c r="U70">
        <f t="shared" si="82"/>
        <v>615.62257850493268</v>
      </c>
      <c r="V70" s="1">
        <v>17</v>
      </c>
      <c r="W70" s="1">
        <v>17</v>
      </c>
      <c r="X70" s="1">
        <v>0</v>
      </c>
      <c r="Y70" s="1">
        <v>0</v>
      </c>
      <c r="Z70" s="1">
        <v>817.30078125</v>
      </c>
      <c r="AA70" s="1">
        <v>1270.0494384765625</v>
      </c>
      <c r="AB70" s="1">
        <v>1056.775634765625</v>
      </c>
      <c r="AC70">
        <v>-9999</v>
      </c>
      <c r="AD70">
        <f t="shared" si="83"/>
        <v>0.35648112861625231</v>
      </c>
      <c r="AE70">
        <f t="shared" si="84"/>
        <v>0.16792559190984066</v>
      </c>
      <c r="AF70" s="1">
        <v>-1</v>
      </c>
      <c r="AG70" s="1">
        <v>0.87</v>
      </c>
      <c r="AH70" s="1">
        <v>0.92</v>
      </c>
      <c r="AI70" s="1">
        <v>7.9800500869750977</v>
      </c>
      <c r="AJ70">
        <f t="shared" si="85"/>
        <v>0.87399002504348744</v>
      </c>
      <c r="AK70">
        <f t="shared" si="86"/>
        <v>1.5483671237234728E-2</v>
      </c>
      <c r="AL70">
        <f t="shared" si="87"/>
        <v>0.47106446437059657</v>
      </c>
      <c r="AM70">
        <f t="shared" si="88"/>
        <v>1.5539559824402926</v>
      </c>
      <c r="AN70">
        <f t="shared" si="89"/>
        <v>-1</v>
      </c>
      <c r="AO70" s="1">
        <v>2345.667724609375</v>
      </c>
      <c r="AP70" s="1">
        <v>0.5</v>
      </c>
      <c r="AQ70">
        <f t="shared" si="90"/>
        <v>172.1313045955323</v>
      </c>
      <c r="AR70">
        <f t="shared" si="91"/>
        <v>5.263988518864986</v>
      </c>
      <c r="AS70">
        <f t="shared" si="92"/>
        <v>2.3679997636460293</v>
      </c>
      <c r="AT70">
        <f t="shared" si="93"/>
        <v>26.870813369750977</v>
      </c>
      <c r="AU70" s="1">
        <v>1.82</v>
      </c>
      <c r="AV70">
        <f t="shared" si="94"/>
        <v>4.888785028457642</v>
      </c>
      <c r="AW70" s="1">
        <v>1</v>
      </c>
      <c r="AX70">
        <f t="shared" si="95"/>
        <v>9.7775700569152839</v>
      </c>
      <c r="AY70" s="1">
        <v>24.707927703857422</v>
      </c>
      <c r="AZ70" s="1">
        <v>26.870813369750977</v>
      </c>
      <c r="BA70" s="1">
        <v>24.498796463012695</v>
      </c>
      <c r="BB70" s="1">
        <v>899.6068115234375</v>
      </c>
      <c r="BC70" s="1">
        <v>878.1536865234375</v>
      </c>
      <c r="BD70" s="1">
        <v>9.0355615615844727</v>
      </c>
      <c r="BE70" s="1">
        <v>12.18983268737793</v>
      </c>
      <c r="BF70" s="1">
        <v>28.088647842407227</v>
      </c>
      <c r="BG70" s="1">
        <v>37.894260406494141</v>
      </c>
      <c r="BH70" s="1">
        <v>300.02731323242188</v>
      </c>
      <c r="BI70" s="1">
        <v>2345.667724609375</v>
      </c>
      <c r="BJ70" s="1">
        <v>1.6033153533935547</v>
      </c>
      <c r="BK70" s="1">
        <v>97.13775634765625</v>
      </c>
      <c r="BL70" s="1">
        <v>1.5672211647033691</v>
      </c>
      <c r="BM70" s="1">
        <v>2.3734025657176971E-2</v>
      </c>
      <c r="BN70" s="1">
        <v>0.5</v>
      </c>
      <c r="BO70" s="1">
        <v>-1.355140209197998</v>
      </c>
      <c r="BP70" s="1">
        <v>7.355140209197998</v>
      </c>
      <c r="BQ70" s="1">
        <v>1</v>
      </c>
      <c r="BR70" s="1">
        <v>0</v>
      </c>
      <c r="BS70" s="1">
        <v>0.15999999642372131</v>
      </c>
      <c r="BT70" s="1">
        <v>111115</v>
      </c>
      <c r="BU70">
        <f t="shared" si="96"/>
        <v>1.6485017210572628</v>
      </c>
      <c r="BV70">
        <f t="shared" si="97"/>
        <v>5.2639885188649864E-3</v>
      </c>
      <c r="BW70">
        <f t="shared" si="98"/>
        <v>300.02081336975095</v>
      </c>
      <c r="BX70">
        <f t="shared" si="99"/>
        <v>297.8579277038574</v>
      </c>
      <c r="BY70">
        <f t="shared" si="100"/>
        <v>375.30682754873851</v>
      </c>
      <c r="BZ70">
        <f t="shared" si="101"/>
        <v>0.44981506569254476</v>
      </c>
      <c r="CA70">
        <f t="shared" si="102"/>
        <v>3.5520927611512425</v>
      </c>
      <c r="CB70">
        <f t="shared" si="103"/>
        <v>36.567580873891039</v>
      </c>
      <c r="CC70">
        <f t="shared" si="104"/>
        <v>24.377748186513109</v>
      </c>
      <c r="CD70">
        <f t="shared" si="105"/>
        <v>25.789370536804199</v>
      </c>
      <c r="CE70">
        <f t="shared" si="106"/>
        <v>3.3324311024176518</v>
      </c>
      <c r="CF70">
        <f t="shared" si="107"/>
        <v>0.21066996208896083</v>
      </c>
      <c r="CG70">
        <f t="shared" si="108"/>
        <v>1.1840929975052132</v>
      </c>
      <c r="CH70">
        <f t="shared" si="109"/>
        <v>2.1483381049124386</v>
      </c>
      <c r="CI70">
        <f t="shared" si="110"/>
        <v>0.13207780737696551</v>
      </c>
      <c r="CJ70">
        <f t="shared" si="111"/>
        <v>59.800196032928035</v>
      </c>
      <c r="CK70">
        <f t="shared" si="112"/>
        <v>0.70104195649641787</v>
      </c>
      <c r="CL70">
        <f t="shared" si="113"/>
        <v>33.14153705646212</v>
      </c>
      <c r="CM70">
        <f t="shared" si="114"/>
        <v>873.90897692630608</v>
      </c>
      <c r="CN70">
        <f t="shared" si="115"/>
        <v>1.1658739458879264E-2</v>
      </c>
      <c r="CO70">
        <f t="shared" si="116"/>
        <v>0</v>
      </c>
      <c r="CP70">
        <f t="shared" si="117"/>
        <v>2050.0901933750479</v>
      </c>
      <c r="CQ70">
        <f t="shared" si="118"/>
        <v>452.7486572265625</v>
      </c>
      <c r="CR70">
        <f t="shared" si="119"/>
        <v>0.16792559190984066</v>
      </c>
      <c r="CS70">
        <v>-9999</v>
      </c>
    </row>
    <row r="71" spans="1:97" x14ac:dyDescent="0.2">
      <c r="A71" t="s">
        <v>84</v>
      </c>
      <c r="B71" t="s">
        <v>104</v>
      </c>
      <c r="C71" t="s">
        <v>105</v>
      </c>
      <c r="D71">
        <v>3</v>
      </c>
      <c r="E71">
        <v>5</v>
      </c>
      <c r="F71" t="s">
        <v>248</v>
      </c>
      <c r="G71" t="s">
        <v>103</v>
      </c>
      <c r="H71" t="s">
        <v>165</v>
      </c>
      <c r="I71">
        <v>2</v>
      </c>
      <c r="J71" s="6">
        <v>20130614</v>
      </c>
      <c r="K71" t="s">
        <v>138</v>
      </c>
      <c r="L71" t="s">
        <v>86</v>
      </c>
      <c r="M71" t="s">
        <v>87</v>
      </c>
      <c r="N71">
        <v>0</v>
      </c>
      <c r="O71" s="1">
        <v>18</v>
      </c>
      <c r="P71" s="1" t="s">
        <v>183</v>
      </c>
      <c r="Q71" s="1">
        <v>5767.5000054100528</v>
      </c>
      <c r="R71" s="1">
        <v>0</v>
      </c>
      <c r="S71">
        <f t="shared" si="80"/>
        <v>34.422428011353823</v>
      </c>
      <c r="T71">
        <f t="shared" si="81"/>
        <v>0.18781334502436844</v>
      </c>
      <c r="U71">
        <f t="shared" si="82"/>
        <v>1029.7914175913934</v>
      </c>
      <c r="V71" s="1">
        <v>18</v>
      </c>
      <c r="W71" s="1">
        <v>18</v>
      </c>
      <c r="X71" s="1">
        <v>0</v>
      </c>
      <c r="Y71" s="1">
        <v>0</v>
      </c>
      <c r="Z71" s="1">
        <v>816.963623046875</v>
      </c>
      <c r="AA71" s="1">
        <v>1262.24072265625</v>
      </c>
      <c r="AB71" s="1">
        <v>1064.06640625</v>
      </c>
      <c r="AC71">
        <v>-9999</v>
      </c>
      <c r="AD71">
        <f t="shared" si="83"/>
        <v>0.35276717952209402</v>
      </c>
      <c r="AE71">
        <f t="shared" si="84"/>
        <v>0.15700199878610591</v>
      </c>
      <c r="AF71" s="1">
        <v>-1</v>
      </c>
      <c r="AG71" s="1">
        <v>0.87</v>
      </c>
      <c r="AH71" s="1">
        <v>0.92</v>
      </c>
      <c r="AI71" s="1">
        <v>12.903225898742676</v>
      </c>
      <c r="AJ71">
        <f t="shared" si="85"/>
        <v>0.87645161294937135</v>
      </c>
      <c r="AK71">
        <f t="shared" si="86"/>
        <v>2.4603131892742405E-2</v>
      </c>
      <c r="AL71">
        <f t="shared" si="87"/>
        <v>0.44505840650709622</v>
      </c>
      <c r="AM71">
        <f t="shared" si="88"/>
        <v>1.5450390776870935</v>
      </c>
      <c r="AN71">
        <f t="shared" si="89"/>
        <v>-1</v>
      </c>
      <c r="AO71" s="1">
        <v>1642.70654296875</v>
      </c>
      <c r="AP71" s="1">
        <v>0.5</v>
      </c>
      <c r="AQ71">
        <f t="shared" si="90"/>
        <v>113.02203361516004</v>
      </c>
      <c r="AR71">
        <f t="shared" si="91"/>
        <v>4.6299196383642345</v>
      </c>
      <c r="AS71">
        <f t="shared" si="92"/>
        <v>2.3816167556124794</v>
      </c>
      <c r="AT71">
        <f t="shared" si="93"/>
        <v>26.772493362426758</v>
      </c>
      <c r="AU71" s="1">
        <v>1.82</v>
      </c>
      <c r="AV71">
        <f t="shared" si="94"/>
        <v>4.888785028457642</v>
      </c>
      <c r="AW71" s="1">
        <v>1</v>
      </c>
      <c r="AX71">
        <f t="shared" si="95"/>
        <v>9.7775700569152839</v>
      </c>
      <c r="AY71" s="1">
        <v>24.709064483642578</v>
      </c>
      <c r="AZ71" s="1">
        <v>26.772493362426758</v>
      </c>
      <c r="BA71" s="1">
        <v>24.498579025268555</v>
      </c>
      <c r="BB71" s="1">
        <v>1400.8359375</v>
      </c>
      <c r="BC71" s="1">
        <v>1376.0902099609375</v>
      </c>
      <c r="BD71" s="1">
        <v>9.0643901824951172</v>
      </c>
      <c r="BE71" s="1">
        <v>11.839683532714844</v>
      </c>
      <c r="BF71" s="1">
        <v>28.174291610717773</v>
      </c>
      <c r="BG71" s="1">
        <v>36.800567626953125</v>
      </c>
      <c r="BH71" s="1">
        <v>300.02908325195312</v>
      </c>
      <c r="BI71" s="1">
        <v>1642.70654296875</v>
      </c>
      <c r="BJ71" s="1">
        <v>0.62800180912017822</v>
      </c>
      <c r="BK71" s="1">
        <v>97.130645751953125</v>
      </c>
      <c r="BL71" s="1">
        <v>1.9693207740783691</v>
      </c>
      <c r="BM71" s="1">
        <v>3.5672120749950409E-2</v>
      </c>
      <c r="BN71" s="1">
        <v>0.25</v>
      </c>
      <c r="BO71" s="1">
        <v>-1.355140209197998</v>
      </c>
      <c r="BP71" s="1">
        <v>7.355140209197998</v>
      </c>
      <c r="BQ71" s="1">
        <v>1</v>
      </c>
      <c r="BR71" s="1">
        <v>0</v>
      </c>
      <c r="BS71" s="1">
        <v>0.15999999642372131</v>
      </c>
      <c r="BT71" s="1">
        <v>111115</v>
      </c>
      <c r="BU71">
        <f t="shared" si="96"/>
        <v>1.6485114464393029</v>
      </c>
      <c r="BV71">
        <f t="shared" si="97"/>
        <v>4.6299196383642344E-3</v>
      </c>
      <c r="BW71">
        <f t="shared" si="98"/>
        <v>299.92249336242674</v>
      </c>
      <c r="BX71">
        <f t="shared" si="99"/>
        <v>297.85906448364256</v>
      </c>
      <c r="BY71">
        <f t="shared" si="100"/>
        <v>262.8330410002236</v>
      </c>
      <c r="BZ71">
        <f t="shared" si="101"/>
        <v>0.13278701788568054</v>
      </c>
      <c r="CA71">
        <f t="shared" si="102"/>
        <v>3.5316128626438381</v>
      </c>
      <c r="CB71">
        <f t="shared" si="103"/>
        <v>36.359408869397157</v>
      </c>
      <c r="CC71">
        <f t="shared" si="104"/>
        <v>24.519725336682313</v>
      </c>
      <c r="CD71">
        <f t="shared" si="105"/>
        <v>25.740778923034668</v>
      </c>
      <c r="CE71">
        <f t="shared" si="106"/>
        <v>3.3228462023776184</v>
      </c>
      <c r="CF71">
        <f t="shared" si="107"/>
        <v>0.18427370674388074</v>
      </c>
      <c r="CG71">
        <f t="shared" si="108"/>
        <v>1.1499961070313585</v>
      </c>
      <c r="CH71">
        <f t="shared" si="109"/>
        <v>2.1728500953462602</v>
      </c>
      <c r="CI71">
        <f t="shared" si="110"/>
        <v>0.11548393523177386</v>
      </c>
      <c r="CJ71">
        <f t="shared" si="111"/>
        <v>100.02430538047126</v>
      </c>
      <c r="CK71">
        <f t="shared" si="112"/>
        <v>0.74834586434607775</v>
      </c>
      <c r="CL71">
        <f t="shared" si="113"/>
        <v>32.199922316774774</v>
      </c>
      <c r="CM71">
        <f t="shared" si="114"/>
        <v>1371.3374669435186</v>
      </c>
      <c r="CN71">
        <f t="shared" si="115"/>
        <v>8.0826166763371659E-3</v>
      </c>
      <c r="CO71">
        <f t="shared" si="116"/>
        <v>0</v>
      </c>
      <c r="CP71">
        <f t="shared" si="117"/>
        <v>1439.7527991874467</v>
      </c>
      <c r="CQ71">
        <f t="shared" si="118"/>
        <v>445.277099609375</v>
      </c>
      <c r="CR71">
        <f t="shared" si="119"/>
        <v>0.15700199878610591</v>
      </c>
      <c r="CS71">
        <v>-9999</v>
      </c>
    </row>
    <row r="72" spans="1:97" x14ac:dyDescent="0.2">
      <c r="A72" t="s">
        <v>84</v>
      </c>
      <c r="B72" t="s">
        <v>104</v>
      </c>
      <c r="C72" t="s">
        <v>105</v>
      </c>
      <c r="D72">
        <v>3</v>
      </c>
      <c r="E72">
        <v>5</v>
      </c>
      <c r="F72" t="s">
        <v>248</v>
      </c>
      <c r="G72" t="s">
        <v>103</v>
      </c>
      <c r="H72" t="s">
        <v>165</v>
      </c>
      <c r="I72">
        <v>3</v>
      </c>
      <c r="J72" s="6">
        <v>20130614</v>
      </c>
      <c r="K72" t="s">
        <v>138</v>
      </c>
      <c r="L72" t="s">
        <v>86</v>
      </c>
      <c r="M72" t="s">
        <v>87</v>
      </c>
      <c r="N72">
        <v>0</v>
      </c>
      <c r="O72" s="1">
        <v>19</v>
      </c>
      <c r="P72" s="1" t="s">
        <v>184</v>
      </c>
      <c r="Q72" s="1">
        <v>7263.0000056512654</v>
      </c>
      <c r="R72" s="1">
        <v>0</v>
      </c>
      <c r="S72">
        <f t="shared" si="80"/>
        <v>22.506932459242893</v>
      </c>
      <c r="T72">
        <f t="shared" si="81"/>
        <v>0.24366198260182373</v>
      </c>
      <c r="U72">
        <f t="shared" si="82"/>
        <v>219.31542774563357</v>
      </c>
      <c r="V72" s="1">
        <v>19</v>
      </c>
      <c r="W72" s="1">
        <v>19</v>
      </c>
      <c r="X72" s="1">
        <v>0</v>
      </c>
      <c r="Y72" s="1">
        <v>0</v>
      </c>
      <c r="Z72" s="1">
        <v>807.315185546875</v>
      </c>
      <c r="AA72" s="1">
        <v>1244.842529296875</v>
      </c>
      <c r="AB72" s="1">
        <v>1016.8012084960938</v>
      </c>
      <c r="AC72">
        <v>-9999</v>
      </c>
      <c r="AD72">
        <f t="shared" si="83"/>
        <v>0.35147204040106889</v>
      </c>
      <c r="AE72">
        <f t="shared" si="84"/>
        <v>0.18318888970606262</v>
      </c>
      <c r="AF72" s="1">
        <v>-1</v>
      </c>
      <c r="AG72" s="1">
        <v>0.87</v>
      </c>
      <c r="AH72" s="1">
        <v>0.92</v>
      </c>
      <c r="AI72" s="1">
        <v>13.376683235168457</v>
      </c>
      <c r="AJ72">
        <f t="shared" si="85"/>
        <v>0.87668834161758424</v>
      </c>
      <c r="AK72">
        <f t="shared" si="86"/>
        <v>1.665034163189423E-2</v>
      </c>
      <c r="AL72">
        <f t="shared" si="87"/>
        <v>0.52120472939191298</v>
      </c>
      <c r="AM72">
        <f t="shared" si="88"/>
        <v>1.5419535660705046</v>
      </c>
      <c r="AN72">
        <f t="shared" si="89"/>
        <v>-1</v>
      </c>
      <c r="AO72" s="1">
        <v>1610.3770751953125</v>
      </c>
      <c r="AP72" s="1">
        <v>0.5</v>
      </c>
      <c r="AQ72">
        <f t="shared" si="90"/>
        <v>129.31292801090152</v>
      </c>
      <c r="AR72">
        <f t="shared" si="91"/>
        <v>7.5407630711719706</v>
      </c>
      <c r="AS72">
        <f t="shared" si="92"/>
        <v>2.9903741655489027</v>
      </c>
      <c r="AT72">
        <f t="shared" si="93"/>
        <v>30.277454376220703</v>
      </c>
      <c r="AU72" s="1">
        <v>1.82</v>
      </c>
      <c r="AV72">
        <f t="shared" si="94"/>
        <v>4.888785028457642</v>
      </c>
      <c r="AW72" s="1">
        <v>1</v>
      </c>
      <c r="AX72">
        <f t="shared" si="95"/>
        <v>9.7775700569152839</v>
      </c>
      <c r="AY72" s="1">
        <v>30.763669967651367</v>
      </c>
      <c r="AZ72" s="1">
        <v>30.277454376220703</v>
      </c>
      <c r="BA72" s="1">
        <v>32.108360290527344</v>
      </c>
      <c r="BB72" s="1">
        <v>400.97247314453125</v>
      </c>
      <c r="BC72" s="1">
        <v>385.55520629882812</v>
      </c>
      <c r="BD72" s="1">
        <v>9.2711772918701172</v>
      </c>
      <c r="BE72" s="1">
        <v>13.782635688781738</v>
      </c>
      <c r="BF72" s="1">
        <v>20.227937698364258</v>
      </c>
      <c r="BG72" s="1">
        <v>30.071079254150391</v>
      </c>
      <c r="BH72" s="1">
        <v>300.01458740234375</v>
      </c>
      <c r="BI72" s="1">
        <v>1610.3770751953125</v>
      </c>
      <c r="BJ72" s="1">
        <v>2.4850456714630127</v>
      </c>
      <c r="BK72" s="1">
        <v>97.111083984375</v>
      </c>
      <c r="BL72" s="1">
        <v>1.3348793983459473</v>
      </c>
      <c r="BM72" s="1">
        <v>1.1678628623485565E-2</v>
      </c>
      <c r="BN72" s="1">
        <v>0.5</v>
      </c>
      <c r="BO72" s="1">
        <v>-1.355140209197998</v>
      </c>
      <c r="BP72" s="1">
        <v>7.355140209197998</v>
      </c>
      <c r="BQ72" s="1">
        <v>1</v>
      </c>
      <c r="BR72" s="1">
        <v>0</v>
      </c>
      <c r="BS72" s="1">
        <v>0.15999999642372131</v>
      </c>
      <c r="BT72" s="1">
        <v>111115</v>
      </c>
      <c r="BU72">
        <f t="shared" si="96"/>
        <v>1.6484317989139767</v>
      </c>
      <c r="BV72">
        <f t="shared" si="97"/>
        <v>7.5407630711719709E-3</v>
      </c>
      <c r="BW72">
        <f t="shared" si="98"/>
        <v>303.42745437622068</v>
      </c>
      <c r="BX72">
        <f t="shared" si="99"/>
        <v>303.91366996765134</v>
      </c>
      <c r="BY72">
        <f t="shared" si="100"/>
        <v>257.66032627209279</v>
      </c>
      <c r="BZ72">
        <f t="shared" si="101"/>
        <v>-0.26211312430170924</v>
      </c>
      <c r="CA72">
        <f t="shared" si="102"/>
        <v>4.3288208574482301</v>
      </c>
      <c r="CB72">
        <f t="shared" si="103"/>
        <v>44.575970938031439</v>
      </c>
      <c r="CC72">
        <f t="shared" si="104"/>
        <v>30.793335249249701</v>
      </c>
      <c r="CD72">
        <f t="shared" si="105"/>
        <v>30.520562171936035</v>
      </c>
      <c r="CE72">
        <f t="shared" si="106"/>
        <v>4.3895120360516762</v>
      </c>
      <c r="CF72">
        <f t="shared" si="107"/>
        <v>0.23773744542602229</v>
      </c>
      <c r="CG72">
        <f t="shared" si="108"/>
        <v>1.3384466918993276</v>
      </c>
      <c r="CH72">
        <f t="shared" si="109"/>
        <v>3.0510653441523488</v>
      </c>
      <c r="CI72">
        <f t="shared" si="110"/>
        <v>0.14910706537864302</v>
      </c>
      <c r="CJ72">
        <f t="shared" si="111"/>
        <v>21.297958922875349</v>
      </c>
      <c r="CK72">
        <f t="shared" si="112"/>
        <v>0.56883015496268807</v>
      </c>
      <c r="CL72">
        <f t="shared" si="113"/>
        <v>30.573270013771914</v>
      </c>
      <c r="CM72">
        <f t="shared" si="114"/>
        <v>382.44764903837279</v>
      </c>
      <c r="CN72">
        <f t="shared" si="115"/>
        <v>1.7992280119601915E-2</v>
      </c>
      <c r="CO72">
        <f t="shared" si="116"/>
        <v>0</v>
      </c>
      <c r="CP72">
        <f t="shared" si="117"/>
        <v>1411.7988074319542</v>
      </c>
      <c r="CQ72">
        <f t="shared" si="118"/>
        <v>437.52734375</v>
      </c>
      <c r="CR72">
        <f t="shared" si="119"/>
        <v>0.18318888970606262</v>
      </c>
      <c r="CS72">
        <v>-9999</v>
      </c>
    </row>
    <row r="73" spans="1:97" x14ac:dyDescent="0.2">
      <c r="A73" t="s">
        <v>84</v>
      </c>
      <c r="B73" t="s">
        <v>104</v>
      </c>
      <c r="C73" t="s">
        <v>105</v>
      </c>
      <c r="D73">
        <v>3</v>
      </c>
      <c r="E73">
        <v>5</v>
      </c>
      <c r="F73" t="s">
        <v>248</v>
      </c>
      <c r="G73" t="s">
        <v>103</v>
      </c>
      <c r="H73" t="s">
        <v>165</v>
      </c>
      <c r="I73">
        <v>3</v>
      </c>
      <c r="J73" s="6">
        <v>20130614</v>
      </c>
      <c r="K73" t="s">
        <v>138</v>
      </c>
      <c r="L73" t="s">
        <v>86</v>
      </c>
      <c r="M73" t="s">
        <v>87</v>
      </c>
      <c r="N73">
        <v>0</v>
      </c>
      <c r="O73" s="1">
        <v>20</v>
      </c>
      <c r="P73" s="1" t="s">
        <v>185</v>
      </c>
      <c r="Q73" s="1">
        <v>7752.5000043073669</v>
      </c>
      <c r="R73" s="1">
        <v>0</v>
      </c>
      <c r="S73">
        <f t="shared" si="80"/>
        <v>13.367426728854003</v>
      </c>
      <c r="T73">
        <f t="shared" si="81"/>
        <v>0.24679761314955667</v>
      </c>
      <c r="U73">
        <f t="shared" si="82"/>
        <v>142.65643800593375</v>
      </c>
      <c r="V73" s="1">
        <v>20</v>
      </c>
      <c r="W73" s="1">
        <v>20</v>
      </c>
      <c r="X73" s="1">
        <v>0</v>
      </c>
      <c r="Y73" s="1">
        <v>0</v>
      </c>
      <c r="Z73" s="1">
        <v>815.761474609375</v>
      </c>
      <c r="AA73" s="1">
        <v>1236.5654296875</v>
      </c>
      <c r="AB73" s="1">
        <v>1021.166015625</v>
      </c>
      <c r="AC73">
        <v>-9999</v>
      </c>
      <c r="AD73">
        <f t="shared" si="83"/>
        <v>0.34030059791051165</v>
      </c>
      <c r="AE73">
        <f t="shared" si="84"/>
        <v>0.17419168358679968</v>
      </c>
      <c r="AF73" s="1">
        <v>-1</v>
      </c>
      <c r="AG73" s="1">
        <v>0.87</v>
      </c>
      <c r="AH73" s="1">
        <v>0.92</v>
      </c>
      <c r="AI73" s="1">
        <v>13.376683235168457</v>
      </c>
      <c r="AJ73">
        <f t="shared" si="85"/>
        <v>0.87668834161758424</v>
      </c>
      <c r="AK73">
        <f t="shared" si="86"/>
        <v>9.4587432339721077E-3</v>
      </c>
      <c r="AL73">
        <f t="shared" si="87"/>
        <v>0.51187592574435214</v>
      </c>
      <c r="AM73">
        <f t="shared" si="88"/>
        <v>1.515841907439458</v>
      </c>
      <c r="AN73">
        <f t="shared" si="89"/>
        <v>-1</v>
      </c>
      <c r="AO73" s="1">
        <v>1732.6080322265625</v>
      </c>
      <c r="AP73" s="1">
        <v>0.5</v>
      </c>
      <c r="AQ73">
        <f t="shared" si="90"/>
        <v>132.2948614209335</v>
      </c>
      <c r="AR73">
        <f t="shared" si="91"/>
        <v>7.606585783546155</v>
      </c>
      <c r="AS73">
        <f t="shared" si="92"/>
        <v>2.9786832085231905</v>
      </c>
      <c r="AT73">
        <f t="shared" si="93"/>
        <v>30.274829864501953</v>
      </c>
      <c r="AU73" s="1">
        <v>1.82</v>
      </c>
      <c r="AV73">
        <f t="shared" si="94"/>
        <v>4.888785028457642</v>
      </c>
      <c r="AW73" s="1">
        <v>1</v>
      </c>
      <c r="AX73">
        <f t="shared" si="95"/>
        <v>9.7775700569152839</v>
      </c>
      <c r="AY73" s="1">
        <v>30.866273880004883</v>
      </c>
      <c r="AZ73" s="1">
        <v>30.274829864501953</v>
      </c>
      <c r="BA73" s="1">
        <v>32.1068115234375</v>
      </c>
      <c r="BB73" s="1">
        <v>250.07218933105469</v>
      </c>
      <c r="BC73" s="1">
        <v>240.8515625</v>
      </c>
      <c r="BD73" s="1">
        <v>9.3470516204833984</v>
      </c>
      <c r="BE73" s="1">
        <v>13.897387504577637</v>
      </c>
      <c r="BF73" s="1">
        <v>20.272802352905273</v>
      </c>
      <c r="BG73" s="1">
        <v>30.142017364501953</v>
      </c>
      <c r="BH73" s="1">
        <v>300.0128173828125</v>
      </c>
      <c r="BI73" s="1">
        <v>1732.6080322265625</v>
      </c>
      <c r="BJ73" s="1">
        <v>2.1599504947662354</v>
      </c>
      <c r="BK73" s="1">
        <v>97.103607177734375</v>
      </c>
      <c r="BL73" s="1">
        <v>1.1321663856506348</v>
      </c>
      <c r="BM73" s="1">
        <v>1.9422464072704315E-2</v>
      </c>
      <c r="BN73" s="1">
        <v>0.75</v>
      </c>
      <c r="BO73" s="1">
        <v>-1.355140209197998</v>
      </c>
      <c r="BP73" s="1">
        <v>7.355140209197998</v>
      </c>
      <c r="BQ73" s="1">
        <v>1</v>
      </c>
      <c r="BR73" s="1">
        <v>0</v>
      </c>
      <c r="BS73" s="1">
        <v>0.15999999642372131</v>
      </c>
      <c r="BT73" s="1">
        <v>111115</v>
      </c>
      <c r="BU73">
        <f t="shared" si="96"/>
        <v>1.6484220735319366</v>
      </c>
      <c r="BV73">
        <f t="shared" si="97"/>
        <v>7.606585783546155E-3</v>
      </c>
      <c r="BW73">
        <f t="shared" si="98"/>
        <v>303.42482986450193</v>
      </c>
      <c r="BX73">
        <f t="shared" si="99"/>
        <v>304.01627388000486</v>
      </c>
      <c r="BY73">
        <f t="shared" si="100"/>
        <v>277.21727895996082</v>
      </c>
      <c r="BZ73">
        <f t="shared" si="101"/>
        <v>-0.19403121898309647</v>
      </c>
      <c r="CA73">
        <f t="shared" si="102"/>
        <v>4.3281696655644515</v>
      </c>
      <c r="CB73">
        <f t="shared" si="103"/>
        <v>44.572697053801015</v>
      </c>
      <c r="CC73">
        <f t="shared" si="104"/>
        <v>30.675309549223378</v>
      </c>
      <c r="CD73">
        <f t="shared" si="105"/>
        <v>30.570551872253418</v>
      </c>
      <c r="CE73">
        <f t="shared" si="106"/>
        <v>4.4020833061031377</v>
      </c>
      <c r="CF73">
        <f t="shared" si="107"/>
        <v>0.24072151300428693</v>
      </c>
      <c r="CG73">
        <f t="shared" si="108"/>
        <v>1.349486457041261</v>
      </c>
      <c r="CH73">
        <f t="shared" si="109"/>
        <v>3.0525968490618767</v>
      </c>
      <c r="CI73">
        <f t="shared" si="110"/>
        <v>0.15098529644424696</v>
      </c>
      <c r="CJ73">
        <f t="shared" si="111"/>
        <v>13.852454717503008</v>
      </c>
      <c r="CK73">
        <f t="shared" si="112"/>
        <v>0.59230023889063932</v>
      </c>
      <c r="CL73">
        <f t="shared" si="113"/>
        <v>30.8519561774796</v>
      </c>
      <c r="CM73">
        <f t="shared" si="114"/>
        <v>239.00590698652303</v>
      </c>
      <c r="CN73">
        <f t="shared" si="115"/>
        <v>1.7255274936260386E-2</v>
      </c>
      <c r="CO73">
        <f t="shared" si="116"/>
        <v>0</v>
      </c>
      <c r="CP73">
        <f t="shared" si="117"/>
        <v>1518.9572624460111</v>
      </c>
      <c r="CQ73">
        <f t="shared" si="118"/>
        <v>420.803955078125</v>
      </c>
      <c r="CR73">
        <f t="shared" si="119"/>
        <v>0.17419168358679968</v>
      </c>
      <c r="CS73">
        <v>-9999</v>
      </c>
    </row>
    <row r="74" spans="1:97" x14ac:dyDescent="0.2">
      <c r="A74" t="s">
        <v>84</v>
      </c>
      <c r="B74" t="s">
        <v>104</v>
      </c>
      <c r="C74" t="s">
        <v>105</v>
      </c>
      <c r="D74">
        <v>3</v>
      </c>
      <c r="E74">
        <v>5</v>
      </c>
      <c r="F74" t="s">
        <v>248</v>
      </c>
      <c r="G74" t="s">
        <v>103</v>
      </c>
      <c r="H74" t="s">
        <v>165</v>
      </c>
      <c r="I74">
        <v>3</v>
      </c>
      <c r="J74" s="6">
        <v>20130614</v>
      </c>
      <c r="K74" t="s">
        <v>138</v>
      </c>
      <c r="L74" t="s">
        <v>86</v>
      </c>
      <c r="M74" t="s">
        <v>87</v>
      </c>
      <c r="N74">
        <v>0</v>
      </c>
      <c r="O74" s="1">
        <v>21</v>
      </c>
      <c r="P74" s="1" t="s">
        <v>186</v>
      </c>
      <c r="Q74" s="1">
        <v>7947.5000043073669</v>
      </c>
      <c r="R74" s="1">
        <v>0</v>
      </c>
      <c r="S74">
        <f t="shared" si="80"/>
        <v>2.0844381027551853</v>
      </c>
      <c r="T74">
        <f t="shared" si="81"/>
        <v>0.25201991517142119</v>
      </c>
      <c r="U74">
        <f t="shared" si="82"/>
        <v>81.040764560630009</v>
      </c>
      <c r="V74" s="1">
        <v>21</v>
      </c>
      <c r="W74" s="1">
        <v>21</v>
      </c>
      <c r="X74" s="1">
        <v>0</v>
      </c>
      <c r="Y74" s="1">
        <v>0</v>
      </c>
      <c r="Z74" s="1">
        <v>827.0400390625</v>
      </c>
      <c r="AA74" s="1">
        <v>1191.514404296875</v>
      </c>
      <c r="AB74" s="1">
        <v>1019.637451171875</v>
      </c>
      <c r="AC74">
        <v>-9999</v>
      </c>
      <c r="AD74">
        <f t="shared" si="83"/>
        <v>0.30589169876587025</v>
      </c>
      <c r="AE74">
        <f t="shared" si="84"/>
        <v>0.14425083952419893</v>
      </c>
      <c r="AF74" s="1">
        <v>-1</v>
      </c>
      <c r="AG74" s="1">
        <v>0.87</v>
      </c>
      <c r="AH74" s="1">
        <v>0.92</v>
      </c>
      <c r="AI74" s="1">
        <v>7.8096399307250977</v>
      </c>
      <c r="AJ74">
        <f t="shared" si="85"/>
        <v>0.87390481996536251</v>
      </c>
      <c r="AK74">
        <f t="shared" si="86"/>
        <v>1.5767331154885049E-3</v>
      </c>
      <c r="AL74">
        <f t="shared" si="87"/>
        <v>0.47157487472260123</v>
      </c>
      <c r="AM74">
        <f t="shared" si="88"/>
        <v>1.4406973641173755</v>
      </c>
      <c r="AN74">
        <f t="shared" si="89"/>
        <v>-1</v>
      </c>
      <c r="AO74" s="1">
        <v>2238.482666015625</v>
      </c>
      <c r="AP74" s="1">
        <v>0.5</v>
      </c>
      <c r="AQ74">
        <f t="shared" si="90"/>
        <v>141.09324571552912</v>
      </c>
      <c r="AR74">
        <f t="shared" si="91"/>
        <v>7.6373463606661076</v>
      </c>
      <c r="AS74">
        <f t="shared" si="92"/>
        <v>2.930892781368402</v>
      </c>
      <c r="AT74">
        <f t="shared" si="93"/>
        <v>30.108762741088867</v>
      </c>
      <c r="AU74" s="1">
        <v>1.82</v>
      </c>
      <c r="AV74">
        <f t="shared" si="94"/>
        <v>4.888785028457642</v>
      </c>
      <c r="AW74" s="1">
        <v>1</v>
      </c>
      <c r="AX74">
        <f t="shared" si="95"/>
        <v>9.7775700569152839</v>
      </c>
      <c r="AY74" s="1">
        <v>30.879554748535156</v>
      </c>
      <c r="AZ74" s="1">
        <v>30.108762741088867</v>
      </c>
      <c r="BA74" s="1">
        <v>32.106697082519531</v>
      </c>
      <c r="BB74" s="1">
        <v>100.75148773193359</v>
      </c>
      <c r="BC74" s="1">
        <v>99.028182983398438</v>
      </c>
      <c r="BD74" s="1">
        <v>9.3982419967651367</v>
      </c>
      <c r="BE74" s="1">
        <v>13.966630935668945</v>
      </c>
      <c r="BF74" s="1">
        <v>20.368917465209961</v>
      </c>
      <c r="BG74" s="1">
        <v>30.270036697387695</v>
      </c>
      <c r="BH74" s="1">
        <v>300.01461791992188</v>
      </c>
      <c r="BI74" s="1">
        <v>2238.482666015625</v>
      </c>
      <c r="BJ74" s="1">
        <v>1.6667250394821167</v>
      </c>
      <c r="BK74" s="1">
        <v>97.10614013671875</v>
      </c>
      <c r="BL74" s="1">
        <v>0.85003137588500977</v>
      </c>
      <c r="BM74" s="1">
        <v>2.2603921592235565E-2</v>
      </c>
      <c r="BN74" s="1">
        <v>0.75</v>
      </c>
      <c r="BO74" s="1">
        <v>-1.355140209197998</v>
      </c>
      <c r="BP74" s="1">
        <v>7.355140209197998</v>
      </c>
      <c r="BQ74" s="1">
        <v>1</v>
      </c>
      <c r="BR74" s="1">
        <v>0</v>
      </c>
      <c r="BS74" s="1">
        <v>0.15999999642372131</v>
      </c>
      <c r="BT74" s="1">
        <v>111115</v>
      </c>
      <c r="BU74">
        <f t="shared" si="96"/>
        <v>1.6484319665929772</v>
      </c>
      <c r="BV74">
        <f t="shared" si="97"/>
        <v>7.6373463606661078E-3</v>
      </c>
      <c r="BW74">
        <f t="shared" si="98"/>
        <v>303.25876274108884</v>
      </c>
      <c r="BX74">
        <f t="shared" si="99"/>
        <v>304.02955474853513</v>
      </c>
      <c r="BY74">
        <f t="shared" si="100"/>
        <v>358.15721855706215</v>
      </c>
      <c r="BZ74">
        <f t="shared" si="101"/>
        <v>0.11640296702853983</v>
      </c>
      <c r="CA74">
        <f t="shared" si="102"/>
        <v>4.2871384022453016</v>
      </c>
      <c r="CB74">
        <f t="shared" si="103"/>
        <v>44.14899404104937</v>
      </c>
      <c r="CC74">
        <f t="shared" si="104"/>
        <v>30.182363105380425</v>
      </c>
      <c r="CD74">
        <f t="shared" si="105"/>
        <v>30.494158744812012</v>
      </c>
      <c r="CE74">
        <f t="shared" si="106"/>
        <v>4.382884808003392</v>
      </c>
      <c r="CF74">
        <f t="shared" si="107"/>
        <v>0.24568724974643613</v>
      </c>
      <c r="CG74">
        <f t="shared" si="108"/>
        <v>1.3562456208768998</v>
      </c>
      <c r="CH74">
        <f t="shared" si="109"/>
        <v>3.0266391871264924</v>
      </c>
      <c r="CI74">
        <f t="shared" si="110"/>
        <v>0.15411119584806537</v>
      </c>
      <c r="CJ74">
        <f t="shared" si="111"/>
        <v>7.8695558402113681</v>
      </c>
      <c r="CK74">
        <f t="shared" si="112"/>
        <v>0.81836061330354892</v>
      </c>
      <c r="CL74">
        <f t="shared" si="113"/>
        <v>31.358492440874596</v>
      </c>
      <c r="CM74">
        <f t="shared" si="114"/>
        <v>98.740382290349018</v>
      </c>
      <c r="CN74">
        <f t="shared" si="115"/>
        <v>6.6198686872117043E-3</v>
      </c>
      <c r="CO74">
        <f t="shared" si="116"/>
        <v>0</v>
      </c>
      <c r="CP74">
        <f t="shared" si="117"/>
        <v>1956.2207912399695</v>
      </c>
      <c r="CQ74">
        <f t="shared" si="118"/>
        <v>364.474365234375</v>
      </c>
      <c r="CR74">
        <f t="shared" si="119"/>
        <v>0.14425083952419893</v>
      </c>
      <c r="CS74">
        <v>-9999</v>
      </c>
    </row>
    <row r="75" spans="1:97" x14ac:dyDescent="0.2">
      <c r="A75" t="s">
        <v>84</v>
      </c>
      <c r="B75" t="s">
        <v>104</v>
      </c>
      <c r="C75" t="s">
        <v>105</v>
      </c>
      <c r="D75">
        <v>3</v>
      </c>
      <c r="E75">
        <v>5</v>
      </c>
      <c r="F75" t="s">
        <v>248</v>
      </c>
      <c r="G75" t="s">
        <v>103</v>
      </c>
      <c r="H75" t="s">
        <v>165</v>
      </c>
      <c r="I75">
        <v>3</v>
      </c>
      <c r="J75" s="6">
        <v>20130614</v>
      </c>
      <c r="K75" t="s">
        <v>138</v>
      </c>
      <c r="L75" t="s">
        <v>86</v>
      </c>
      <c r="M75" t="s">
        <v>87</v>
      </c>
      <c r="N75">
        <v>0</v>
      </c>
      <c r="O75" s="1">
        <v>22</v>
      </c>
      <c r="P75" s="1" t="s">
        <v>187</v>
      </c>
      <c r="Q75" s="1">
        <v>8066.0000040661544</v>
      </c>
      <c r="R75" s="1">
        <v>0</v>
      </c>
      <c r="S75">
        <f t="shared" si="80"/>
        <v>-1.7777756254394723</v>
      </c>
      <c r="T75">
        <f t="shared" si="81"/>
        <v>0.25783045495305285</v>
      </c>
      <c r="U75">
        <f t="shared" si="82"/>
        <v>58.792719154231001</v>
      </c>
      <c r="V75" s="1">
        <v>22</v>
      </c>
      <c r="W75" s="1">
        <v>22</v>
      </c>
      <c r="X75" s="1">
        <v>0</v>
      </c>
      <c r="Y75" s="1">
        <v>0</v>
      </c>
      <c r="Z75" s="1">
        <v>830.70263671875</v>
      </c>
      <c r="AA75" s="1">
        <v>1173.4273681640625</v>
      </c>
      <c r="AB75" s="1">
        <v>1024.9404296875</v>
      </c>
      <c r="AC75">
        <v>-9999</v>
      </c>
      <c r="AD75">
        <f t="shared" si="83"/>
        <v>0.29207153398981789</v>
      </c>
      <c r="AE75">
        <f t="shared" si="84"/>
        <v>0.1265412265855741</v>
      </c>
      <c r="AF75" s="1">
        <v>-1</v>
      </c>
      <c r="AG75" s="1">
        <v>0.87</v>
      </c>
      <c r="AH75" s="1">
        <v>0.92</v>
      </c>
      <c r="AI75" s="1">
        <v>7.8096399307250977</v>
      </c>
      <c r="AJ75">
        <f t="shared" si="85"/>
        <v>0.87390481996536251</v>
      </c>
      <c r="AK75">
        <f t="shared" si="86"/>
        <v>-3.738478853427754E-4</v>
      </c>
      <c r="AL75">
        <f t="shared" si="87"/>
        <v>0.43325422665115165</v>
      </c>
      <c r="AM75">
        <f t="shared" si="88"/>
        <v>1.412572100166992</v>
      </c>
      <c r="AN75">
        <f t="shared" si="89"/>
        <v>-1</v>
      </c>
      <c r="AO75" s="1">
        <v>2380.6484375</v>
      </c>
      <c r="AP75" s="1">
        <v>0.5</v>
      </c>
      <c r="AQ75">
        <f t="shared" si="90"/>
        <v>131.63198925310553</v>
      </c>
      <c r="AR75">
        <f t="shared" si="91"/>
        <v>7.7554341126766637</v>
      </c>
      <c r="AS75">
        <f t="shared" si="92"/>
        <v>2.9107101178419743</v>
      </c>
      <c r="AT75">
        <f t="shared" si="93"/>
        <v>30.063091278076172</v>
      </c>
      <c r="AU75" s="1">
        <v>1.82</v>
      </c>
      <c r="AV75">
        <f t="shared" si="94"/>
        <v>4.888785028457642</v>
      </c>
      <c r="AW75" s="1">
        <v>1</v>
      </c>
      <c r="AX75">
        <f t="shared" si="95"/>
        <v>9.7775700569152839</v>
      </c>
      <c r="AY75" s="1">
        <v>30.869007110595703</v>
      </c>
      <c r="AZ75" s="1">
        <v>30.063091278076172</v>
      </c>
      <c r="BA75" s="1">
        <v>32.107223510742188</v>
      </c>
      <c r="BB75" s="1">
        <v>49.350921630859375</v>
      </c>
      <c r="BC75" s="1">
        <v>50.193225860595703</v>
      </c>
      <c r="BD75" s="1">
        <v>9.4210643768310547</v>
      </c>
      <c r="BE75" s="1">
        <v>14.059571266174316</v>
      </c>
      <c r="BF75" s="1">
        <v>20.429666519165039</v>
      </c>
      <c r="BG75" s="1">
        <v>30.488313674926758</v>
      </c>
      <c r="BH75" s="1">
        <v>300.01983642578125</v>
      </c>
      <c r="BI75" s="1">
        <v>2380.6484375</v>
      </c>
      <c r="BJ75" s="1">
        <v>1.4479004144668579</v>
      </c>
      <c r="BK75" s="1">
        <v>97.101364135742188</v>
      </c>
      <c r="BL75" s="1">
        <v>0.72200632095336914</v>
      </c>
      <c r="BM75" s="1">
        <v>2.1315507590770721E-2</v>
      </c>
      <c r="BN75" s="1">
        <v>0.75</v>
      </c>
      <c r="BO75" s="1">
        <v>-1.355140209197998</v>
      </c>
      <c r="BP75" s="1">
        <v>7.355140209197998</v>
      </c>
      <c r="BQ75" s="1">
        <v>1</v>
      </c>
      <c r="BR75" s="1">
        <v>0</v>
      </c>
      <c r="BS75" s="1">
        <v>0.15999999642372131</v>
      </c>
      <c r="BT75" s="1">
        <v>111115</v>
      </c>
      <c r="BU75">
        <f t="shared" si="96"/>
        <v>1.6484606397020947</v>
      </c>
      <c r="BV75">
        <f t="shared" si="97"/>
        <v>7.7554341126766634E-3</v>
      </c>
      <c r="BW75">
        <f t="shared" si="98"/>
        <v>303.21309127807615</v>
      </c>
      <c r="BX75">
        <f t="shared" si="99"/>
        <v>304.01900711059568</v>
      </c>
      <c r="BY75">
        <f t="shared" si="100"/>
        <v>380.90374148613773</v>
      </c>
      <c r="BZ75">
        <f t="shared" si="101"/>
        <v>0.18461708479844641</v>
      </c>
      <c r="CA75">
        <f t="shared" si="102"/>
        <v>4.2759136669511841</v>
      </c>
      <c r="CB75">
        <f t="shared" si="103"/>
        <v>44.03556741977075</v>
      </c>
      <c r="CC75">
        <f t="shared" si="104"/>
        <v>29.975996153596434</v>
      </c>
      <c r="CD75">
        <f t="shared" si="105"/>
        <v>30.466049194335938</v>
      </c>
      <c r="CE75">
        <f t="shared" si="106"/>
        <v>4.3758389275059457</v>
      </c>
      <c r="CF75">
        <f t="shared" si="107"/>
        <v>0.25120625062531526</v>
      </c>
      <c r="CG75">
        <f t="shared" si="108"/>
        <v>1.36520354910921</v>
      </c>
      <c r="CH75">
        <f t="shared" si="109"/>
        <v>3.0106353783967359</v>
      </c>
      <c r="CI75">
        <f t="shared" si="110"/>
        <v>0.1575859089927211</v>
      </c>
      <c r="CJ75">
        <f t="shared" si="111"/>
        <v>5.708853231125409</v>
      </c>
      <c r="CK75">
        <f t="shared" si="112"/>
        <v>1.1713277667691477</v>
      </c>
      <c r="CL75">
        <f t="shared" si="113"/>
        <v>31.692514149360996</v>
      </c>
      <c r="CM75">
        <f t="shared" si="114"/>
        <v>50.438685323465606</v>
      </c>
      <c r="CN75">
        <f t="shared" si="115"/>
        <v>-1.1170429760867989E-2</v>
      </c>
      <c r="CO75">
        <f t="shared" si="116"/>
        <v>0</v>
      </c>
      <c r="CP75">
        <f t="shared" si="117"/>
        <v>2080.4601441742589</v>
      </c>
      <c r="CQ75">
        <f t="shared" si="118"/>
        <v>342.7247314453125</v>
      </c>
      <c r="CR75">
        <f t="shared" si="119"/>
        <v>0.1265412265855741</v>
      </c>
      <c r="CS75">
        <v>-9999</v>
      </c>
    </row>
    <row r="76" spans="1:97" x14ac:dyDescent="0.2">
      <c r="A76" t="s">
        <v>84</v>
      </c>
      <c r="B76" t="s">
        <v>104</v>
      </c>
      <c r="C76" t="s">
        <v>105</v>
      </c>
      <c r="D76">
        <v>3</v>
      </c>
      <c r="E76">
        <v>5</v>
      </c>
      <c r="F76" t="s">
        <v>248</v>
      </c>
      <c r="G76" t="s">
        <v>103</v>
      </c>
      <c r="H76" t="s">
        <v>165</v>
      </c>
      <c r="I76">
        <v>3</v>
      </c>
      <c r="J76" s="6">
        <v>20130614</v>
      </c>
      <c r="K76" t="s">
        <v>138</v>
      </c>
      <c r="L76" t="s">
        <v>86</v>
      </c>
      <c r="M76" t="s">
        <v>87</v>
      </c>
      <c r="N76">
        <v>0</v>
      </c>
      <c r="O76" s="1">
        <v>23</v>
      </c>
      <c r="P76" s="1" t="s">
        <v>188</v>
      </c>
      <c r="Q76" s="1">
        <v>8259.0000047553331</v>
      </c>
      <c r="R76" s="1">
        <v>0</v>
      </c>
      <c r="S76">
        <f t="shared" si="80"/>
        <v>23.157122902147723</v>
      </c>
      <c r="T76">
        <f t="shared" si="81"/>
        <v>0.26058747898136619</v>
      </c>
      <c r="U76">
        <f t="shared" si="82"/>
        <v>223.90315251491006</v>
      </c>
      <c r="V76" s="1">
        <v>23</v>
      </c>
      <c r="W76" s="1">
        <v>23</v>
      </c>
      <c r="X76" s="1">
        <v>0</v>
      </c>
      <c r="Y76" s="1">
        <v>0</v>
      </c>
      <c r="Z76" s="1">
        <v>809.17724609375</v>
      </c>
      <c r="AA76" s="1">
        <v>1236.30078125</v>
      </c>
      <c r="AB76" s="1">
        <v>999.76556396484375</v>
      </c>
      <c r="AC76">
        <v>-9999</v>
      </c>
      <c r="AD76">
        <f t="shared" si="83"/>
        <v>0.34548512921296837</v>
      </c>
      <c r="AE76">
        <f t="shared" si="84"/>
        <v>0.19132497598683068</v>
      </c>
      <c r="AF76" s="1">
        <v>-1</v>
      </c>
      <c r="AG76" s="1">
        <v>0.87</v>
      </c>
      <c r="AH76" s="1">
        <v>0.92</v>
      </c>
      <c r="AI76" s="1">
        <v>7.8096399307250977</v>
      </c>
      <c r="AJ76">
        <f t="shared" si="85"/>
        <v>0.87390481996536251</v>
      </c>
      <c r="AK76">
        <f t="shared" si="86"/>
        <v>1.7173373204562085E-2</v>
      </c>
      <c r="AL76">
        <f t="shared" si="87"/>
        <v>0.55378642902135355</v>
      </c>
      <c r="AM76">
        <f t="shared" si="88"/>
        <v>1.5278491668150096</v>
      </c>
      <c r="AN76">
        <f t="shared" si="89"/>
        <v>-1</v>
      </c>
      <c r="AO76" s="1">
        <v>1609.6278076171875</v>
      </c>
      <c r="AP76" s="1">
        <v>0.5</v>
      </c>
      <c r="AQ76">
        <f t="shared" si="90"/>
        <v>134.56473879972921</v>
      </c>
      <c r="AR76">
        <f t="shared" si="91"/>
        <v>7.8790665849631205</v>
      </c>
      <c r="AS76">
        <f t="shared" si="92"/>
        <v>2.9260345375278289</v>
      </c>
      <c r="AT76">
        <f t="shared" si="93"/>
        <v>30.161794662475586</v>
      </c>
      <c r="AU76" s="1">
        <v>1.82</v>
      </c>
      <c r="AV76">
        <f t="shared" si="94"/>
        <v>4.888785028457642</v>
      </c>
      <c r="AW76" s="1">
        <v>1</v>
      </c>
      <c r="AX76">
        <f t="shared" si="95"/>
        <v>9.7775700569152839</v>
      </c>
      <c r="AY76" s="1">
        <v>30.869367599487305</v>
      </c>
      <c r="AZ76" s="1">
        <v>30.161794662475586</v>
      </c>
      <c r="BA76" s="1">
        <v>32.107223510742188</v>
      </c>
      <c r="BB76" s="1">
        <v>400.26678466796875</v>
      </c>
      <c r="BC76" s="1">
        <v>384.38128662109375</v>
      </c>
      <c r="BD76" s="1">
        <v>9.4400997161865234</v>
      </c>
      <c r="BE76" s="1">
        <v>14.152275085449219</v>
      </c>
      <c r="BF76" s="1">
        <v>20.469997406005859</v>
      </c>
      <c r="BG76" s="1">
        <v>30.687923431396484</v>
      </c>
      <c r="BH76" s="1">
        <v>300.00918579101562</v>
      </c>
      <c r="BI76" s="1">
        <v>1609.6278076171875</v>
      </c>
      <c r="BJ76" s="1">
        <v>1.7793244123458862</v>
      </c>
      <c r="BK76" s="1">
        <v>97.098861694335938</v>
      </c>
      <c r="BL76" s="1">
        <v>1.4722199440002441</v>
      </c>
      <c r="BM76" s="1">
        <v>1.2449197471141815E-2</v>
      </c>
      <c r="BN76" s="1">
        <v>0.5</v>
      </c>
      <c r="BO76" s="1">
        <v>-1.355140209197998</v>
      </c>
      <c r="BP76" s="1">
        <v>7.355140209197998</v>
      </c>
      <c r="BQ76" s="1">
        <v>1</v>
      </c>
      <c r="BR76" s="1">
        <v>0</v>
      </c>
      <c r="BS76" s="1">
        <v>0.15999999642372131</v>
      </c>
      <c r="BT76" s="1">
        <v>111115</v>
      </c>
      <c r="BU76">
        <f t="shared" si="96"/>
        <v>1.6484021197308549</v>
      </c>
      <c r="BV76">
        <f t="shared" si="97"/>
        <v>7.8790665849631202E-3</v>
      </c>
      <c r="BW76">
        <f t="shared" si="98"/>
        <v>303.31179466247556</v>
      </c>
      <c r="BX76">
        <f t="shared" si="99"/>
        <v>304.01936759948728</v>
      </c>
      <c r="BY76">
        <f t="shared" si="100"/>
        <v>257.54044346227238</v>
      </c>
      <c r="BZ76">
        <f t="shared" si="101"/>
        <v>-0.3090996777675839</v>
      </c>
      <c r="CA76">
        <f t="shared" si="102"/>
        <v>4.300204338710059</v>
      </c>
      <c r="CB76">
        <f t="shared" si="103"/>
        <v>44.286866639559207</v>
      </c>
      <c r="CC76">
        <f t="shared" si="104"/>
        <v>30.134591554109988</v>
      </c>
      <c r="CD76">
        <f t="shared" si="105"/>
        <v>30.515581130981445</v>
      </c>
      <c r="CE76">
        <f t="shared" si="106"/>
        <v>4.3882611330939021</v>
      </c>
      <c r="CF76">
        <f t="shared" si="107"/>
        <v>0.25382270825934561</v>
      </c>
      <c r="CG76">
        <f t="shared" si="108"/>
        <v>1.3741698011822301</v>
      </c>
      <c r="CH76">
        <f t="shared" si="109"/>
        <v>3.014091331911672</v>
      </c>
      <c r="CI76">
        <f t="shared" si="110"/>
        <v>0.15923340487318038</v>
      </c>
      <c r="CJ76">
        <f t="shared" si="111"/>
        <v>21.740741238971058</v>
      </c>
      <c r="CK76">
        <f t="shared" si="112"/>
        <v>0.58250273961860166</v>
      </c>
      <c r="CL76">
        <f t="shared" si="113"/>
        <v>31.727426781459421</v>
      </c>
      <c r="CM76">
        <f t="shared" si="114"/>
        <v>381.18395684120748</v>
      </c>
      <c r="CN76">
        <f t="shared" si="115"/>
        <v>1.9274576176699244E-2</v>
      </c>
      <c r="CO76">
        <f t="shared" si="116"/>
        <v>0</v>
      </c>
      <c r="CP76">
        <f t="shared" si="117"/>
        <v>1406.6614994269394</v>
      </c>
      <c r="CQ76">
        <f t="shared" si="118"/>
        <v>427.12353515625</v>
      </c>
      <c r="CR76">
        <f t="shared" si="119"/>
        <v>0.19132497598683068</v>
      </c>
      <c r="CS76">
        <v>-9999</v>
      </c>
    </row>
    <row r="77" spans="1:97" x14ac:dyDescent="0.2">
      <c r="A77" t="s">
        <v>84</v>
      </c>
      <c r="B77" t="s">
        <v>104</v>
      </c>
      <c r="C77" t="s">
        <v>105</v>
      </c>
      <c r="D77">
        <v>3</v>
      </c>
      <c r="E77">
        <v>5</v>
      </c>
      <c r="F77" t="s">
        <v>248</v>
      </c>
      <c r="G77" t="s">
        <v>103</v>
      </c>
      <c r="H77" t="s">
        <v>165</v>
      </c>
      <c r="I77">
        <v>3</v>
      </c>
      <c r="J77" s="6">
        <v>20130614</v>
      </c>
      <c r="K77" t="s">
        <v>138</v>
      </c>
      <c r="L77" t="s">
        <v>86</v>
      </c>
      <c r="M77" t="s">
        <v>87</v>
      </c>
      <c r="N77">
        <v>0</v>
      </c>
      <c r="O77" s="1">
        <v>24</v>
      </c>
      <c r="P77" s="1" t="s">
        <v>189</v>
      </c>
      <c r="Q77" s="1">
        <v>8494.5000046519563</v>
      </c>
      <c r="R77" s="1">
        <v>0</v>
      </c>
      <c r="S77">
        <f t="shared" si="80"/>
        <v>37.140118329941444</v>
      </c>
      <c r="T77">
        <f t="shared" si="81"/>
        <v>0.23914347897853949</v>
      </c>
      <c r="U77">
        <f t="shared" si="82"/>
        <v>583.5490283335256</v>
      </c>
      <c r="V77" s="1">
        <v>24</v>
      </c>
      <c r="W77" s="1">
        <v>24</v>
      </c>
      <c r="X77" s="1">
        <v>0</v>
      </c>
      <c r="Y77" s="1">
        <v>0</v>
      </c>
      <c r="Z77" s="1">
        <v>799.916748046875</v>
      </c>
      <c r="AA77" s="1">
        <v>1240.286865234375</v>
      </c>
      <c r="AB77" s="1">
        <v>985.08154296875</v>
      </c>
      <c r="AC77">
        <v>-9999</v>
      </c>
      <c r="AD77">
        <f t="shared" si="83"/>
        <v>0.35505505180390989</v>
      </c>
      <c r="AE77">
        <f t="shared" si="84"/>
        <v>0.20576314191426937</v>
      </c>
      <c r="AF77" s="1">
        <v>-1</v>
      </c>
      <c r="AG77" s="1">
        <v>0.87</v>
      </c>
      <c r="AH77" s="1">
        <v>0.92</v>
      </c>
      <c r="AI77" s="1">
        <v>7.8096399307250977</v>
      </c>
      <c r="AJ77">
        <f t="shared" si="85"/>
        <v>0.87390481996536251</v>
      </c>
      <c r="AK77">
        <f t="shared" si="86"/>
        <v>1.8338542825898731E-2</v>
      </c>
      <c r="AL77">
        <f t="shared" si="87"/>
        <v>0.57952461419393753</v>
      </c>
      <c r="AM77">
        <f t="shared" si="88"/>
        <v>1.5505199363092901</v>
      </c>
      <c r="AN77">
        <f t="shared" si="89"/>
        <v>-1</v>
      </c>
      <c r="AO77" s="1">
        <v>2379.869140625</v>
      </c>
      <c r="AP77" s="1">
        <v>0.5</v>
      </c>
      <c r="AQ77">
        <f t="shared" si="90"/>
        <v>213.97094237682876</v>
      </c>
      <c r="AR77">
        <f t="shared" si="91"/>
        <v>7.3488578571524865</v>
      </c>
      <c r="AS77">
        <f t="shared" si="92"/>
        <v>2.9676789550830089</v>
      </c>
      <c r="AT77">
        <f t="shared" si="93"/>
        <v>30.215421676635742</v>
      </c>
      <c r="AU77" s="1">
        <v>1.82</v>
      </c>
      <c r="AV77">
        <f t="shared" si="94"/>
        <v>4.888785028457642</v>
      </c>
      <c r="AW77" s="1">
        <v>1</v>
      </c>
      <c r="AX77">
        <f t="shared" si="95"/>
        <v>9.7775700569152839</v>
      </c>
      <c r="AY77" s="1">
        <v>30.858057022094727</v>
      </c>
      <c r="AZ77" s="1">
        <v>30.215421676635742</v>
      </c>
      <c r="BA77" s="1">
        <v>32.106407165527344</v>
      </c>
      <c r="BB77" s="1">
        <v>900.2457275390625</v>
      </c>
      <c r="BC77" s="1">
        <v>873.8187255859375</v>
      </c>
      <c r="BD77" s="1">
        <v>9.4636516571044922</v>
      </c>
      <c r="BE77" s="1">
        <v>13.860095977783203</v>
      </c>
      <c r="BF77" s="1">
        <v>20.533918380737305</v>
      </c>
      <c r="BG77" s="1">
        <v>30.073177337646484</v>
      </c>
      <c r="BH77" s="1">
        <v>300.00479125976562</v>
      </c>
      <c r="BI77" s="1">
        <v>2379.869140625</v>
      </c>
      <c r="BJ77" s="1">
        <v>1.4050757884979248</v>
      </c>
      <c r="BK77" s="1">
        <v>97.096961975097656</v>
      </c>
      <c r="BL77" s="1">
        <v>2.2726960182189941</v>
      </c>
      <c r="BM77" s="1">
        <v>1.1027269065380096E-2</v>
      </c>
      <c r="BN77" s="1">
        <v>0.5</v>
      </c>
      <c r="BO77" s="1">
        <v>-1.355140209197998</v>
      </c>
      <c r="BP77" s="1">
        <v>7.355140209197998</v>
      </c>
      <c r="BQ77" s="1">
        <v>1</v>
      </c>
      <c r="BR77" s="1">
        <v>0</v>
      </c>
      <c r="BS77" s="1">
        <v>0.15999999642372131</v>
      </c>
      <c r="BT77" s="1">
        <v>111115</v>
      </c>
      <c r="BU77">
        <f t="shared" si="96"/>
        <v>1.6483779739547559</v>
      </c>
      <c r="BV77">
        <f t="shared" si="97"/>
        <v>7.3488578571524864E-3</v>
      </c>
      <c r="BW77">
        <f t="shared" si="98"/>
        <v>303.36542167663572</v>
      </c>
      <c r="BX77">
        <f t="shared" si="99"/>
        <v>304.0080570220947</v>
      </c>
      <c r="BY77">
        <f t="shared" si="100"/>
        <v>380.77905398892472</v>
      </c>
      <c r="BZ77">
        <f t="shared" si="101"/>
        <v>0.24476617163371006</v>
      </c>
      <c r="CA77">
        <f t="shared" si="102"/>
        <v>4.3134521672090287</v>
      </c>
      <c r="CB77">
        <f t="shared" si="103"/>
        <v>44.424172285795045</v>
      </c>
      <c r="CC77">
        <f t="shared" si="104"/>
        <v>30.564076308011842</v>
      </c>
      <c r="CD77">
        <f t="shared" si="105"/>
        <v>30.536739349365234</v>
      </c>
      <c r="CE77">
        <f t="shared" si="106"/>
        <v>4.3935767997542738</v>
      </c>
      <c r="CF77">
        <f t="shared" si="107"/>
        <v>0.23343406108084019</v>
      </c>
      <c r="CG77">
        <f t="shared" si="108"/>
        <v>1.3457732121260197</v>
      </c>
      <c r="CH77">
        <f t="shared" si="109"/>
        <v>3.0478035876282541</v>
      </c>
      <c r="CI77">
        <f t="shared" si="110"/>
        <v>0.14639872148819083</v>
      </c>
      <c r="CJ77">
        <f t="shared" si="111"/>
        <v>56.660837814705523</v>
      </c>
      <c r="CK77">
        <f t="shared" si="112"/>
        <v>0.66781474377563599</v>
      </c>
      <c r="CL77">
        <f t="shared" si="113"/>
        <v>30.826148125516507</v>
      </c>
      <c r="CM77">
        <f t="shared" si="114"/>
        <v>868.69074803593674</v>
      </c>
      <c r="CN77">
        <f t="shared" si="115"/>
        <v>1.3179451854719455E-2</v>
      </c>
      <c r="CO77">
        <f t="shared" si="116"/>
        <v>0</v>
      </c>
      <c r="CP77">
        <f t="shared" si="117"/>
        <v>2079.7791128790127</v>
      </c>
      <c r="CQ77">
        <f t="shared" si="118"/>
        <v>440.3701171875</v>
      </c>
      <c r="CR77">
        <f t="shared" si="119"/>
        <v>0.20576314191426937</v>
      </c>
      <c r="CS77">
        <v>-9999</v>
      </c>
    </row>
    <row r="78" spans="1:97" x14ac:dyDescent="0.2">
      <c r="A78" t="s">
        <v>84</v>
      </c>
      <c r="B78" t="s">
        <v>104</v>
      </c>
      <c r="C78" t="s">
        <v>105</v>
      </c>
      <c r="D78">
        <v>3</v>
      </c>
      <c r="E78">
        <v>5</v>
      </c>
      <c r="F78" t="s">
        <v>248</v>
      </c>
      <c r="G78" t="s">
        <v>103</v>
      </c>
      <c r="H78" t="s">
        <v>165</v>
      </c>
      <c r="I78">
        <v>3</v>
      </c>
      <c r="J78" s="6">
        <v>20130614</v>
      </c>
      <c r="K78" t="s">
        <v>138</v>
      </c>
      <c r="L78" t="s">
        <v>86</v>
      </c>
      <c r="M78" t="s">
        <v>87</v>
      </c>
      <c r="N78">
        <v>0</v>
      </c>
      <c r="O78" s="1">
        <v>25</v>
      </c>
      <c r="P78" s="1" t="s">
        <v>190</v>
      </c>
      <c r="Q78" s="1">
        <v>8882.9999964851886</v>
      </c>
      <c r="R78" s="1">
        <v>0</v>
      </c>
      <c r="S78">
        <f t="shared" si="80"/>
        <v>37.252269238756192</v>
      </c>
      <c r="T78">
        <f t="shared" si="81"/>
        <v>0.1521791316120425</v>
      </c>
      <c r="U78">
        <f t="shared" si="82"/>
        <v>724.73089791914833</v>
      </c>
      <c r="V78" s="1">
        <v>25</v>
      </c>
      <c r="W78" s="1">
        <v>25</v>
      </c>
      <c r="X78" s="1">
        <v>0</v>
      </c>
      <c r="Y78" s="1">
        <v>0</v>
      </c>
      <c r="Z78" s="1">
        <v>801.516357421875</v>
      </c>
      <c r="AA78" s="1">
        <v>1222.0303955078125</v>
      </c>
      <c r="AB78" s="1">
        <v>985.22137451171875</v>
      </c>
      <c r="AC78">
        <v>-9999</v>
      </c>
      <c r="AD78">
        <f t="shared" si="83"/>
        <v>0.34411094816605903</v>
      </c>
      <c r="AE78">
        <f t="shared" si="84"/>
        <v>0.19378324947284817</v>
      </c>
      <c r="AF78" s="1">
        <v>-1</v>
      </c>
      <c r="AG78" s="1">
        <v>0.87</v>
      </c>
      <c r="AH78" s="1">
        <v>0.92</v>
      </c>
      <c r="AI78" s="1">
        <v>7.8096399307250977</v>
      </c>
      <c r="AJ78">
        <f t="shared" si="85"/>
        <v>0.87390481996536251</v>
      </c>
      <c r="AK78">
        <f t="shared" si="86"/>
        <v>1.8403439910145699E-2</v>
      </c>
      <c r="AL78">
        <f t="shared" si="87"/>
        <v>0.56314177304040147</v>
      </c>
      <c r="AM78">
        <f t="shared" si="88"/>
        <v>1.5246481050474701</v>
      </c>
      <c r="AN78">
        <f t="shared" si="89"/>
        <v>-1</v>
      </c>
      <c r="AO78" s="1">
        <v>2378.4501953125</v>
      </c>
      <c r="AP78" s="1">
        <v>0.5</v>
      </c>
      <c r="AQ78">
        <f t="shared" si="90"/>
        <v>201.39302948221925</v>
      </c>
      <c r="AR78">
        <f t="shared" si="91"/>
        <v>5.2038302578379341</v>
      </c>
      <c r="AS78">
        <f t="shared" si="92"/>
        <v>3.272373280640565</v>
      </c>
      <c r="AT78">
        <f t="shared" si="93"/>
        <v>30.945087432861328</v>
      </c>
      <c r="AU78" s="1">
        <v>1.82</v>
      </c>
      <c r="AV78">
        <f t="shared" si="94"/>
        <v>4.888785028457642</v>
      </c>
      <c r="AW78" s="1">
        <v>1</v>
      </c>
      <c r="AX78">
        <f t="shared" si="95"/>
        <v>9.7775700569152839</v>
      </c>
      <c r="AY78" s="1">
        <v>30.862602233886719</v>
      </c>
      <c r="AZ78" s="1">
        <v>30.945087432861328</v>
      </c>
      <c r="BA78" s="1">
        <v>32.106571197509766</v>
      </c>
      <c r="BB78" s="1">
        <v>1200.5654296875</v>
      </c>
      <c r="BC78" s="1">
        <v>1174.2598876953125</v>
      </c>
      <c r="BD78" s="1">
        <v>9.4990205764770508</v>
      </c>
      <c r="BE78" s="1">
        <v>12.616028785705566</v>
      </c>
      <c r="BF78" s="1">
        <v>20.603986740112305</v>
      </c>
      <c r="BG78" s="1">
        <v>27.364980697631836</v>
      </c>
      <c r="BH78" s="1">
        <v>300.0147705078125</v>
      </c>
      <c r="BI78" s="1">
        <v>2378.4501953125</v>
      </c>
      <c r="BJ78" s="1">
        <v>1.4780173301696777</v>
      </c>
      <c r="BK78" s="1">
        <v>97.090713500976562</v>
      </c>
      <c r="BL78" s="1">
        <v>2.6198639869689941</v>
      </c>
      <c r="BM78" s="1">
        <v>4.0297441184520721E-2</v>
      </c>
      <c r="BN78" s="1">
        <v>0.25</v>
      </c>
      <c r="BO78" s="1">
        <v>-1.355140209197998</v>
      </c>
      <c r="BP78" s="1">
        <v>7.355140209197998</v>
      </c>
      <c r="BQ78" s="1">
        <v>1</v>
      </c>
      <c r="BR78" s="1">
        <v>0</v>
      </c>
      <c r="BS78" s="1">
        <v>0.15999999642372131</v>
      </c>
      <c r="BT78" s="1">
        <v>111115</v>
      </c>
      <c r="BU78">
        <f t="shared" si="96"/>
        <v>1.6484328049879806</v>
      </c>
      <c r="BV78">
        <f t="shared" si="97"/>
        <v>5.2038302578379337E-3</v>
      </c>
      <c r="BW78">
        <f t="shared" si="98"/>
        <v>304.09508743286131</v>
      </c>
      <c r="BX78">
        <f t="shared" si="99"/>
        <v>304.0126022338867</v>
      </c>
      <c r="BY78">
        <f t="shared" si="100"/>
        <v>380.55202274399926</v>
      </c>
      <c r="BZ78">
        <f t="shared" si="101"/>
        <v>0.56971597091649095</v>
      </c>
      <c r="CA78">
        <f t="shared" si="102"/>
        <v>4.4972725169935774</v>
      </c>
      <c r="CB78">
        <f t="shared" si="103"/>
        <v>46.320315865722243</v>
      </c>
      <c r="CC78">
        <f t="shared" si="104"/>
        <v>33.704287080016677</v>
      </c>
      <c r="CD78">
        <f t="shared" si="105"/>
        <v>30.903844833374023</v>
      </c>
      <c r="CE78">
        <f t="shared" si="106"/>
        <v>4.4867035061964984</v>
      </c>
      <c r="CF78">
        <f t="shared" si="107"/>
        <v>0.14984689867659715</v>
      </c>
      <c r="CG78">
        <f t="shared" si="108"/>
        <v>1.2248992363530125</v>
      </c>
      <c r="CH78">
        <f t="shared" si="109"/>
        <v>3.2618042698434859</v>
      </c>
      <c r="CI78">
        <f t="shared" si="110"/>
        <v>9.3861092506033153E-2</v>
      </c>
      <c r="CJ78">
        <f t="shared" si="111"/>
        <v>70.364639975173517</v>
      </c>
      <c r="CK78">
        <f t="shared" si="112"/>
        <v>0.61718100525562336</v>
      </c>
      <c r="CL78">
        <f t="shared" si="113"/>
        <v>26.176180971664408</v>
      </c>
      <c r="CM78">
        <f t="shared" si="114"/>
        <v>1169.1164253442805</v>
      </c>
      <c r="CN78">
        <f t="shared" si="115"/>
        <v>8.3406760871715217E-3</v>
      </c>
      <c r="CO78">
        <f t="shared" si="116"/>
        <v>0</v>
      </c>
      <c r="CP78">
        <f t="shared" si="117"/>
        <v>2078.5390897311518</v>
      </c>
      <c r="CQ78">
        <f t="shared" si="118"/>
        <v>420.5140380859375</v>
      </c>
      <c r="CR78">
        <f t="shared" si="119"/>
        <v>0.19378324947284817</v>
      </c>
      <c r="CS78">
        <v>-9999</v>
      </c>
    </row>
    <row r="79" spans="1:97" x14ac:dyDescent="0.2">
      <c r="A79" t="s">
        <v>84</v>
      </c>
      <c r="B79" t="s">
        <v>104</v>
      </c>
      <c r="C79" t="s">
        <v>105</v>
      </c>
      <c r="D79">
        <v>3</v>
      </c>
      <c r="E79">
        <v>5</v>
      </c>
      <c r="F79" t="s">
        <v>248</v>
      </c>
      <c r="G79" t="s">
        <v>103</v>
      </c>
      <c r="H79" t="s">
        <v>165</v>
      </c>
      <c r="I79">
        <v>3</v>
      </c>
      <c r="J79" s="6">
        <v>20130614</v>
      </c>
      <c r="K79" t="s">
        <v>138</v>
      </c>
      <c r="L79" t="s">
        <v>86</v>
      </c>
      <c r="M79" t="s">
        <v>87</v>
      </c>
      <c r="N79">
        <v>0</v>
      </c>
      <c r="O79" s="1">
        <v>26</v>
      </c>
      <c r="P79" s="1" t="s">
        <v>191</v>
      </c>
      <c r="Q79" s="1">
        <v>9331.5000052032992</v>
      </c>
      <c r="R79" s="1">
        <v>0</v>
      </c>
      <c r="S79">
        <f t="shared" si="80"/>
        <v>36.572755908009803</v>
      </c>
      <c r="T79">
        <f t="shared" si="81"/>
        <v>0.18027295940038596</v>
      </c>
      <c r="U79">
        <f t="shared" si="82"/>
        <v>978.77928944203302</v>
      </c>
      <c r="V79" s="1">
        <v>26</v>
      </c>
      <c r="W79" s="1">
        <v>26</v>
      </c>
      <c r="X79" s="1">
        <v>0</v>
      </c>
      <c r="Y79" s="1">
        <v>0</v>
      </c>
      <c r="Z79" s="1">
        <v>785.868408203125</v>
      </c>
      <c r="AA79" s="1">
        <v>1187.5360107421875</v>
      </c>
      <c r="AB79" s="1">
        <v>978.98095703125</v>
      </c>
      <c r="AC79">
        <v>-9999</v>
      </c>
      <c r="AD79">
        <f t="shared" si="83"/>
        <v>0.33823614518268619</v>
      </c>
      <c r="AE79">
        <f t="shared" si="84"/>
        <v>0.17561998274106613</v>
      </c>
      <c r="AF79" s="1">
        <v>-1</v>
      </c>
      <c r="AG79" s="1">
        <v>0.87</v>
      </c>
      <c r="AH79" s="1">
        <v>0.92</v>
      </c>
      <c r="AI79" s="1">
        <v>7.8096399307250977</v>
      </c>
      <c r="AJ79">
        <f t="shared" si="85"/>
        <v>0.87390481996536251</v>
      </c>
      <c r="AK79">
        <f t="shared" si="86"/>
        <v>1.8099778220636943E-2</v>
      </c>
      <c r="AL79">
        <f t="shared" si="87"/>
        <v>0.51922299033478891</v>
      </c>
      <c r="AM79">
        <f t="shared" si="88"/>
        <v>1.5111130544838527</v>
      </c>
      <c r="AN79">
        <f t="shared" si="89"/>
        <v>-1</v>
      </c>
      <c r="AO79" s="1">
        <v>2375.39404296875</v>
      </c>
      <c r="AP79" s="1">
        <v>0.5</v>
      </c>
      <c r="AQ79">
        <f t="shared" si="90"/>
        <v>182.28197781383554</v>
      </c>
      <c r="AR79">
        <f t="shared" si="91"/>
        <v>6.097218277019774</v>
      </c>
      <c r="AS79">
        <f t="shared" si="92"/>
        <v>3.2444044896472821</v>
      </c>
      <c r="AT79">
        <f t="shared" si="93"/>
        <v>31.068008422851562</v>
      </c>
      <c r="AU79" s="1">
        <v>1.82</v>
      </c>
      <c r="AV79">
        <f t="shared" si="94"/>
        <v>4.888785028457642</v>
      </c>
      <c r="AW79" s="1">
        <v>1</v>
      </c>
      <c r="AX79">
        <f t="shared" si="95"/>
        <v>9.7775700569152839</v>
      </c>
      <c r="AY79" s="1">
        <v>30.959592819213867</v>
      </c>
      <c r="AZ79" s="1">
        <v>31.068008422851562</v>
      </c>
      <c r="BA79" s="1">
        <v>32.107337951660156</v>
      </c>
      <c r="BB79" s="1">
        <v>1400.410400390625</v>
      </c>
      <c r="BC79" s="1">
        <v>1373.14501953125</v>
      </c>
      <c r="BD79" s="1">
        <v>9.5793390274047852</v>
      </c>
      <c r="BE79" s="1">
        <v>13.229206085205078</v>
      </c>
      <c r="BF79" s="1">
        <v>20.664569854736328</v>
      </c>
      <c r="BG79" s="1">
        <v>28.538070678710938</v>
      </c>
      <c r="BH79" s="1">
        <v>300.01458740234375</v>
      </c>
      <c r="BI79" s="1">
        <v>2375.39404296875</v>
      </c>
      <c r="BJ79" s="1">
        <v>0.57883626222610474</v>
      </c>
      <c r="BK79" s="1">
        <v>97.095550537109375</v>
      </c>
      <c r="BL79" s="1">
        <v>3.5848298072814941</v>
      </c>
      <c r="BM79" s="1">
        <v>2.6800088584423065E-2</v>
      </c>
      <c r="BN79" s="1">
        <v>0.25</v>
      </c>
      <c r="BO79" s="1">
        <v>-1.355140209197998</v>
      </c>
      <c r="BP79" s="1">
        <v>7.355140209197998</v>
      </c>
      <c r="BQ79" s="1">
        <v>1</v>
      </c>
      <c r="BR79" s="1">
        <v>0</v>
      </c>
      <c r="BS79" s="1">
        <v>0.15999999642372131</v>
      </c>
      <c r="BT79" s="1">
        <v>111115</v>
      </c>
      <c r="BU79">
        <f t="shared" si="96"/>
        <v>1.6484317989139767</v>
      </c>
      <c r="BV79">
        <f t="shared" si="97"/>
        <v>6.097218277019774E-3</v>
      </c>
      <c r="BW79">
        <f t="shared" si="98"/>
        <v>304.21800842285154</v>
      </c>
      <c r="BX79">
        <f t="shared" si="99"/>
        <v>304.10959281921384</v>
      </c>
      <c r="BY79">
        <f t="shared" si="100"/>
        <v>380.06303837992891</v>
      </c>
      <c r="BZ79">
        <f t="shared" si="101"/>
        <v>0.41706284248338621</v>
      </c>
      <c r="CA79">
        <f t="shared" si="102"/>
        <v>4.5289015376591468</v>
      </c>
      <c r="CB79">
        <f t="shared" si="103"/>
        <v>46.643759807801146</v>
      </c>
      <c r="CC79">
        <f t="shared" si="104"/>
        <v>33.414553722596068</v>
      </c>
      <c r="CD79">
        <f t="shared" si="105"/>
        <v>31.013800621032715</v>
      </c>
      <c r="CE79">
        <f t="shared" si="106"/>
        <v>4.5149294299712679</v>
      </c>
      <c r="CF79">
        <f t="shared" si="107"/>
        <v>0.17700936709051268</v>
      </c>
      <c r="CG79">
        <f t="shared" si="108"/>
        <v>1.2844970480118645</v>
      </c>
      <c r="CH79">
        <f t="shared" si="109"/>
        <v>3.2304323819594032</v>
      </c>
      <c r="CI79">
        <f t="shared" si="110"/>
        <v>0.11091951077882309</v>
      </c>
      <c r="CJ79">
        <f t="shared" si="111"/>
        <v>95.035113962694922</v>
      </c>
      <c r="CK79">
        <f t="shared" si="112"/>
        <v>0.71280110659845564</v>
      </c>
      <c r="CL79">
        <f t="shared" si="113"/>
        <v>27.488380611678366</v>
      </c>
      <c r="CM79">
        <f t="shared" si="114"/>
        <v>1368.0953783434691</v>
      </c>
      <c r="CN79">
        <f t="shared" si="115"/>
        <v>7.3483607234655001E-3</v>
      </c>
      <c r="CO79">
        <f t="shared" si="116"/>
        <v>0</v>
      </c>
      <c r="CP79">
        <f t="shared" si="117"/>
        <v>2075.8683034674</v>
      </c>
      <c r="CQ79">
        <f t="shared" si="118"/>
        <v>401.6676025390625</v>
      </c>
      <c r="CR79">
        <f t="shared" si="119"/>
        <v>0.17561998274106613</v>
      </c>
      <c r="CS79">
        <v>-9999</v>
      </c>
    </row>
    <row r="80" spans="1:97" x14ac:dyDescent="0.2">
      <c r="A80" t="s">
        <v>84</v>
      </c>
      <c r="B80" t="s">
        <v>104</v>
      </c>
      <c r="C80" t="s">
        <v>105</v>
      </c>
      <c r="D80">
        <v>3</v>
      </c>
      <c r="E80">
        <v>5</v>
      </c>
      <c r="F80" t="s">
        <v>248</v>
      </c>
      <c r="G80" t="s">
        <v>103</v>
      </c>
      <c r="H80" t="s">
        <v>165</v>
      </c>
      <c r="I80">
        <v>3</v>
      </c>
      <c r="J80" s="6">
        <v>20130614</v>
      </c>
      <c r="K80" t="s">
        <v>138</v>
      </c>
      <c r="L80" t="s">
        <v>86</v>
      </c>
      <c r="M80" t="s">
        <v>87</v>
      </c>
      <c r="N80">
        <v>0</v>
      </c>
      <c r="O80" s="1">
        <v>27</v>
      </c>
      <c r="P80" s="1" t="s">
        <v>192</v>
      </c>
      <c r="Q80" s="1">
        <v>9504.5000057546422</v>
      </c>
      <c r="R80" s="1">
        <v>0</v>
      </c>
      <c r="S80">
        <f t="shared" si="80"/>
        <v>35.204720068217156</v>
      </c>
      <c r="T80">
        <f t="shared" si="81"/>
        <v>0.15760190379141245</v>
      </c>
      <c r="U80">
        <f t="shared" si="82"/>
        <v>760.85010727487361</v>
      </c>
      <c r="V80" s="1">
        <v>27</v>
      </c>
      <c r="W80" s="1">
        <v>27</v>
      </c>
      <c r="X80" s="1">
        <v>0</v>
      </c>
      <c r="Y80" s="1">
        <v>0</v>
      </c>
      <c r="Z80" s="1">
        <v>796.346435546875</v>
      </c>
      <c r="AA80" s="1">
        <v>1221.7257080078125</v>
      </c>
      <c r="AB80" s="1">
        <v>965.55621337890625</v>
      </c>
      <c r="AC80">
        <v>-9999</v>
      </c>
      <c r="AD80">
        <f t="shared" si="83"/>
        <v>0.34817903042621196</v>
      </c>
      <c r="AE80">
        <f t="shared" si="84"/>
        <v>0.20967840240230759</v>
      </c>
      <c r="AF80" s="1">
        <v>-1</v>
      </c>
      <c r="AG80" s="1">
        <v>0.87</v>
      </c>
      <c r="AH80" s="1">
        <v>0.92</v>
      </c>
      <c r="AI80" s="1">
        <v>7.8096399307250977</v>
      </c>
      <c r="AJ80">
        <f t="shared" si="85"/>
        <v>0.87390481996536251</v>
      </c>
      <c r="AK80">
        <f t="shared" si="86"/>
        <v>1.8518107026645036E-2</v>
      </c>
      <c r="AL80">
        <f t="shared" si="87"/>
        <v>0.60221433251059553</v>
      </c>
      <c r="AM80">
        <f t="shared" si="88"/>
        <v>1.534163591965872</v>
      </c>
      <c r="AN80">
        <f t="shared" si="89"/>
        <v>-1</v>
      </c>
      <c r="AO80" s="1">
        <v>2237.1982421875</v>
      </c>
      <c r="AP80" s="1">
        <v>0.5</v>
      </c>
      <c r="AQ80">
        <f t="shared" si="90"/>
        <v>204.97094687927935</v>
      </c>
      <c r="AR80">
        <f t="shared" si="91"/>
        <v>5.227573622818559</v>
      </c>
      <c r="AS80">
        <f t="shared" si="92"/>
        <v>3.1771493558285053</v>
      </c>
      <c r="AT80">
        <f t="shared" si="93"/>
        <v>30.63361930847168</v>
      </c>
      <c r="AU80" s="1">
        <v>1.82</v>
      </c>
      <c r="AV80">
        <f t="shared" si="94"/>
        <v>4.888785028457642</v>
      </c>
      <c r="AW80" s="1">
        <v>1</v>
      </c>
      <c r="AX80">
        <f t="shared" si="95"/>
        <v>9.7775700569152839</v>
      </c>
      <c r="AY80" s="1">
        <v>30.282560348510742</v>
      </c>
      <c r="AZ80" s="1">
        <v>30.63361930847168</v>
      </c>
      <c r="BA80" s="1">
        <v>31.130868911743164</v>
      </c>
      <c r="BB80" s="1">
        <v>1200.3564453125</v>
      </c>
      <c r="BC80" s="1">
        <v>1175.2720947265625</v>
      </c>
      <c r="BD80" s="1">
        <v>9.6487865447998047</v>
      </c>
      <c r="BE80" s="1">
        <v>12.779598236083984</v>
      </c>
      <c r="BF80" s="1">
        <v>21.635856628417969</v>
      </c>
      <c r="BG80" s="1">
        <v>28.656198501586914</v>
      </c>
      <c r="BH80" s="1">
        <v>300.00515747070312</v>
      </c>
      <c r="BI80" s="1">
        <v>2237.1982421875</v>
      </c>
      <c r="BJ80" s="1">
        <v>0.90235352516174316</v>
      </c>
      <c r="BK80" s="1">
        <v>97.095283508300781</v>
      </c>
      <c r="BL80" s="1">
        <v>2.7377839088439941</v>
      </c>
      <c r="BM80" s="1">
        <v>4.6749047935009003E-2</v>
      </c>
      <c r="BN80" s="1">
        <v>0.5</v>
      </c>
      <c r="BO80" s="1">
        <v>-1.355140209197998</v>
      </c>
      <c r="BP80" s="1">
        <v>7.355140209197998</v>
      </c>
      <c r="BQ80" s="1">
        <v>1</v>
      </c>
      <c r="BR80" s="1">
        <v>0</v>
      </c>
      <c r="BS80" s="1">
        <v>0.15999999642372131</v>
      </c>
      <c r="BT80" s="1">
        <v>111115</v>
      </c>
      <c r="BU80">
        <f t="shared" si="96"/>
        <v>1.6483799861027641</v>
      </c>
      <c r="BV80">
        <f t="shared" si="97"/>
        <v>5.227573622818559E-3</v>
      </c>
      <c r="BW80">
        <f t="shared" si="98"/>
        <v>303.78361930847166</v>
      </c>
      <c r="BX80">
        <f t="shared" si="99"/>
        <v>303.43256034851072</v>
      </c>
      <c r="BY80">
        <f t="shared" si="100"/>
        <v>357.95171074915561</v>
      </c>
      <c r="BZ80">
        <f t="shared" si="101"/>
        <v>0.46772512263235494</v>
      </c>
      <c r="CA80">
        <f t="shared" si="102"/>
        <v>4.4179880696832603</v>
      </c>
      <c r="CB80">
        <f t="shared" si="103"/>
        <v>45.501572373549557</v>
      </c>
      <c r="CC80">
        <f t="shared" si="104"/>
        <v>32.721974137465573</v>
      </c>
      <c r="CD80">
        <f t="shared" si="105"/>
        <v>30.458089828491211</v>
      </c>
      <c r="CE80">
        <f t="shared" si="106"/>
        <v>4.3738456434076847</v>
      </c>
      <c r="CF80">
        <f t="shared" si="107"/>
        <v>0.15510186049302643</v>
      </c>
      <c r="CG80">
        <f t="shared" si="108"/>
        <v>1.240838713854755</v>
      </c>
      <c r="CH80">
        <f t="shared" si="109"/>
        <v>3.1330069295529297</v>
      </c>
      <c r="CI80">
        <f t="shared" si="110"/>
        <v>9.7160218241989685E-2</v>
      </c>
      <c r="CJ80">
        <f t="shared" si="111"/>
        <v>73.874956873174924</v>
      </c>
      <c r="CK80">
        <f t="shared" si="112"/>
        <v>0.64738209193326601</v>
      </c>
      <c r="CL80">
        <f t="shared" si="113"/>
        <v>27.102557165825637</v>
      </c>
      <c r="CM80">
        <f t="shared" si="114"/>
        <v>1170.4113397725769</v>
      </c>
      <c r="CN80">
        <f t="shared" si="115"/>
        <v>8.1521590378741838E-3</v>
      </c>
      <c r="CO80">
        <f t="shared" si="116"/>
        <v>0</v>
      </c>
      <c r="CP80">
        <f t="shared" si="117"/>
        <v>1955.0983270656927</v>
      </c>
      <c r="CQ80">
        <f t="shared" si="118"/>
        <v>425.3792724609375</v>
      </c>
      <c r="CR80">
        <f t="shared" si="119"/>
        <v>0.20967840240230759</v>
      </c>
      <c r="CS80">
        <v>-9999</v>
      </c>
    </row>
    <row r="81" spans="1:97" x14ac:dyDescent="0.2">
      <c r="A81" t="s">
        <v>84</v>
      </c>
      <c r="B81" t="s">
        <v>104</v>
      </c>
      <c r="C81" t="s">
        <v>105</v>
      </c>
      <c r="D81">
        <v>3</v>
      </c>
      <c r="E81">
        <v>5</v>
      </c>
      <c r="F81" t="s">
        <v>248</v>
      </c>
      <c r="G81" t="s">
        <v>103</v>
      </c>
      <c r="H81" t="s">
        <v>165</v>
      </c>
      <c r="I81">
        <v>3</v>
      </c>
      <c r="J81" s="6">
        <v>20130614</v>
      </c>
      <c r="K81" t="s">
        <v>138</v>
      </c>
      <c r="L81" t="s">
        <v>86</v>
      </c>
      <c r="M81" t="s">
        <v>87</v>
      </c>
      <c r="N81">
        <v>0</v>
      </c>
      <c r="O81" s="1">
        <v>28</v>
      </c>
      <c r="P81" s="1" t="s">
        <v>193</v>
      </c>
      <c r="Q81" s="1">
        <v>9626.0000050310045</v>
      </c>
      <c r="R81" s="1">
        <v>0</v>
      </c>
      <c r="S81">
        <f t="shared" si="80"/>
        <v>31.082579203128596</v>
      </c>
      <c r="T81">
        <f t="shared" si="81"/>
        <v>0.13922366525015389</v>
      </c>
      <c r="U81">
        <f t="shared" si="82"/>
        <v>478.74393595584746</v>
      </c>
      <c r="V81" s="1">
        <v>28</v>
      </c>
      <c r="W81" s="1">
        <v>28</v>
      </c>
      <c r="X81" s="1">
        <v>0</v>
      </c>
      <c r="Y81" s="1">
        <v>0</v>
      </c>
      <c r="Z81" s="1">
        <v>800.188720703125</v>
      </c>
      <c r="AA81" s="1">
        <v>1201.013916015625</v>
      </c>
      <c r="AB81" s="1">
        <v>982.9271240234375</v>
      </c>
      <c r="AC81">
        <v>-9999</v>
      </c>
      <c r="AD81">
        <f t="shared" si="83"/>
        <v>0.33373900998769551</v>
      </c>
      <c r="AE81">
        <f t="shared" si="84"/>
        <v>0.18158556623198213</v>
      </c>
      <c r="AF81" s="1">
        <v>-1</v>
      </c>
      <c r="AG81" s="1">
        <v>0.87</v>
      </c>
      <c r="AH81" s="1">
        <v>0.92</v>
      </c>
      <c r="AI81" s="1">
        <v>7.8096399307250977</v>
      </c>
      <c r="AJ81">
        <f t="shared" si="85"/>
        <v>0.87390481996536251</v>
      </c>
      <c r="AK81">
        <f t="shared" si="86"/>
        <v>1.5434082259643439E-2</v>
      </c>
      <c r="AL81">
        <f t="shared" si="87"/>
        <v>0.54409451936313025</v>
      </c>
      <c r="AM81">
        <f t="shared" si="88"/>
        <v>1.5009133282462359</v>
      </c>
      <c r="AN81">
        <f t="shared" si="89"/>
        <v>-1</v>
      </c>
      <c r="AO81" s="1">
        <v>2378.615966796875</v>
      </c>
      <c r="AP81" s="1">
        <v>0.5</v>
      </c>
      <c r="AQ81">
        <f t="shared" si="90"/>
        <v>188.7295017862989</v>
      </c>
      <c r="AR81">
        <f t="shared" si="91"/>
        <v>4.7303340213870797</v>
      </c>
      <c r="AS81">
        <f t="shared" si="92"/>
        <v>3.2481374466751141</v>
      </c>
      <c r="AT81">
        <f t="shared" si="93"/>
        <v>30.809238433837891</v>
      </c>
      <c r="AU81" s="1">
        <v>1.82</v>
      </c>
      <c r="AV81">
        <f t="shared" si="94"/>
        <v>4.888785028457642</v>
      </c>
      <c r="AW81" s="1">
        <v>1</v>
      </c>
      <c r="AX81">
        <f t="shared" si="95"/>
        <v>9.7775700569152839</v>
      </c>
      <c r="AY81" s="1">
        <v>30.2000732421875</v>
      </c>
      <c r="AZ81" s="1">
        <v>30.809238433837891</v>
      </c>
      <c r="BA81" s="1">
        <v>31.134788513183594</v>
      </c>
      <c r="BB81" s="1">
        <v>899.00164794921875</v>
      </c>
      <c r="BC81" s="1">
        <v>877.626708984375</v>
      </c>
      <c r="BD81" s="1">
        <v>9.6734733581542969</v>
      </c>
      <c r="BE81" s="1">
        <v>12.507266044616699</v>
      </c>
      <c r="BF81" s="1">
        <v>21.794170379638672</v>
      </c>
      <c r="BG81" s="1">
        <v>28.178657531738281</v>
      </c>
      <c r="BH81" s="1">
        <v>300.00537109375</v>
      </c>
      <c r="BI81" s="1">
        <v>2378.615966796875</v>
      </c>
      <c r="BJ81" s="1">
        <v>0.88015717267990112</v>
      </c>
      <c r="BK81" s="1">
        <v>97.095840454101562</v>
      </c>
      <c r="BL81" s="1">
        <v>2.0504059791564941</v>
      </c>
      <c r="BM81" s="1">
        <v>4.747956246137619E-2</v>
      </c>
      <c r="BN81" s="1">
        <v>0.25</v>
      </c>
      <c r="BO81" s="1">
        <v>-1.355140209197998</v>
      </c>
      <c r="BP81" s="1">
        <v>7.355140209197998</v>
      </c>
      <c r="BQ81" s="1">
        <v>1</v>
      </c>
      <c r="BR81" s="1">
        <v>0</v>
      </c>
      <c r="BS81" s="1">
        <v>0.15999999642372131</v>
      </c>
      <c r="BT81" s="1">
        <v>111115</v>
      </c>
      <c r="BU81">
        <f t="shared" si="96"/>
        <v>1.6483811598557689</v>
      </c>
      <c r="BV81">
        <f t="shared" si="97"/>
        <v>4.7303340213870797E-3</v>
      </c>
      <c r="BW81">
        <f t="shared" si="98"/>
        <v>303.95923843383787</v>
      </c>
      <c r="BX81">
        <f t="shared" si="99"/>
        <v>303.35007324218748</v>
      </c>
      <c r="BY81">
        <f t="shared" si="100"/>
        <v>380.57854618090641</v>
      </c>
      <c r="BZ81">
        <f t="shared" si="101"/>
        <v>0.6250203432700121</v>
      </c>
      <c r="CA81">
        <f t="shared" si="102"/>
        <v>4.4625409550602191</v>
      </c>
      <c r="CB81">
        <f t="shared" si="103"/>
        <v>45.960166101757146</v>
      </c>
      <c r="CC81">
        <f t="shared" si="104"/>
        <v>33.452900057140447</v>
      </c>
      <c r="CD81">
        <f t="shared" si="105"/>
        <v>30.504655838012695</v>
      </c>
      <c r="CE81">
        <f t="shared" si="106"/>
        <v>4.3855185209014715</v>
      </c>
      <c r="CF81">
        <f t="shared" si="107"/>
        <v>0.1372690789686663</v>
      </c>
      <c r="CG81">
        <f t="shared" si="108"/>
        <v>1.214403508385105</v>
      </c>
      <c r="CH81">
        <f t="shared" si="109"/>
        <v>3.1711150125163665</v>
      </c>
      <c r="CI81">
        <f t="shared" si="110"/>
        <v>8.5966666463086192E-2</v>
      </c>
      <c r="CJ81">
        <f t="shared" si="111"/>
        <v>46.484044823937587</v>
      </c>
      <c r="CK81">
        <f t="shared" si="112"/>
        <v>0.54549836628134218</v>
      </c>
      <c r="CL81">
        <f t="shared" si="113"/>
        <v>26.074008850145304</v>
      </c>
      <c r="CM81">
        <f t="shared" si="114"/>
        <v>873.33510261592505</v>
      </c>
      <c r="CN81">
        <f t="shared" si="115"/>
        <v>9.2799137788022196E-3</v>
      </c>
      <c r="CO81">
        <f t="shared" si="116"/>
        <v>0</v>
      </c>
      <c r="CP81">
        <f t="shared" si="117"/>
        <v>2078.6839582303596</v>
      </c>
      <c r="CQ81">
        <f t="shared" si="118"/>
        <v>400.8251953125</v>
      </c>
      <c r="CR81">
        <f t="shared" si="119"/>
        <v>0.18158556623198213</v>
      </c>
      <c r="CS81">
        <v>-9999</v>
      </c>
    </row>
    <row r="82" spans="1:97" x14ac:dyDescent="0.2">
      <c r="A82" t="s">
        <v>84</v>
      </c>
      <c r="B82" t="s">
        <v>104</v>
      </c>
      <c r="C82" t="s">
        <v>105</v>
      </c>
      <c r="D82">
        <v>3</v>
      </c>
      <c r="E82">
        <v>5</v>
      </c>
      <c r="F82" t="s">
        <v>248</v>
      </c>
      <c r="G82" t="s">
        <v>103</v>
      </c>
      <c r="H82" t="s">
        <v>165</v>
      </c>
      <c r="I82">
        <v>3</v>
      </c>
      <c r="J82" s="6">
        <v>20130614</v>
      </c>
      <c r="K82" t="s">
        <v>138</v>
      </c>
      <c r="L82" t="s">
        <v>86</v>
      </c>
      <c r="M82" t="s">
        <v>87</v>
      </c>
      <c r="N82">
        <v>0</v>
      </c>
      <c r="O82" s="1">
        <v>29</v>
      </c>
      <c r="P82" s="1" t="s">
        <v>194</v>
      </c>
      <c r="Q82" s="1">
        <v>9782.0000055134296</v>
      </c>
      <c r="R82" s="1">
        <v>0</v>
      </c>
      <c r="S82">
        <f t="shared" si="80"/>
        <v>38.580945598121765</v>
      </c>
      <c r="T82">
        <f t="shared" si="81"/>
        <v>0.11540692618873007</v>
      </c>
      <c r="U82">
        <f t="shared" si="82"/>
        <v>866.64242627969054</v>
      </c>
      <c r="V82" s="1">
        <v>29</v>
      </c>
      <c r="W82" s="1">
        <v>29</v>
      </c>
      <c r="X82" s="1">
        <v>0</v>
      </c>
      <c r="Y82" s="1">
        <v>0</v>
      </c>
      <c r="Z82" s="1">
        <v>792.86083984375</v>
      </c>
      <c r="AA82" s="1">
        <v>1224.0052490234375</v>
      </c>
      <c r="AB82" s="1">
        <v>985.58099365234375</v>
      </c>
      <c r="AC82">
        <v>-9999</v>
      </c>
      <c r="AD82">
        <f t="shared" si="83"/>
        <v>0.35224065380738562</v>
      </c>
      <c r="AE82">
        <f t="shared" si="84"/>
        <v>0.19479022296784967</v>
      </c>
      <c r="AF82" s="1">
        <v>-1</v>
      </c>
      <c r="AG82" s="1">
        <v>0.87</v>
      </c>
      <c r="AH82" s="1">
        <v>0.92</v>
      </c>
      <c r="AI82" s="1">
        <v>12.844037055969238</v>
      </c>
      <c r="AJ82">
        <f t="shared" si="85"/>
        <v>0.87642201852798463</v>
      </c>
      <c r="AK82">
        <f t="shared" si="86"/>
        <v>2.7429031566132345E-2</v>
      </c>
      <c r="AL82">
        <f t="shared" si="87"/>
        <v>0.55300324043336013</v>
      </c>
      <c r="AM82">
        <f t="shared" si="88"/>
        <v>1.5437832057194976</v>
      </c>
      <c r="AN82">
        <f t="shared" si="89"/>
        <v>-1</v>
      </c>
      <c r="AO82" s="1">
        <v>1646.5025634765625</v>
      </c>
      <c r="AP82" s="1">
        <v>0.5</v>
      </c>
      <c r="AQ82">
        <f t="shared" si="90"/>
        <v>140.5441748781293</v>
      </c>
      <c r="AR82">
        <f t="shared" si="91"/>
        <v>4.0320545432662005</v>
      </c>
      <c r="AS82">
        <f t="shared" si="92"/>
        <v>3.3319269551252311</v>
      </c>
      <c r="AT82">
        <f t="shared" si="93"/>
        <v>30.979778289794922</v>
      </c>
      <c r="AU82" s="1">
        <v>1.82</v>
      </c>
      <c r="AV82">
        <f t="shared" si="94"/>
        <v>4.888785028457642</v>
      </c>
      <c r="AW82" s="1">
        <v>1</v>
      </c>
      <c r="AX82">
        <f t="shared" si="95"/>
        <v>9.7775700569152839</v>
      </c>
      <c r="AY82" s="1">
        <v>30.156177520751953</v>
      </c>
      <c r="AZ82" s="1">
        <v>30.979778289794922</v>
      </c>
      <c r="BA82" s="1">
        <v>31.135957717895508</v>
      </c>
      <c r="BB82" s="1">
        <v>1499.995849609375</v>
      </c>
      <c r="BC82" s="1">
        <v>1472.9879150390625</v>
      </c>
      <c r="BD82" s="1">
        <v>9.677363395690918</v>
      </c>
      <c r="BE82" s="1">
        <v>12.093810081481934</v>
      </c>
      <c r="BF82" s="1">
        <v>21.8577880859375</v>
      </c>
      <c r="BG82" s="1">
        <v>27.315700531005859</v>
      </c>
      <c r="BH82" s="1">
        <v>300.0103759765625</v>
      </c>
      <c r="BI82" s="1">
        <v>1646.5025634765625</v>
      </c>
      <c r="BJ82" s="1">
        <v>1.4082436561584473</v>
      </c>
      <c r="BK82" s="1">
        <v>97.095321655273438</v>
      </c>
      <c r="BL82" s="1">
        <v>3.1660065650939941</v>
      </c>
      <c r="BM82" s="1">
        <v>5.3100518882274628E-2</v>
      </c>
      <c r="BN82" s="1">
        <v>0.25</v>
      </c>
      <c r="BO82" s="1">
        <v>-1.355140209197998</v>
      </c>
      <c r="BP82" s="1">
        <v>7.355140209197998</v>
      </c>
      <c r="BQ82" s="1">
        <v>1</v>
      </c>
      <c r="BR82" s="1">
        <v>0</v>
      </c>
      <c r="BS82" s="1">
        <v>0.15999999642372131</v>
      </c>
      <c r="BT82" s="1">
        <v>111115</v>
      </c>
      <c r="BU82">
        <f t="shared" si="96"/>
        <v>1.6484086592118816</v>
      </c>
      <c r="BV82">
        <f t="shared" si="97"/>
        <v>4.0320545432662004E-3</v>
      </c>
      <c r="BW82">
        <f t="shared" si="98"/>
        <v>304.1297782897949</v>
      </c>
      <c r="BX82">
        <f t="shared" si="99"/>
        <v>303.30617752075193</v>
      </c>
      <c r="BY82">
        <f t="shared" si="100"/>
        <v>263.44040426789797</v>
      </c>
      <c r="BZ82">
        <f t="shared" si="101"/>
        <v>0.28732734060863718</v>
      </c>
      <c r="CA82">
        <f t="shared" si="102"/>
        <v>4.5061793350245081</v>
      </c>
      <c r="CB82">
        <f t="shared" si="103"/>
        <v>46.409850219387664</v>
      </c>
      <c r="CC82">
        <f t="shared" si="104"/>
        <v>34.31604013790573</v>
      </c>
      <c r="CD82">
        <f t="shared" si="105"/>
        <v>30.567977905273438</v>
      </c>
      <c r="CE82">
        <f t="shared" si="106"/>
        <v>4.401435246963433</v>
      </c>
      <c r="CF82">
        <f t="shared" si="107"/>
        <v>0.11406064198781889</v>
      </c>
      <c r="CG82">
        <f t="shared" si="108"/>
        <v>1.174252379899277</v>
      </c>
      <c r="CH82">
        <f t="shared" si="109"/>
        <v>3.227182867064156</v>
      </c>
      <c r="CI82">
        <f t="shared" si="110"/>
        <v>7.1407646258490262E-2</v>
      </c>
      <c r="CJ82">
        <f t="shared" si="111"/>
        <v>84.146925139733156</v>
      </c>
      <c r="CK82">
        <f t="shared" si="112"/>
        <v>0.5883567797341418</v>
      </c>
      <c r="CL82">
        <f t="shared" si="113"/>
        <v>24.719177123819048</v>
      </c>
      <c r="CM82">
        <f t="shared" si="114"/>
        <v>1467.6610008615846</v>
      </c>
      <c r="CN82">
        <f t="shared" si="115"/>
        <v>6.4980211866673522E-3</v>
      </c>
      <c r="CO82">
        <f t="shared" si="116"/>
        <v>0</v>
      </c>
      <c r="CP82">
        <f t="shared" si="117"/>
        <v>1443.03110019363</v>
      </c>
      <c r="CQ82">
        <f t="shared" si="118"/>
        <v>431.1444091796875</v>
      </c>
      <c r="CR82">
        <f t="shared" si="119"/>
        <v>0.19479022296784967</v>
      </c>
      <c r="CS82">
        <v>-9999</v>
      </c>
    </row>
    <row r="83" spans="1:97" x14ac:dyDescent="0.2">
      <c r="A83" t="s">
        <v>84</v>
      </c>
      <c r="B83" t="s">
        <v>195</v>
      </c>
      <c r="C83" t="s">
        <v>100</v>
      </c>
      <c r="D83">
        <v>1</v>
      </c>
      <c r="E83">
        <v>1</v>
      </c>
      <c r="F83" t="s">
        <v>248</v>
      </c>
      <c r="G83" t="s">
        <v>101</v>
      </c>
      <c r="H83" t="s">
        <v>196</v>
      </c>
      <c r="I83">
        <v>1</v>
      </c>
      <c r="J83" s="6">
        <v>20130615</v>
      </c>
      <c r="K83" s="6" t="s">
        <v>85</v>
      </c>
      <c r="L83" s="6" t="s">
        <v>86</v>
      </c>
      <c r="M83" s="6" t="s">
        <v>87</v>
      </c>
      <c r="O83" s="1">
        <v>1</v>
      </c>
      <c r="P83" s="1" t="s">
        <v>197</v>
      </c>
      <c r="Q83" s="1">
        <v>6230.9999953825027</v>
      </c>
      <c r="R83" s="1">
        <v>0</v>
      </c>
      <c r="S83">
        <f t="shared" si="80"/>
        <v>8.2798466935913346</v>
      </c>
      <c r="T83">
        <f t="shared" si="81"/>
        <v>5.3477744251242833E-2</v>
      </c>
      <c r="U83">
        <f t="shared" si="82"/>
        <v>140.03454615469718</v>
      </c>
      <c r="V83" s="1">
        <v>1</v>
      </c>
      <c r="W83" s="1">
        <v>1</v>
      </c>
      <c r="X83" s="1">
        <v>0</v>
      </c>
      <c r="Y83" s="1">
        <v>0</v>
      </c>
      <c r="Z83" s="1">
        <v>486.553466796875</v>
      </c>
      <c r="AA83" s="1">
        <v>782.70916748046875</v>
      </c>
      <c r="AB83" s="1">
        <v>656.80999755859375</v>
      </c>
      <c r="AC83">
        <v>-9999</v>
      </c>
      <c r="AD83">
        <f t="shared" si="83"/>
        <v>0.37837259736833712</v>
      </c>
      <c r="AE83">
        <f t="shared" si="84"/>
        <v>0.16085051147049023</v>
      </c>
      <c r="AF83" s="1">
        <v>-1</v>
      </c>
      <c r="AG83" s="1">
        <v>0.87</v>
      </c>
      <c r="AH83" s="1">
        <v>0.92</v>
      </c>
      <c r="AI83" s="1">
        <v>9.8973188400268555</v>
      </c>
      <c r="AJ83">
        <f t="shared" si="85"/>
        <v>0.87494865942001343</v>
      </c>
      <c r="AK83">
        <f t="shared" si="86"/>
        <v>5.2985931923520005E-3</v>
      </c>
      <c r="AL83">
        <f t="shared" si="87"/>
        <v>0.42511141818736392</v>
      </c>
      <c r="AM83">
        <f t="shared" si="88"/>
        <v>1.6086806916273233</v>
      </c>
      <c r="AN83">
        <f t="shared" si="89"/>
        <v>-1</v>
      </c>
      <c r="AO83" s="1">
        <v>2001.7669677734375</v>
      </c>
      <c r="AP83" s="1">
        <v>0.5</v>
      </c>
      <c r="AQ83">
        <f t="shared" si="90"/>
        <v>140.86027731285174</v>
      </c>
      <c r="AR83">
        <f t="shared" si="91"/>
        <v>0.69677013142752942</v>
      </c>
      <c r="AS83">
        <f t="shared" si="92"/>
        <v>1.2452325051757607</v>
      </c>
      <c r="AT83">
        <f t="shared" si="93"/>
        <v>23.55908203125</v>
      </c>
      <c r="AU83" s="1">
        <v>1.95</v>
      </c>
      <c r="AV83">
        <f t="shared" si="94"/>
        <v>4.7126168012619019</v>
      </c>
      <c r="AW83" s="1">
        <v>1</v>
      </c>
      <c r="AX83">
        <f t="shared" si="95"/>
        <v>9.4252336025238037</v>
      </c>
      <c r="AY83" s="1">
        <v>18.880813598632812</v>
      </c>
      <c r="AZ83" s="1">
        <v>23.55908203125</v>
      </c>
      <c r="BA83" s="1">
        <v>17.128532409667969</v>
      </c>
      <c r="BB83" s="1">
        <v>400.12045288085938</v>
      </c>
      <c r="BC83" s="1">
        <v>394.56204223632812</v>
      </c>
      <c r="BD83" s="1">
        <v>16.727283477783203</v>
      </c>
      <c r="BE83" s="1">
        <v>17.172231674194336</v>
      </c>
      <c r="BF83" s="1">
        <v>74.378204345703125</v>
      </c>
      <c r="BG83" s="1">
        <v>76.356391906738281</v>
      </c>
      <c r="BH83" s="1">
        <v>300.1180419921875</v>
      </c>
      <c r="BI83" s="1">
        <v>2001.69384765625</v>
      </c>
      <c r="BJ83" s="1">
        <v>1.0854002237319946</v>
      </c>
      <c r="BK83" s="1">
        <v>97.327468872070312</v>
      </c>
      <c r="BL83" s="1">
        <v>1.4561799764633179</v>
      </c>
      <c r="BM83" s="1">
        <v>-4.8680230975151062E-2</v>
      </c>
      <c r="BN83" s="1">
        <v>1</v>
      </c>
      <c r="BO83" s="1">
        <v>-1.355140209197998</v>
      </c>
      <c r="BP83" s="1">
        <v>7.355140209197998</v>
      </c>
      <c r="BQ83" s="1">
        <v>1</v>
      </c>
      <c r="BR83" s="1">
        <v>0</v>
      </c>
      <c r="BS83" s="1">
        <v>0.15999999642372131</v>
      </c>
      <c r="BT83" s="1">
        <v>111115</v>
      </c>
      <c r="BU83">
        <f t="shared" si="96"/>
        <v>1.5390668820112179</v>
      </c>
      <c r="BV83">
        <f t="shared" si="97"/>
        <v>6.9677013142752943E-4</v>
      </c>
      <c r="BW83">
        <f t="shared" si="98"/>
        <v>296.70908203124998</v>
      </c>
      <c r="BX83">
        <f t="shared" si="99"/>
        <v>292.03081359863279</v>
      </c>
      <c r="BY83">
        <f t="shared" si="100"/>
        <v>320.27100846638496</v>
      </c>
      <c r="BZ83">
        <f t="shared" si="101"/>
        <v>0.93937303498695268</v>
      </c>
      <c r="CA83">
        <f t="shared" si="102"/>
        <v>2.9165623489098897</v>
      </c>
      <c r="CB83">
        <f t="shared" si="103"/>
        <v>29.966487187121789</v>
      </c>
      <c r="CC83">
        <f t="shared" si="104"/>
        <v>12.794255512927453</v>
      </c>
      <c r="CD83">
        <f t="shared" si="105"/>
        <v>21.219947814941406</v>
      </c>
      <c r="CE83">
        <f t="shared" si="106"/>
        <v>2.5298687293416382</v>
      </c>
      <c r="CF83">
        <f t="shared" si="107"/>
        <v>5.3176029279072667E-2</v>
      </c>
      <c r="CG83">
        <f t="shared" si="108"/>
        <v>1.6713298437341291</v>
      </c>
      <c r="CH83">
        <f t="shared" si="109"/>
        <v>0.85853888560750913</v>
      </c>
      <c r="CI83">
        <f t="shared" si="110"/>
        <v>3.3261994446576765E-2</v>
      </c>
      <c r="CJ83">
        <f t="shared" si="111"/>
        <v>13.629207931885784</v>
      </c>
      <c r="CK83">
        <f t="shared" si="112"/>
        <v>0.35491134768311455</v>
      </c>
      <c r="CL83">
        <f t="shared" si="113"/>
        <v>56.520893614550175</v>
      </c>
      <c r="CM83">
        <f t="shared" si="114"/>
        <v>393.37609889447236</v>
      </c>
      <c r="CN83">
        <f t="shared" si="115"/>
        <v>1.1896613328274502E-2</v>
      </c>
      <c r="CO83">
        <f t="shared" si="116"/>
        <v>0</v>
      </c>
      <c r="CP83">
        <f t="shared" si="117"/>
        <v>1751.3793485761246</v>
      </c>
      <c r="CQ83">
        <f t="shared" si="118"/>
        <v>296.15570068359375</v>
      </c>
      <c r="CR83">
        <f t="shared" si="119"/>
        <v>0.16085051147049023</v>
      </c>
      <c r="CS83">
        <v>-9999</v>
      </c>
    </row>
    <row r="84" spans="1:97" x14ac:dyDescent="0.2">
      <c r="A84" t="s">
        <v>84</v>
      </c>
      <c r="B84" t="s">
        <v>195</v>
      </c>
      <c r="C84" t="s">
        <v>100</v>
      </c>
      <c r="D84">
        <v>1</v>
      </c>
      <c r="E84">
        <v>1</v>
      </c>
      <c r="F84" t="s">
        <v>248</v>
      </c>
      <c r="G84" t="s">
        <v>101</v>
      </c>
      <c r="H84" t="s">
        <v>196</v>
      </c>
      <c r="I84">
        <v>1</v>
      </c>
      <c r="J84" s="6">
        <v>20130615</v>
      </c>
      <c r="K84" s="6" t="s">
        <v>85</v>
      </c>
      <c r="L84" s="6" t="s">
        <v>86</v>
      </c>
      <c r="M84" s="6" t="s">
        <v>87</v>
      </c>
      <c r="O84" s="1">
        <v>2</v>
      </c>
      <c r="P84" s="1" t="s">
        <v>198</v>
      </c>
      <c r="Q84" s="1">
        <v>6355.4999987250194</v>
      </c>
      <c r="R84" s="1">
        <v>0</v>
      </c>
      <c r="S84">
        <f t="shared" si="80"/>
        <v>5.6250696240282139</v>
      </c>
      <c r="T84">
        <f t="shared" si="81"/>
        <v>5.347035088661186E-2</v>
      </c>
      <c r="U84">
        <f t="shared" si="82"/>
        <v>72.902067391795384</v>
      </c>
      <c r="V84" s="1">
        <v>2</v>
      </c>
      <c r="W84" s="1">
        <v>2</v>
      </c>
      <c r="X84" s="1">
        <v>0</v>
      </c>
      <c r="Y84" s="1">
        <v>0</v>
      </c>
      <c r="Z84" s="1">
        <v>483.218994140625</v>
      </c>
      <c r="AA84" s="1">
        <v>736.15045166015625</v>
      </c>
      <c r="AB84" s="1">
        <v>642.12933349609375</v>
      </c>
      <c r="AC84">
        <v>-9999</v>
      </c>
      <c r="AD84">
        <f t="shared" si="83"/>
        <v>0.34358663633109748</v>
      </c>
      <c r="AE84">
        <f t="shared" si="84"/>
        <v>0.12771997619783754</v>
      </c>
      <c r="AF84" s="1">
        <v>-1</v>
      </c>
      <c r="AG84" s="1">
        <v>0.87</v>
      </c>
      <c r="AH84" s="1">
        <v>0.92</v>
      </c>
      <c r="AI84" s="1">
        <v>9.8973188400268555</v>
      </c>
      <c r="AJ84">
        <f t="shared" si="85"/>
        <v>0.87494865942001343</v>
      </c>
      <c r="AK84">
        <f t="shared" si="86"/>
        <v>3.7830611037974211E-3</v>
      </c>
      <c r="AL84">
        <f t="shared" si="87"/>
        <v>0.37172568049113558</v>
      </c>
      <c r="AM84">
        <f t="shared" si="88"/>
        <v>1.5234302885161917</v>
      </c>
      <c r="AN84">
        <f t="shared" si="89"/>
        <v>-1</v>
      </c>
      <c r="AO84" s="1">
        <v>2001.5498046875</v>
      </c>
      <c r="AP84" s="1">
        <v>0.5</v>
      </c>
      <c r="AQ84">
        <f t="shared" si="90"/>
        <v>111.83501606953763</v>
      </c>
      <c r="AR84">
        <f t="shared" si="91"/>
        <v>0.69543925054011457</v>
      </c>
      <c r="AS84">
        <f t="shared" si="92"/>
        <v>1.2430509051718659</v>
      </c>
      <c r="AT84">
        <f t="shared" si="93"/>
        <v>23.553762435913086</v>
      </c>
      <c r="AU84" s="1">
        <v>1.95</v>
      </c>
      <c r="AV84">
        <f t="shared" si="94"/>
        <v>4.7126168012619019</v>
      </c>
      <c r="AW84" s="1">
        <v>1</v>
      </c>
      <c r="AX84">
        <f t="shared" si="95"/>
        <v>9.4252336025238037</v>
      </c>
      <c r="AY84" s="1">
        <v>18.875537872314453</v>
      </c>
      <c r="AZ84" s="1">
        <v>23.553762435913086</v>
      </c>
      <c r="BA84" s="1">
        <v>17.129472732543945</v>
      </c>
      <c r="BB84" s="1">
        <v>249.13236999511719</v>
      </c>
      <c r="BC84" s="1">
        <v>245.36698913574219</v>
      </c>
      <c r="BD84" s="1">
        <v>16.740610122680664</v>
      </c>
      <c r="BE84" s="1">
        <v>17.184661865234375</v>
      </c>
      <c r="BF84" s="1">
        <v>74.464973449707031</v>
      </c>
      <c r="BG84" s="1">
        <v>76.438346862792969</v>
      </c>
      <c r="BH84" s="1">
        <v>300.14572143554688</v>
      </c>
      <c r="BI84" s="1">
        <v>2001.5411376953125</v>
      </c>
      <c r="BJ84" s="1">
        <v>1.0494316816329956</v>
      </c>
      <c r="BK84" s="1">
        <v>97.329612731933594</v>
      </c>
      <c r="BL84" s="1">
        <v>0.64239823818206787</v>
      </c>
      <c r="BM84" s="1">
        <v>-4.7053262591362E-2</v>
      </c>
      <c r="BN84" s="1">
        <v>1</v>
      </c>
      <c r="BO84" s="1">
        <v>-1.355140209197998</v>
      </c>
      <c r="BP84" s="1">
        <v>7.355140209197998</v>
      </c>
      <c r="BQ84" s="1">
        <v>1</v>
      </c>
      <c r="BR84" s="1">
        <v>0</v>
      </c>
      <c r="BS84" s="1">
        <v>0.15999999642372131</v>
      </c>
      <c r="BT84" s="1">
        <v>111115</v>
      </c>
      <c r="BU84">
        <f t="shared" si="96"/>
        <v>1.5392088278745992</v>
      </c>
      <c r="BV84">
        <f t="shared" si="97"/>
        <v>6.9543925054011454E-4</v>
      </c>
      <c r="BW84">
        <f t="shared" si="98"/>
        <v>296.70376243591306</v>
      </c>
      <c r="BX84">
        <f t="shared" si="99"/>
        <v>292.02553787231443</v>
      </c>
      <c r="BY84">
        <f t="shared" si="100"/>
        <v>320.24657487318109</v>
      </c>
      <c r="BZ84">
        <f t="shared" si="101"/>
        <v>0.93952328347684355</v>
      </c>
      <c r="CA84">
        <f t="shared" si="102"/>
        <v>2.9156273894443552</v>
      </c>
      <c r="CB84">
        <f t="shared" si="103"/>
        <v>29.956221006186592</v>
      </c>
      <c r="CC84">
        <f t="shared" si="104"/>
        <v>12.771559140952217</v>
      </c>
      <c r="CD84">
        <f t="shared" si="105"/>
        <v>21.21465015411377</v>
      </c>
      <c r="CE84">
        <f t="shared" si="106"/>
        <v>2.5290466023261762</v>
      </c>
      <c r="CF84">
        <f t="shared" si="107"/>
        <v>5.3168719098343094E-2</v>
      </c>
      <c r="CG84">
        <f t="shared" si="108"/>
        <v>1.6725764842724893</v>
      </c>
      <c r="CH84">
        <f t="shared" si="109"/>
        <v>0.85647011805368689</v>
      </c>
      <c r="CI84">
        <f t="shared" si="110"/>
        <v>3.3257418164226414E-2</v>
      </c>
      <c r="CJ84">
        <f t="shared" si="111"/>
        <v>7.0955299866007691</v>
      </c>
      <c r="CK84">
        <f t="shared" si="112"/>
        <v>0.29711440666317351</v>
      </c>
      <c r="CL84">
        <f t="shared" si="113"/>
        <v>56.583067283212564</v>
      </c>
      <c r="CM84">
        <f t="shared" si="114"/>
        <v>244.56129621473016</v>
      </c>
      <c r="CN84">
        <f t="shared" si="115"/>
        <v>1.3014475223000274E-2</v>
      </c>
      <c r="CO84">
        <f t="shared" si="116"/>
        <v>0</v>
      </c>
      <c r="CP84">
        <f t="shared" si="117"/>
        <v>1751.2457352005222</v>
      </c>
      <c r="CQ84">
        <f t="shared" si="118"/>
        <v>252.93145751953125</v>
      </c>
      <c r="CR84">
        <f t="shared" si="119"/>
        <v>0.12771997619783754</v>
      </c>
      <c r="CS84">
        <v>-9999</v>
      </c>
    </row>
    <row r="85" spans="1:97" x14ac:dyDescent="0.2">
      <c r="A85" t="s">
        <v>84</v>
      </c>
      <c r="B85" t="s">
        <v>195</v>
      </c>
      <c r="C85" t="s">
        <v>100</v>
      </c>
      <c r="D85">
        <v>1</v>
      </c>
      <c r="E85">
        <v>1</v>
      </c>
      <c r="F85" t="s">
        <v>248</v>
      </c>
      <c r="G85" t="s">
        <v>101</v>
      </c>
      <c r="H85" t="s">
        <v>196</v>
      </c>
      <c r="I85">
        <v>1</v>
      </c>
      <c r="J85" s="6">
        <v>20130615</v>
      </c>
      <c r="K85" s="6" t="s">
        <v>85</v>
      </c>
      <c r="L85" s="6" t="s">
        <v>86</v>
      </c>
      <c r="M85" s="6" t="s">
        <v>87</v>
      </c>
      <c r="O85" s="1">
        <v>3</v>
      </c>
      <c r="P85" s="1" t="s">
        <v>199</v>
      </c>
      <c r="Q85" s="1">
        <v>6499.9999981392175</v>
      </c>
      <c r="R85" s="1">
        <v>0</v>
      </c>
      <c r="S85">
        <f t="shared" si="80"/>
        <v>0.77414620278073742</v>
      </c>
      <c r="T85">
        <f t="shared" si="81"/>
        <v>5.1162270716997256E-2</v>
      </c>
      <c r="U85">
        <f t="shared" si="82"/>
        <v>73.218030119298703</v>
      </c>
      <c r="V85" s="1">
        <v>3</v>
      </c>
      <c r="W85" s="1">
        <v>3</v>
      </c>
      <c r="X85" s="1">
        <v>0</v>
      </c>
      <c r="Y85" s="1">
        <v>0</v>
      </c>
      <c r="Z85" s="1">
        <v>480.229248046875</v>
      </c>
      <c r="AA85" s="1">
        <v>710.121826171875</v>
      </c>
      <c r="AB85" s="1">
        <v>629.858154296875</v>
      </c>
      <c r="AC85">
        <v>-9999</v>
      </c>
      <c r="AD85">
        <f t="shared" si="83"/>
        <v>0.32373681480022237</v>
      </c>
      <c r="AE85">
        <f t="shared" si="84"/>
        <v>0.11302803113049691</v>
      </c>
      <c r="AF85" s="1">
        <v>-1</v>
      </c>
      <c r="AG85" s="1">
        <v>0.87</v>
      </c>
      <c r="AH85" s="1">
        <v>0.92</v>
      </c>
      <c r="AI85" s="1">
        <v>9.8973188400268555</v>
      </c>
      <c r="AJ85">
        <f t="shared" si="85"/>
        <v>0.87494865942001343</v>
      </c>
      <c r="AK85">
        <f t="shared" si="86"/>
        <v>1.0134226672414198E-3</v>
      </c>
      <c r="AL85">
        <f t="shared" si="87"/>
        <v>0.3491355507412599</v>
      </c>
      <c r="AM85">
        <f t="shared" si="88"/>
        <v>1.4787142371273485</v>
      </c>
      <c r="AN85">
        <f t="shared" si="89"/>
        <v>-1</v>
      </c>
      <c r="AO85" s="1">
        <v>2000.8372802734375</v>
      </c>
      <c r="AP85" s="1">
        <v>0.5</v>
      </c>
      <c r="AQ85">
        <f t="shared" si="90"/>
        <v>98.935125196779467</v>
      </c>
      <c r="AR85">
        <f t="shared" si="91"/>
        <v>0.67527299370713145</v>
      </c>
      <c r="AS85">
        <f t="shared" si="92"/>
        <v>1.2609651896908514</v>
      </c>
      <c r="AT85">
        <f t="shared" si="93"/>
        <v>23.660737991333008</v>
      </c>
      <c r="AU85" s="1">
        <v>1.95</v>
      </c>
      <c r="AV85">
        <f t="shared" si="94"/>
        <v>4.7126168012619019</v>
      </c>
      <c r="AW85" s="1">
        <v>1</v>
      </c>
      <c r="AX85">
        <f t="shared" si="95"/>
        <v>9.4252336025238037</v>
      </c>
      <c r="AY85" s="1">
        <v>18.899959564208984</v>
      </c>
      <c r="AZ85" s="1">
        <v>23.660737991333008</v>
      </c>
      <c r="BA85" s="1">
        <v>17.128368377685547</v>
      </c>
      <c r="BB85" s="1">
        <v>99.9178466796875</v>
      </c>
      <c r="BC85" s="1">
        <v>99.371292114257812</v>
      </c>
      <c r="BD85" s="1">
        <v>16.763826370239258</v>
      </c>
      <c r="BE85" s="1">
        <v>17.195003509521484</v>
      </c>
      <c r="BF85" s="1">
        <v>74.450828552246094</v>
      </c>
      <c r="BG85" s="1">
        <v>76.364570617675781</v>
      </c>
      <c r="BH85" s="1">
        <v>300.14120483398438</v>
      </c>
      <c r="BI85" s="1">
        <v>2000.8577880859375</v>
      </c>
      <c r="BJ85" s="1">
        <v>1.0121133327484131</v>
      </c>
      <c r="BK85" s="1">
        <v>97.32562255859375</v>
      </c>
      <c r="BL85" s="1">
        <v>0.47137010097503662</v>
      </c>
      <c r="BM85" s="1">
        <v>-5.7072564959526062E-2</v>
      </c>
      <c r="BN85" s="1">
        <v>1</v>
      </c>
      <c r="BO85" s="1">
        <v>-1.355140209197998</v>
      </c>
      <c r="BP85" s="1">
        <v>7.355140209197998</v>
      </c>
      <c r="BQ85" s="1">
        <v>1</v>
      </c>
      <c r="BR85" s="1">
        <v>0</v>
      </c>
      <c r="BS85" s="1">
        <v>0.15999999642372131</v>
      </c>
      <c r="BT85" s="1">
        <v>111115</v>
      </c>
      <c r="BU85">
        <f t="shared" si="96"/>
        <v>1.5391856658153045</v>
      </c>
      <c r="BV85">
        <f t="shared" si="97"/>
        <v>6.7527299370713143E-4</v>
      </c>
      <c r="BW85">
        <f t="shared" si="98"/>
        <v>296.81073799133299</v>
      </c>
      <c r="BX85">
        <f t="shared" si="99"/>
        <v>292.04995956420896</v>
      </c>
      <c r="BY85">
        <f t="shared" si="100"/>
        <v>320.13723893812494</v>
      </c>
      <c r="BZ85">
        <f t="shared" si="101"/>
        <v>0.93883668413364696</v>
      </c>
      <c r="CA85">
        <f t="shared" si="102"/>
        <v>2.9344796111522342</v>
      </c>
      <c r="CB85">
        <f t="shared" si="103"/>
        <v>30.151151711211146</v>
      </c>
      <c r="CC85">
        <f t="shared" si="104"/>
        <v>12.956148201689661</v>
      </c>
      <c r="CD85">
        <f t="shared" si="105"/>
        <v>21.280348777770996</v>
      </c>
      <c r="CE85">
        <f t="shared" si="106"/>
        <v>2.5392587192438936</v>
      </c>
      <c r="CF85">
        <f t="shared" si="107"/>
        <v>5.088604988579383E-2</v>
      </c>
      <c r="CG85">
        <f t="shared" si="108"/>
        <v>1.6735144214613829</v>
      </c>
      <c r="CH85">
        <f t="shared" si="109"/>
        <v>0.86574429778251072</v>
      </c>
      <c r="CI85">
        <f t="shared" si="110"/>
        <v>3.1828483081554081E-2</v>
      </c>
      <c r="CJ85">
        <f t="shared" si="111"/>
        <v>7.1259903638746147</v>
      </c>
      <c r="CK85">
        <f t="shared" si="112"/>
        <v>0.73681270074572536</v>
      </c>
      <c r="CL85">
        <f t="shared" si="113"/>
        <v>56.225049470730085</v>
      </c>
      <c r="CM85">
        <f t="shared" si="114"/>
        <v>99.260409199538955</v>
      </c>
      <c r="CN85">
        <f t="shared" si="115"/>
        <v>4.3850724473063103E-3</v>
      </c>
      <c r="CO85">
        <f t="shared" si="116"/>
        <v>0</v>
      </c>
      <c r="CP85">
        <f t="shared" si="117"/>
        <v>1750.6478393758844</v>
      </c>
      <c r="CQ85">
        <f t="shared" si="118"/>
        <v>229.892578125</v>
      </c>
      <c r="CR85">
        <f t="shared" si="119"/>
        <v>0.11302803113049691</v>
      </c>
      <c r="CS85">
        <v>-9999</v>
      </c>
    </row>
    <row r="86" spans="1:97" x14ac:dyDescent="0.2">
      <c r="A86" t="s">
        <v>84</v>
      </c>
      <c r="B86" t="s">
        <v>195</v>
      </c>
      <c r="C86" t="s">
        <v>100</v>
      </c>
      <c r="D86">
        <v>1</v>
      </c>
      <c r="E86">
        <v>1</v>
      </c>
      <c r="F86" t="s">
        <v>248</v>
      </c>
      <c r="G86" t="s">
        <v>101</v>
      </c>
      <c r="H86" t="s">
        <v>196</v>
      </c>
      <c r="I86">
        <v>1</v>
      </c>
      <c r="J86" s="6">
        <v>20130615</v>
      </c>
      <c r="K86" s="6" t="s">
        <v>85</v>
      </c>
      <c r="L86" s="6" t="s">
        <v>86</v>
      </c>
      <c r="M86" s="6" t="s">
        <v>87</v>
      </c>
      <c r="O86" s="1">
        <v>4</v>
      </c>
      <c r="P86" s="1" t="s">
        <v>200</v>
      </c>
      <c r="Q86" s="1">
        <v>6812.9999993108213</v>
      </c>
      <c r="R86" s="1">
        <v>0</v>
      </c>
      <c r="S86">
        <f t="shared" si="80"/>
        <v>-0.4923941083520556</v>
      </c>
      <c r="T86">
        <f t="shared" si="81"/>
        <v>5.5963040255715669E-2</v>
      </c>
      <c r="U86">
        <f t="shared" si="82"/>
        <v>62.276406008437078</v>
      </c>
      <c r="V86" s="1">
        <v>4</v>
      </c>
      <c r="W86" s="1">
        <v>4</v>
      </c>
      <c r="X86" s="1">
        <v>0</v>
      </c>
      <c r="Y86" s="1">
        <v>0</v>
      </c>
      <c r="Z86" s="1">
        <v>480.853515625</v>
      </c>
      <c r="AA86" s="1">
        <v>708.80621337890625</v>
      </c>
      <c r="AB86" s="1">
        <v>629.7464599609375</v>
      </c>
      <c r="AC86">
        <v>-9999</v>
      </c>
      <c r="AD86">
        <f t="shared" si="83"/>
        <v>0.32160087404884197</v>
      </c>
      <c r="AE86">
        <f t="shared" si="84"/>
        <v>0.11153930640800663</v>
      </c>
      <c r="AF86" s="1">
        <v>-1</v>
      </c>
      <c r="AG86" s="1">
        <v>0.87</v>
      </c>
      <c r="AH86" s="1">
        <v>0.92</v>
      </c>
      <c r="AI86" s="1">
        <v>9.8973188400268555</v>
      </c>
      <c r="AJ86">
        <f t="shared" si="85"/>
        <v>0.87494865942001343</v>
      </c>
      <c r="AK86">
        <f t="shared" si="86"/>
        <v>2.8994789915996001E-4</v>
      </c>
      <c r="AL86">
        <f t="shared" si="87"/>
        <v>0.34682525891104071</v>
      </c>
      <c r="AM86">
        <f t="shared" si="88"/>
        <v>1.4740585029468272</v>
      </c>
      <c r="AN86">
        <f t="shared" si="89"/>
        <v>-1</v>
      </c>
      <c r="AO86" s="1">
        <v>2001.0169677734375</v>
      </c>
      <c r="AP86" s="1">
        <v>0.5</v>
      </c>
      <c r="AQ86">
        <f t="shared" si="90"/>
        <v>97.640790150032984</v>
      </c>
      <c r="AR86">
        <f t="shared" si="91"/>
        <v>0.7312474468957505</v>
      </c>
      <c r="AS86">
        <f t="shared" si="92"/>
        <v>1.2490466251526917</v>
      </c>
      <c r="AT86">
        <f t="shared" si="93"/>
        <v>23.631103515625</v>
      </c>
      <c r="AU86" s="1">
        <v>1.95</v>
      </c>
      <c r="AV86">
        <f t="shared" si="94"/>
        <v>4.7126168012619019</v>
      </c>
      <c r="AW86" s="1">
        <v>1</v>
      </c>
      <c r="AX86">
        <f t="shared" si="95"/>
        <v>9.4252336025238037</v>
      </c>
      <c r="AY86" s="1">
        <v>18.902059555053711</v>
      </c>
      <c r="AZ86" s="1">
        <v>23.631103515625</v>
      </c>
      <c r="BA86" s="1">
        <v>17.128238677978516</v>
      </c>
      <c r="BB86" s="1">
        <v>49.002948760986328</v>
      </c>
      <c r="BC86" s="1">
        <v>49.299404144287109</v>
      </c>
      <c r="BD86" s="1">
        <v>16.795867919921875</v>
      </c>
      <c r="BE86" s="1">
        <v>17.26270866394043</v>
      </c>
      <c r="BF86" s="1">
        <v>74.621482849121094</v>
      </c>
      <c r="BG86" s="1">
        <v>76.659934997558594</v>
      </c>
      <c r="BH86" s="1">
        <v>300.17025756835938</v>
      </c>
      <c r="BI86" s="1">
        <v>2000.8941650390625</v>
      </c>
      <c r="BJ86" s="1">
        <v>0.97728753089904785</v>
      </c>
      <c r="BK86" s="1">
        <v>97.331184387207031</v>
      </c>
      <c r="BL86" s="1">
        <v>0.39833009243011475</v>
      </c>
      <c r="BM86" s="1">
        <v>-5.0290033221244812E-2</v>
      </c>
      <c r="BN86" s="1">
        <v>0.66666668653488159</v>
      </c>
      <c r="BO86" s="1">
        <v>-1.355140209197998</v>
      </c>
      <c r="BP86" s="1">
        <v>7.355140209197998</v>
      </c>
      <c r="BQ86" s="1">
        <v>1</v>
      </c>
      <c r="BR86" s="1">
        <v>0</v>
      </c>
      <c r="BS86" s="1">
        <v>0.15999999642372131</v>
      </c>
      <c r="BT86" s="1">
        <v>111115</v>
      </c>
      <c r="BU86">
        <f t="shared" si="96"/>
        <v>1.5393346541967148</v>
      </c>
      <c r="BV86">
        <f t="shared" si="97"/>
        <v>7.3124744689575052E-4</v>
      </c>
      <c r="BW86">
        <f t="shared" si="98"/>
        <v>296.78110351562498</v>
      </c>
      <c r="BX86">
        <f t="shared" si="99"/>
        <v>292.05205955505369</v>
      </c>
      <c r="BY86">
        <f t="shared" si="100"/>
        <v>320.14305925049484</v>
      </c>
      <c r="BZ86">
        <f t="shared" si="101"/>
        <v>0.93054027448045729</v>
      </c>
      <c r="CA86">
        <f t="shared" si="102"/>
        <v>2.929246505145314</v>
      </c>
      <c r="CB86">
        <f t="shared" si="103"/>
        <v>30.095662799006554</v>
      </c>
      <c r="CC86">
        <f t="shared" si="104"/>
        <v>12.832954135066124</v>
      </c>
      <c r="CD86">
        <f t="shared" si="105"/>
        <v>21.266581535339355</v>
      </c>
      <c r="CE86">
        <f t="shared" si="106"/>
        <v>2.5371157699280538</v>
      </c>
      <c r="CF86">
        <f t="shared" si="107"/>
        <v>5.5632716775182452E-2</v>
      </c>
      <c r="CG86">
        <f t="shared" si="108"/>
        <v>1.6801998799926223</v>
      </c>
      <c r="CH86">
        <f t="shared" si="109"/>
        <v>0.85691588993543144</v>
      </c>
      <c r="CI86">
        <f t="shared" si="110"/>
        <v>3.4799975366026865E-2</v>
      </c>
      <c r="CJ86">
        <f t="shared" si="111"/>
        <v>6.0614363561797573</v>
      </c>
      <c r="CK86">
        <f t="shared" si="112"/>
        <v>1.2632283714052508</v>
      </c>
      <c r="CL86">
        <f t="shared" si="113"/>
        <v>56.583066084984381</v>
      </c>
      <c r="CM86">
        <f t="shared" si="114"/>
        <v>49.369930995324232</v>
      </c>
      <c r="CN86">
        <f t="shared" si="115"/>
        <v>-5.643347643200073E-3</v>
      </c>
      <c r="CO86">
        <f t="shared" si="116"/>
        <v>0</v>
      </c>
      <c r="CP86">
        <f t="shared" si="117"/>
        <v>1750.6796673422548</v>
      </c>
      <c r="CQ86">
        <f t="shared" si="118"/>
        <v>227.95269775390625</v>
      </c>
      <c r="CR86">
        <f t="shared" si="119"/>
        <v>0.11153930640800663</v>
      </c>
      <c r="CS86">
        <v>-9999</v>
      </c>
    </row>
    <row r="87" spans="1:97" x14ac:dyDescent="0.2">
      <c r="A87" t="s">
        <v>84</v>
      </c>
      <c r="B87" t="s">
        <v>195</v>
      </c>
      <c r="C87" t="s">
        <v>100</v>
      </c>
      <c r="D87">
        <v>1</v>
      </c>
      <c r="E87">
        <v>1</v>
      </c>
      <c r="F87" t="s">
        <v>248</v>
      </c>
      <c r="G87" t="s">
        <v>101</v>
      </c>
      <c r="H87" t="s">
        <v>196</v>
      </c>
      <c r="I87">
        <v>1</v>
      </c>
      <c r="J87" s="6">
        <v>20130615</v>
      </c>
      <c r="K87" s="6" t="s">
        <v>85</v>
      </c>
      <c r="L87" s="6" t="s">
        <v>86</v>
      </c>
      <c r="M87" s="6" t="s">
        <v>87</v>
      </c>
      <c r="O87" s="1">
        <v>5</v>
      </c>
      <c r="P87" s="1" t="s">
        <v>201</v>
      </c>
      <c r="Q87" s="1">
        <v>7643.4999979669228</v>
      </c>
      <c r="R87" s="1">
        <v>0</v>
      </c>
      <c r="S87">
        <f t="shared" si="80"/>
        <v>2.4676622363829885</v>
      </c>
      <c r="T87">
        <f t="shared" si="81"/>
        <v>5.9507522316227815E-2</v>
      </c>
      <c r="U87">
        <f t="shared" si="82"/>
        <v>79.41386255445309</v>
      </c>
      <c r="V87" s="1">
        <v>5</v>
      </c>
      <c r="W87" s="1">
        <v>5</v>
      </c>
      <c r="X87" s="1">
        <v>0</v>
      </c>
      <c r="Y87" s="1">
        <v>0</v>
      </c>
      <c r="Z87" s="1">
        <v>486.33349609375</v>
      </c>
      <c r="AA87" s="1">
        <v>751.3128662109375</v>
      </c>
      <c r="AB87" s="1">
        <v>644.66485595703125</v>
      </c>
      <c r="AC87">
        <v>-9999</v>
      </c>
      <c r="AD87">
        <f t="shared" si="83"/>
        <v>0.35268844982456654</v>
      </c>
      <c r="AE87">
        <f t="shared" si="84"/>
        <v>0.14194886717667884</v>
      </c>
      <c r="AF87" s="1">
        <v>-1</v>
      </c>
      <c r="AG87" s="1">
        <v>0.87</v>
      </c>
      <c r="AH87" s="1">
        <v>0.92</v>
      </c>
      <c r="AI87" s="1">
        <v>9.8973188400268555</v>
      </c>
      <c r="AJ87">
        <f t="shared" si="85"/>
        <v>0.87494865942001343</v>
      </c>
      <c r="AK87">
        <f t="shared" si="86"/>
        <v>1.980142895434737E-3</v>
      </c>
      <c r="AL87">
        <f t="shared" si="87"/>
        <v>0.40247665396268778</v>
      </c>
      <c r="AM87">
        <f t="shared" si="88"/>
        <v>1.5448511612823552</v>
      </c>
      <c r="AN87">
        <f t="shared" si="89"/>
        <v>-1</v>
      </c>
      <c r="AO87" s="1">
        <v>2001.479736328125</v>
      </c>
      <c r="AP87" s="1">
        <v>0.5</v>
      </c>
      <c r="AQ87">
        <f t="shared" si="90"/>
        <v>124.28986116724015</v>
      </c>
      <c r="AR87">
        <f t="shared" si="91"/>
        <v>0.77129178772347073</v>
      </c>
      <c r="AS87">
        <f t="shared" si="92"/>
        <v>1.2393036897323733</v>
      </c>
      <c r="AT87">
        <f t="shared" si="93"/>
        <v>23.590835571289062</v>
      </c>
      <c r="AU87" s="1">
        <v>1.95</v>
      </c>
      <c r="AV87">
        <f t="shared" si="94"/>
        <v>4.7126168012619019</v>
      </c>
      <c r="AW87" s="1">
        <v>1</v>
      </c>
      <c r="AX87">
        <f t="shared" si="95"/>
        <v>9.4252336025238037</v>
      </c>
      <c r="AY87" s="1">
        <v>18.874067306518555</v>
      </c>
      <c r="AZ87" s="1">
        <v>23.590835571289062</v>
      </c>
      <c r="BA87" s="1">
        <v>17.128061294555664</v>
      </c>
      <c r="BB87" s="1">
        <v>150.17507934570312</v>
      </c>
      <c r="BC87" s="1">
        <v>148.49745178222656</v>
      </c>
      <c r="BD87" s="1">
        <v>16.799673080444336</v>
      </c>
      <c r="BE87" s="1">
        <v>17.292108535766602</v>
      </c>
      <c r="BF87" s="1">
        <v>74.725212097167969</v>
      </c>
      <c r="BG87" s="1">
        <v>76.914596557617188</v>
      </c>
      <c r="BH87" s="1">
        <v>300.14315795898438</v>
      </c>
      <c r="BI87" s="1">
        <v>2001.5096435546875</v>
      </c>
      <c r="BJ87" s="1">
        <v>1.0185215473175049</v>
      </c>
      <c r="BK87" s="1">
        <v>97.318672180175781</v>
      </c>
      <c r="BL87" s="1">
        <v>0.86482560634613037</v>
      </c>
      <c r="BM87" s="1">
        <v>-6.0738489031791687E-2</v>
      </c>
      <c r="BN87" s="1">
        <v>1</v>
      </c>
      <c r="BO87" s="1">
        <v>-1.355140209197998</v>
      </c>
      <c r="BP87" s="1">
        <v>7.355140209197998</v>
      </c>
      <c r="BQ87" s="1">
        <v>1</v>
      </c>
      <c r="BR87" s="1">
        <v>0</v>
      </c>
      <c r="BS87" s="1">
        <v>0.15999999642372131</v>
      </c>
      <c r="BT87" s="1">
        <v>111115</v>
      </c>
      <c r="BU87">
        <f t="shared" si="96"/>
        <v>1.5391956818409456</v>
      </c>
      <c r="BV87">
        <f t="shared" si="97"/>
        <v>7.7129178772347077E-4</v>
      </c>
      <c r="BW87">
        <f t="shared" si="98"/>
        <v>296.74083557128904</v>
      </c>
      <c r="BX87">
        <f t="shared" si="99"/>
        <v>292.02406730651853</v>
      </c>
      <c r="BY87">
        <f t="shared" si="100"/>
        <v>320.24153581079372</v>
      </c>
      <c r="BZ87">
        <f t="shared" si="101"/>
        <v>0.92458279803890375</v>
      </c>
      <c r="CA87">
        <f t="shared" si="102"/>
        <v>2.9221487316286625</v>
      </c>
      <c r="CB87">
        <f t="shared" si="103"/>
        <v>30.026598865000917</v>
      </c>
      <c r="CC87">
        <f t="shared" si="104"/>
        <v>12.734490329234315</v>
      </c>
      <c r="CD87">
        <f t="shared" si="105"/>
        <v>21.232451438903809</v>
      </c>
      <c r="CE87">
        <f t="shared" si="106"/>
        <v>2.531810054758719</v>
      </c>
      <c r="CF87">
        <f t="shared" si="107"/>
        <v>5.9134170511934259E-2</v>
      </c>
      <c r="CG87">
        <f t="shared" si="108"/>
        <v>1.6828450418962893</v>
      </c>
      <c r="CH87">
        <f t="shared" si="109"/>
        <v>0.84896501286242976</v>
      </c>
      <c r="CI87">
        <f t="shared" si="110"/>
        <v>3.6992219534160486E-2</v>
      </c>
      <c r="CJ87">
        <f t="shared" si="111"/>
        <v>7.7284516564983567</v>
      </c>
      <c r="CK87">
        <f t="shared" si="112"/>
        <v>0.53478266193358348</v>
      </c>
      <c r="CL87">
        <f t="shared" si="113"/>
        <v>56.834110267377937</v>
      </c>
      <c r="CM87">
        <f t="shared" si="114"/>
        <v>148.1440022912532</v>
      </c>
      <c r="CN87">
        <f t="shared" si="115"/>
        <v>9.4669635946183547E-3</v>
      </c>
      <c r="CO87">
        <f t="shared" si="116"/>
        <v>0</v>
      </c>
      <c r="CP87">
        <f t="shared" si="117"/>
        <v>1751.2181794444027</v>
      </c>
      <c r="CQ87">
        <f t="shared" si="118"/>
        <v>264.9793701171875</v>
      </c>
      <c r="CR87">
        <f t="shared" si="119"/>
        <v>0.14194886717667884</v>
      </c>
      <c r="CS87">
        <v>-9999</v>
      </c>
    </row>
    <row r="88" spans="1:97" x14ac:dyDescent="0.2">
      <c r="A88" t="s">
        <v>84</v>
      </c>
      <c r="B88" t="s">
        <v>195</v>
      </c>
      <c r="C88" t="s">
        <v>100</v>
      </c>
      <c r="D88">
        <v>1</v>
      </c>
      <c r="E88">
        <v>1</v>
      </c>
      <c r="F88" t="s">
        <v>248</v>
      </c>
      <c r="G88" t="s">
        <v>101</v>
      </c>
      <c r="H88" t="s">
        <v>196</v>
      </c>
      <c r="I88">
        <v>1</v>
      </c>
      <c r="J88" s="6">
        <v>20130615</v>
      </c>
      <c r="K88" s="6" t="s">
        <v>85</v>
      </c>
      <c r="L88" s="6" t="s">
        <v>86</v>
      </c>
      <c r="M88" s="6" t="s">
        <v>87</v>
      </c>
      <c r="O88" s="1">
        <v>6</v>
      </c>
      <c r="P88" s="1" t="s">
        <v>202</v>
      </c>
      <c r="Q88" s="1">
        <v>7819.9999993797392</v>
      </c>
      <c r="R88" s="1">
        <v>0</v>
      </c>
      <c r="S88">
        <f t="shared" si="80"/>
        <v>8.7901679607589571</v>
      </c>
      <c r="T88">
        <f t="shared" si="81"/>
        <v>5.5145184705605081E-2</v>
      </c>
      <c r="U88">
        <f t="shared" si="82"/>
        <v>132.18140947044489</v>
      </c>
      <c r="V88" s="1">
        <v>6</v>
      </c>
      <c r="W88" s="1">
        <v>6</v>
      </c>
      <c r="X88" s="1">
        <v>0</v>
      </c>
      <c r="Y88" s="1">
        <v>0</v>
      </c>
      <c r="Z88" s="1">
        <v>494.6162109375</v>
      </c>
      <c r="AA88" s="1">
        <v>796.615478515625</v>
      </c>
      <c r="AB88" s="1">
        <v>669.29925537109375</v>
      </c>
      <c r="AC88">
        <v>-9999</v>
      </c>
      <c r="AD88">
        <f t="shared" si="83"/>
        <v>0.37910293701655901</v>
      </c>
      <c r="AE88">
        <f t="shared" si="84"/>
        <v>0.15982142775052047</v>
      </c>
      <c r="AF88" s="1">
        <v>-1</v>
      </c>
      <c r="AG88" s="1">
        <v>0.87</v>
      </c>
      <c r="AH88" s="1">
        <v>0.92</v>
      </c>
      <c r="AI88" s="1">
        <v>9.8973188400268555</v>
      </c>
      <c r="AJ88">
        <f t="shared" si="85"/>
        <v>0.87494865942001343</v>
      </c>
      <c r="AK88">
        <f t="shared" si="86"/>
        <v>5.5915636827639763E-3</v>
      </c>
      <c r="AL88">
        <f t="shared" si="87"/>
        <v>0.42157792025636442</v>
      </c>
      <c r="AM88">
        <f t="shared" si="88"/>
        <v>1.6105729268470859</v>
      </c>
      <c r="AN88">
        <f t="shared" si="89"/>
        <v>-1</v>
      </c>
      <c r="AO88" s="1">
        <v>2000.998046875</v>
      </c>
      <c r="AP88" s="1">
        <v>0.5</v>
      </c>
      <c r="AQ88">
        <f t="shared" si="90"/>
        <v>139.90532517074047</v>
      </c>
      <c r="AR88">
        <f t="shared" si="91"/>
        <v>0.7127861214201574</v>
      </c>
      <c r="AS88">
        <f t="shared" si="92"/>
        <v>1.2353631523861899</v>
      </c>
      <c r="AT88">
        <f t="shared" si="93"/>
        <v>23.566152572631836</v>
      </c>
      <c r="AU88" s="1">
        <v>1.95</v>
      </c>
      <c r="AV88">
        <f t="shared" si="94"/>
        <v>4.7126168012619019</v>
      </c>
      <c r="AW88" s="1">
        <v>1</v>
      </c>
      <c r="AX88">
        <f t="shared" si="95"/>
        <v>9.4252336025238037</v>
      </c>
      <c r="AY88" s="1">
        <v>18.889379501342773</v>
      </c>
      <c r="AZ88" s="1">
        <v>23.566152572631836</v>
      </c>
      <c r="BA88" s="1">
        <v>17.128044128417969</v>
      </c>
      <c r="BB88" s="1">
        <v>399.86474609375</v>
      </c>
      <c r="BC88" s="1">
        <v>393.96774291992188</v>
      </c>
      <c r="BD88" s="1">
        <v>16.832561492919922</v>
      </c>
      <c r="BE88" s="1">
        <v>17.287929534912109</v>
      </c>
      <c r="BF88" s="1">
        <v>74.853561401367188</v>
      </c>
      <c r="BG88" s="1">
        <v>76.823677062988281</v>
      </c>
      <c r="BH88" s="1">
        <v>299.95602416992188</v>
      </c>
      <c r="BI88" s="1">
        <v>2001.1253662109375</v>
      </c>
      <c r="BJ88" s="1">
        <v>0.96075195074081421</v>
      </c>
      <c r="BK88" s="1">
        <v>97.318901062011719</v>
      </c>
      <c r="BL88" s="1">
        <v>1.6142457723617554</v>
      </c>
      <c r="BM88" s="1">
        <v>-6.7906305193901062E-2</v>
      </c>
      <c r="BN88" s="1">
        <v>0.3333333432674408</v>
      </c>
      <c r="BO88" s="1">
        <v>-1.355140209197998</v>
      </c>
      <c r="BP88" s="1">
        <v>7.355140209197998</v>
      </c>
      <c r="BQ88" s="1">
        <v>1</v>
      </c>
      <c r="BR88" s="1">
        <v>0</v>
      </c>
      <c r="BS88" s="1">
        <v>0.15999999642372131</v>
      </c>
      <c r="BT88" s="1">
        <v>111115</v>
      </c>
      <c r="BU88">
        <f t="shared" si="96"/>
        <v>1.5382360213842146</v>
      </c>
      <c r="BV88">
        <f t="shared" si="97"/>
        <v>7.1278612142015743E-4</v>
      </c>
      <c r="BW88">
        <f t="shared" si="98"/>
        <v>296.71615257263181</v>
      </c>
      <c r="BX88">
        <f t="shared" si="99"/>
        <v>292.03937950134275</v>
      </c>
      <c r="BY88">
        <f t="shared" si="100"/>
        <v>320.180051437168</v>
      </c>
      <c r="BZ88">
        <f t="shared" si="101"/>
        <v>0.93627355059082762</v>
      </c>
      <c r="CA88">
        <f t="shared" si="102"/>
        <v>2.9178054563613318</v>
      </c>
      <c r="CB88">
        <f t="shared" si="103"/>
        <v>29.981898937618528</v>
      </c>
      <c r="CC88">
        <f t="shared" si="104"/>
        <v>12.693969402706418</v>
      </c>
      <c r="CD88">
        <f t="shared" si="105"/>
        <v>21.227766036987305</v>
      </c>
      <c r="CE88">
        <f t="shared" si="106"/>
        <v>2.53108244170767</v>
      </c>
      <c r="CF88">
        <f t="shared" si="107"/>
        <v>5.4824417839168096E-2</v>
      </c>
      <c r="CG88">
        <f t="shared" si="108"/>
        <v>1.6824423039751419</v>
      </c>
      <c r="CH88">
        <f t="shared" si="109"/>
        <v>0.84864013773252811</v>
      </c>
      <c r="CI88">
        <f t="shared" si="110"/>
        <v>3.4293936391839981E-2</v>
      </c>
      <c r="CJ88">
        <f t="shared" si="111"/>
        <v>12.863749510491486</v>
      </c>
      <c r="CK88">
        <f t="shared" si="112"/>
        <v>0.33551327956642424</v>
      </c>
      <c r="CL88">
        <f t="shared" si="113"/>
        <v>56.888562573796918</v>
      </c>
      <c r="CM88">
        <f t="shared" si="114"/>
        <v>392.70870497482025</v>
      </c>
      <c r="CN88">
        <f t="shared" si="115"/>
        <v>1.2733611802719874E-2</v>
      </c>
      <c r="CO88">
        <f t="shared" si="116"/>
        <v>0</v>
      </c>
      <c r="CP88">
        <f t="shared" si="117"/>
        <v>1750.8819564976432</v>
      </c>
      <c r="CQ88">
        <f t="shared" si="118"/>
        <v>301.999267578125</v>
      </c>
      <c r="CR88">
        <f t="shared" si="119"/>
        <v>0.15982142775052047</v>
      </c>
      <c r="CS88">
        <v>-9999</v>
      </c>
    </row>
    <row r="89" spans="1:97" x14ac:dyDescent="0.2">
      <c r="A89" t="s">
        <v>84</v>
      </c>
      <c r="B89" t="s">
        <v>195</v>
      </c>
      <c r="C89" t="s">
        <v>100</v>
      </c>
      <c r="D89">
        <v>1</v>
      </c>
      <c r="E89">
        <v>1</v>
      </c>
      <c r="F89" t="s">
        <v>248</v>
      </c>
      <c r="G89" t="s">
        <v>101</v>
      </c>
      <c r="H89" t="s">
        <v>196</v>
      </c>
      <c r="I89">
        <v>1</v>
      </c>
      <c r="J89" s="6">
        <v>20130615</v>
      </c>
      <c r="K89" s="6" t="s">
        <v>85</v>
      </c>
      <c r="L89" s="6" t="s">
        <v>86</v>
      </c>
      <c r="M89" s="6" t="s">
        <v>87</v>
      </c>
      <c r="O89" s="1">
        <v>7</v>
      </c>
      <c r="P89" s="1" t="s">
        <v>203</v>
      </c>
      <c r="Q89" s="1">
        <v>8637.4999988628551</v>
      </c>
      <c r="R89" s="1">
        <v>0</v>
      </c>
      <c r="S89">
        <f t="shared" si="80"/>
        <v>-0.54919576739743647</v>
      </c>
      <c r="T89">
        <f t="shared" si="81"/>
        <v>6.7399729296747091E-2</v>
      </c>
      <c r="U89">
        <f t="shared" si="82"/>
        <v>61.80911039211783</v>
      </c>
      <c r="V89" s="1">
        <v>7</v>
      </c>
      <c r="W89" s="1">
        <v>7</v>
      </c>
      <c r="X89" s="1">
        <v>0</v>
      </c>
      <c r="Y89" s="1">
        <v>0</v>
      </c>
      <c r="Z89" s="1">
        <v>487.78125</v>
      </c>
      <c r="AA89" s="1">
        <v>716.176025390625</v>
      </c>
      <c r="AB89" s="1">
        <v>631.11297607421875</v>
      </c>
      <c r="AC89">
        <v>-9999</v>
      </c>
      <c r="AD89">
        <f t="shared" si="83"/>
        <v>0.31890871418943589</v>
      </c>
      <c r="AE89">
        <f t="shared" si="84"/>
        <v>0.11877394146224063</v>
      </c>
      <c r="AF89" s="1">
        <v>-1</v>
      </c>
      <c r="AG89" s="1">
        <v>0.87</v>
      </c>
      <c r="AH89" s="1">
        <v>0.92</v>
      </c>
      <c r="AI89" s="1">
        <v>9.8973188400268555</v>
      </c>
      <c r="AJ89">
        <f t="shared" si="85"/>
        <v>0.87494865942001343</v>
      </c>
      <c r="AK89">
        <f t="shared" si="86"/>
        <v>2.5765939768722151E-4</v>
      </c>
      <c r="AL89">
        <f t="shared" si="87"/>
        <v>0.37243868285043907</v>
      </c>
      <c r="AM89">
        <f t="shared" si="88"/>
        <v>1.4682319695368058</v>
      </c>
      <c r="AN89">
        <f t="shared" si="89"/>
        <v>-1</v>
      </c>
      <c r="AO89" s="1">
        <v>1997.5650634765625</v>
      </c>
      <c r="AP89" s="1">
        <v>0.5</v>
      </c>
      <c r="AQ89">
        <f t="shared" si="90"/>
        <v>103.79458021440303</v>
      </c>
      <c r="AR89">
        <f t="shared" si="91"/>
        <v>1.1449147818071952</v>
      </c>
      <c r="AS89">
        <f t="shared" si="92"/>
        <v>1.6218016280104346</v>
      </c>
      <c r="AT89">
        <f t="shared" si="93"/>
        <v>25.760812759399414</v>
      </c>
      <c r="AU89" s="1">
        <v>1.95</v>
      </c>
      <c r="AV89">
        <f t="shared" si="94"/>
        <v>4.7126168012619019</v>
      </c>
      <c r="AW89" s="1">
        <v>1</v>
      </c>
      <c r="AX89">
        <f t="shared" si="95"/>
        <v>9.4252336025238037</v>
      </c>
      <c r="AY89" s="1">
        <v>22.342912673950195</v>
      </c>
      <c r="AZ89" s="1">
        <v>25.760812759399414</v>
      </c>
      <c r="BA89" s="1">
        <v>21.612586975097656</v>
      </c>
      <c r="BB89" s="1">
        <v>49.904285430908203</v>
      </c>
      <c r="BC89" s="1">
        <v>50.223739624023438</v>
      </c>
      <c r="BD89" s="1">
        <v>16.790168762207031</v>
      </c>
      <c r="BE89" s="1">
        <v>17.520988464355469</v>
      </c>
      <c r="BF89" s="1">
        <v>60.301811218261719</v>
      </c>
      <c r="BG89" s="1">
        <v>62.927658081054688</v>
      </c>
      <c r="BH89" s="1">
        <v>300.13787841796875</v>
      </c>
      <c r="BI89" s="1">
        <v>1999.675048828125</v>
      </c>
      <c r="BJ89" s="1">
        <v>1.12361741065979</v>
      </c>
      <c r="BK89" s="1">
        <v>97.311485290527344</v>
      </c>
      <c r="BL89" s="1">
        <v>0.56145799160003662</v>
      </c>
      <c r="BM89" s="1">
        <v>-3.6087915301322937E-2</v>
      </c>
      <c r="BN89" s="1">
        <v>1</v>
      </c>
      <c r="BO89" s="1">
        <v>-1.355140209197998</v>
      </c>
      <c r="BP89" s="1">
        <v>7.355140209197998</v>
      </c>
      <c r="BQ89" s="1">
        <v>1</v>
      </c>
      <c r="BR89" s="1">
        <v>0</v>
      </c>
      <c r="BS89" s="1">
        <v>0.15999999642372131</v>
      </c>
      <c r="BT89" s="1">
        <v>111115</v>
      </c>
      <c r="BU89">
        <f t="shared" si="96"/>
        <v>1.5391686072716346</v>
      </c>
      <c r="BV89">
        <f t="shared" si="97"/>
        <v>1.1449147818071953E-3</v>
      </c>
      <c r="BW89">
        <f t="shared" si="98"/>
        <v>298.91081275939939</v>
      </c>
      <c r="BX89">
        <f t="shared" si="99"/>
        <v>295.49291267395017</v>
      </c>
      <c r="BY89">
        <f t="shared" si="100"/>
        <v>319.94800066110474</v>
      </c>
      <c r="BZ89">
        <f t="shared" si="101"/>
        <v>0.90957002735618342</v>
      </c>
      <c r="CA89">
        <f t="shared" si="102"/>
        <v>3.3267950392350611</v>
      </c>
      <c r="CB89">
        <f t="shared" si="103"/>
        <v>34.187074930598186</v>
      </c>
      <c r="CC89">
        <f t="shared" si="104"/>
        <v>16.666086466242717</v>
      </c>
      <c r="CD89">
        <f t="shared" si="105"/>
        <v>24.051862716674805</v>
      </c>
      <c r="CE89">
        <f t="shared" si="106"/>
        <v>3.0043177128674565</v>
      </c>
      <c r="CF89">
        <f t="shared" si="107"/>
        <v>6.6921176786555112E-2</v>
      </c>
      <c r="CG89">
        <f t="shared" si="108"/>
        <v>1.7049934112246266</v>
      </c>
      <c r="CH89">
        <f t="shared" si="109"/>
        <v>1.29932430164283</v>
      </c>
      <c r="CI89">
        <f t="shared" si="110"/>
        <v>4.1868468786302529E-2</v>
      </c>
      <c r="CJ89">
        <f t="shared" si="111"/>
        <v>6.0147363367431552</v>
      </c>
      <c r="CK89">
        <f t="shared" si="112"/>
        <v>1.2306751917484213</v>
      </c>
      <c r="CL89">
        <f t="shared" si="113"/>
        <v>50.31182264292373</v>
      </c>
      <c r="CM89">
        <f t="shared" si="114"/>
        <v>50.30240232006399</v>
      </c>
      <c r="CN89">
        <f t="shared" si="115"/>
        <v>-5.4929861738478242E-3</v>
      </c>
      <c r="CO89">
        <f t="shared" si="116"/>
        <v>0</v>
      </c>
      <c r="CP89">
        <f t="shared" si="117"/>
        <v>1749.6130032478179</v>
      </c>
      <c r="CQ89">
        <f t="shared" si="118"/>
        <v>228.394775390625</v>
      </c>
      <c r="CR89">
        <f t="shared" si="119"/>
        <v>0.11877394146224063</v>
      </c>
      <c r="CS89">
        <v>-9999</v>
      </c>
    </row>
    <row r="90" spans="1:97" x14ac:dyDescent="0.2">
      <c r="A90" t="s">
        <v>84</v>
      </c>
      <c r="B90" t="s">
        <v>195</v>
      </c>
      <c r="C90" t="s">
        <v>100</v>
      </c>
      <c r="D90">
        <v>1</v>
      </c>
      <c r="E90">
        <v>1</v>
      </c>
      <c r="F90" t="s">
        <v>248</v>
      </c>
      <c r="G90" t="s">
        <v>101</v>
      </c>
      <c r="H90" t="s">
        <v>196</v>
      </c>
      <c r="I90">
        <v>1</v>
      </c>
      <c r="J90" s="6">
        <v>20130615</v>
      </c>
      <c r="K90" s="6" t="s">
        <v>85</v>
      </c>
      <c r="L90" s="6" t="s">
        <v>86</v>
      </c>
      <c r="M90" s="6" t="s">
        <v>87</v>
      </c>
      <c r="O90" s="1">
        <v>8</v>
      </c>
      <c r="P90" s="1" t="s">
        <v>204</v>
      </c>
      <c r="Q90" s="1">
        <v>8799.9999993797392</v>
      </c>
      <c r="R90" s="1">
        <v>0</v>
      </c>
      <c r="S90">
        <f t="shared" si="80"/>
        <v>9.3592012268962126</v>
      </c>
      <c r="T90">
        <f t="shared" si="81"/>
        <v>6.3850827886148848E-2</v>
      </c>
      <c r="U90">
        <f t="shared" si="82"/>
        <v>150.27457538305742</v>
      </c>
      <c r="V90" s="1">
        <v>8</v>
      </c>
      <c r="W90" s="1">
        <v>8</v>
      </c>
      <c r="X90" s="1">
        <v>0</v>
      </c>
      <c r="Y90" s="1">
        <v>0</v>
      </c>
      <c r="Z90" s="1">
        <v>495.177734375</v>
      </c>
      <c r="AA90" s="1">
        <v>788.48486328125</v>
      </c>
      <c r="AB90" s="1">
        <v>661.44403076171875</v>
      </c>
      <c r="AC90">
        <v>-9999</v>
      </c>
      <c r="AD90">
        <f t="shared" si="83"/>
        <v>0.37198828102503256</v>
      </c>
      <c r="AE90">
        <f t="shared" si="84"/>
        <v>0.16112019194744667</v>
      </c>
      <c r="AF90" s="1">
        <v>-1</v>
      </c>
      <c r="AG90" s="1">
        <v>0.87</v>
      </c>
      <c r="AH90" s="1">
        <v>0.92</v>
      </c>
      <c r="AI90" s="1">
        <v>9.8673601150512695</v>
      </c>
      <c r="AJ90">
        <f t="shared" si="85"/>
        <v>0.8749336800575257</v>
      </c>
      <c r="AK90">
        <f t="shared" si="86"/>
        <v>5.9236706911609477E-3</v>
      </c>
      <c r="AL90">
        <f t="shared" si="87"/>
        <v>0.4331324403647121</v>
      </c>
      <c r="AM90">
        <f t="shared" si="88"/>
        <v>1.5923269738217418</v>
      </c>
      <c r="AN90">
        <f t="shared" si="89"/>
        <v>-1</v>
      </c>
      <c r="AO90" s="1">
        <v>2002.250732421875</v>
      </c>
      <c r="AP90" s="1">
        <v>0.5</v>
      </c>
      <c r="AQ90">
        <f t="shared" si="90"/>
        <v>141.12812476450193</v>
      </c>
      <c r="AR90">
        <f t="shared" si="91"/>
        <v>1.0872769851018296</v>
      </c>
      <c r="AS90">
        <f t="shared" si="92"/>
        <v>1.6251432549391427</v>
      </c>
      <c r="AT90">
        <f t="shared" si="93"/>
        <v>25.766109466552734</v>
      </c>
      <c r="AU90" s="1">
        <v>1.95</v>
      </c>
      <c r="AV90">
        <f t="shared" si="94"/>
        <v>4.7126168012619019</v>
      </c>
      <c r="AW90" s="1">
        <v>1</v>
      </c>
      <c r="AX90">
        <f t="shared" si="95"/>
        <v>9.4252336025238037</v>
      </c>
      <c r="AY90" s="1">
        <v>22.352289199829102</v>
      </c>
      <c r="AZ90" s="1">
        <v>25.766109466552734</v>
      </c>
      <c r="BA90" s="1">
        <v>21.612068176269531</v>
      </c>
      <c r="BB90" s="1">
        <v>399.9708251953125</v>
      </c>
      <c r="BC90" s="1">
        <v>393.61386108398438</v>
      </c>
      <c r="BD90" s="1">
        <v>16.803737640380859</v>
      </c>
      <c r="BE90" s="1">
        <v>17.497589111328125</v>
      </c>
      <c r="BF90" s="1">
        <v>60.371009826660156</v>
      </c>
      <c r="BG90" s="1">
        <v>62.805950164794922</v>
      </c>
      <c r="BH90" s="1">
        <v>300.22158813476562</v>
      </c>
      <c r="BI90" s="1">
        <v>1998.758056640625</v>
      </c>
      <c r="BJ90" s="1">
        <v>1.138548731803894</v>
      </c>
      <c r="BK90" s="1">
        <v>97.310348510742188</v>
      </c>
      <c r="BL90" s="1">
        <v>0.93618333339691162</v>
      </c>
      <c r="BM90" s="1">
        <v>-5.5922433733940125E-2</v>
      </c>
      <c r="BN90" s="1">
        <v>0.3333333432674408</v>
      </c>
      <c r="BO90" s="1">
        <v>-1.355140209197998</v>
      </c>
      <c r="BP90" s="1">
        <v>7.355140209197998</v>
      </c>
      <c r="BQ90" s="1">
        <v>1</v>
      </c>
      <c r="BR90" s="1">
        <v>0</v>
      </c>
      <c r="BS90" s="1">
        <v>0.15999999642372131</v>
      </c>
      <c r="BT90" s="1">
        <v>111115</v>
      </c>
      <c r="BU90">
        <f t="shared" si="96"/>
        <v>1.5395978878705927</v>
      </c>
      <c r="BV90">
        <f t="shared" si="97"/>
        <v>1.0872769851018296E-3</v>
      </c>
      <c r="BW90">
        <f t="shared" si="98"/>
        <v>298.91610946655271</v>
      </c>
      <c r="BX90">
        <f t="shared" si="99"/>
        <v>295.50228919982908</v>
      </c>
      <c r="BY90">
        <f t="shared" si="100"/>
        <v>319.80128191438416</v>
      </c>
      <c r="BZ90">
        <f t="shared" si="101"/>
        <v>0.91917777740313344</v>
      </c>
      <c r="CA90">
        <f t="shared" si="102"/>
        <v>3.3278397494602503</v>
      </c>
      <c r="CB90">
        <f t="shared" si="103"/>
        <v>34.198210163566387</v>
      </c>
      <c r="CC90">
        <f t="shared" si="104"/>
        <v>16.700621052238262</v>
      </c>
      <c r="CD90">
        <f t="shared" si="105"/>
        <v>24.059199333190918</v>
      </c>
      <c r="CE90">
        <f t="shared" si="106"/>
        <v>3.0056414829763933</v>
      </c>
      <c r="CF90">
        <f t="shared" si="107"/>
        <v>6.3421183882910639E-2</v>
      </c>
      <c r="CG90">
        <f t="shared" si="108"/>
        <v>1.7026964945211076</v>
      </c>
      <c r="CH90">
        <f t="shared" si="109"/>
        <v>1.3029449884552857</v>
      </c>
      <c r="CI90">
        <f t="shared" si="110"/>
        <v>3.9676618137521935E-2</v>
      </c>
      <c r="CJ90">
        <f t="shared" si="111"/>
        <v>14.623271302829117</v>
      </c>
      <c r="CK90">
        <f t="shared" si="112"/>
        <v>0.38178171614488376</v>
      </c>
      <c r="CL90">
        <f t="shared" si="113"/>
        <v>50.206771547045356</v>
      </c>
      <c r="CM90">
        <f t="shared" si="114"/>
        <v>392.27331906782399</v>
      </c>
      <c r="CN90">
        <f t="shared" si="115"/>
        <v>1.1978772325842532E-2</v>
      </c>
      <c r="CO90">
        <f t="shared" si="116"/>
        <v>0</v>
      </c>
      <c r="CP90">
        <f t="shared" si="117"/>
        <v>1748.7807420412105</v>
      </c>
      <c r="CQ90">
        <f t="shared" si="118"/>
        <v>293.30712890625</v>
      </c>
      <c r="CR90">
        <f t="shared" si="119"/>
        <v>0.16112019194744667</v>
      </c>
      <c r="CS90">
        <v>-9999</v>
      </c>
    </row>
    <row r="91" spans="1:97" x14ac:dyDescent="0.2">
      <c r="A91" t="s">
        <v>84</v>
      </c>
      <c r="B91" t="s">
        <v>195</v>
      </c>
      <c r="C91" t="s">
        <v>100</v>
      </c>
      <c r="D91">
        <v>1</v>
      </c>
      <c r="E91">
        <v>1</v>
      </c>
      <c r="F91" t="s">
        <v>248</v>
      </c>
      <c r="G91" t="s">
        <v>101</v>
      </c>
      <c r="H91" t="s">
        <v>196</v>
      </c>
      <c r="I91">
        <v>1</v>
      </c>
      <c r="J91" s="6">
        <v>20130615</v>
      </c>
      <c r="K91" s="6" t="s">
        <v>85</v>
      </c>
      <c r="L91" s="6" t="s">
        <v>86</v>
      </c>
      <c r="M91" s="6" t="s">
        <v>87</v>
      </c>
      <c r="O91" s="1">
        <v>9</v>
      </c>
      <c r="P91" s="1" t="s">
        <v>205</v>
      </c>
      <c r="Q91" s="1">
        <v>8948.9999988283962</v>
      </c>
      <c r="R91" s="1">
        <v>0</v>
      </c>
      <c r="S91">
        <f t="shared" si="80"/>
        <v>5.0883272432099025</v>
      </c>
      <c r="T91">
        <f t="shared" si="81"/>
        <v>6.362883001497556E-2</v>
      </c>
      <c r="U91">
        <f t="shared" si="82"/>
        <v>112.34467687845883</v>
      </c>
      <c r="V91" s="1">
        <v>9</v>
      </c>
      <c r="W91" s="1">
        <v>9</v>
      </c>
      <c r="X91" s="1">
        <v>0</v>
      </c>
      <c r="Y91" s="1">
        <v>0</v>
      </c>
      <c r="Z91" s="1">
        <v>492.791259765625</v>
      </c>
      <c r="AA91" s="1">
        <v>752.62152099609375</v>
      </c>
      <c r="AB91" s="1">
        <v>646.4791259765625</v>
      </c>
      <c r="AC91">
        <v>-9999</v>
      </c>
      <c r="AD91">
        <f t="shared" si="83"/>
        <v>0.34523363202075819</v>
      </c>
      <c r="AE91">
        <f t="shared" si="84"/>
        <v>0.14103024170641826</v>
      </c>
      <c r="AF91" s="1">
        <v>-1</v>
      </c>
      <c r="AG91" s="1">
        <v>0.87</v>
      </c>
      <c r="AH91" s="1">
        <v>0.92</v>
      </c>
      <c r="AI91" s="1">
        <v>9.8973188400268555</v>
      </c>
      <c r="AJ91">
        <f t="shared" si="85"/>
        <v>0.87494865942001343</v>
      </c>
      <c r="AK91">
        <f t="shared" si="86"/>
        <v>3.4787707595555118E-3</v>
      </c>
      <c r="AL91">
        <f t="shared" si="87"/>
        <v>0.40850667091999432</v>
      </c>
      <c r="AM91">
        <f t="shared" si="88"/>
        <v>1.5272623166126076</v>
      </c>
      <c r="AN91">
        <f t="shared" si="89"/>
        <v>-1</v>
      </c>
      <c r="AO91" s="1">
        <v>2002.23779296875</v>
      </c>
      <c r="AP91" s="1">
        <v>0.5</v>
      </c>
      <c r="AQ91">
        <f t="shared" si="90"/>
        <v>123.53228627868926</v>
      </c>
      <c r="AR91">
        <f t="shared" si="91"/>
        <v>1.0883749470253068</v>
      </c>
      <c r="AS91">
        <f t="shared" si="92"/>
        <v>1.6324390351596436</v>
      </c>
      <c r="AT91">
        <f t="shared" si="93"/>
        <v>25.789342880249023</v>
      </c>
      <c r="AU91" s="1">
        <v>1.95</v>
      </c>
      <c r="AV91">
        <f t="shared" si="94"/>
        <v>4.7126168012619019</v>
      </c>
      <c r="AW91" s="1">
        <v>1</v>
      </c>
      <c r="AX91">
        <f t="shared" si="95"/>
        <v>9.4252336025238037</v>
      </c>
      <c r="AY91" s="1">
        <v>22.359088897705078</v>
      </c>
      <c r="AZ91" s="1">
        <v>25.789342880249023</v>
      </c>
      <c r="BA91" s="1">
        <v>21.611507415771484</v>
      </c>
      <c r="BB91" s="1">
        <v>249.44549560546875</v>
      </c>
      <c r="BC91" s="1">
        <v>245.96600341796875</v>
      </c>
      <c r="BD91" s="1">
        <v>16.774694442749023</v>
      </c>
      <c r="BE91" s="1">
        <v>17.469394683837891</v>
      </c>
      <c r="BF91" s="1">
        <v>60.185699462890625</v>
      </c>
      <c r="BG91" s="1">
        <v>62.680561065673828</v>
      </c>
      <c r="BH91" s="1">
        <v>300.16619873046875</v>
      </c>
      <c r="BI91" s="1">
        <v>2000.2745361328125</v>
      </c>
      <c r="BJ91" s="1">
        <v>1.0755378007888794</v>
      </c>
      <c r="BK91" s="1">
        <v>97.312278747558594</v>
      </c>
      <c r="BL91" s="1">
        <v>0.98772752285003662</v>
      </c>
      <c r="BM91" s="1">
        <v>-6.2560006976127625E-2</v>
      </c>
      <c r="BN91" s="1">
        <v>1</v>
      </c>
      <c r="BO91" s="1">
        <v>-1.355140209197998</v>
      </c>
      <c r="BP91" s="1">
        <v>7.355140209197998</v>
      </c>
      <c r="BQ91" s="1">
        <v>1</v>
      </c>
      <c r="BR91" s="1">
        <v>0</v>
      </c>
      <c r="BS91" s="1">
        <v>0.15999999642372131</v>
      </c>
      <c r="BT91" s="1">
        <v>111115</v>
      </c>
      <c r="BU91">
        <f t="shared" si="96"/>
        <v>1.5393138396434296</v>
      </c>
      <c r="BV91">
        <f t="shared" si="97"/>
        <v>1.0883749470253067E-3</v>
      </c>
      <c r="BW91">
        <f t="shared" si="98"/>
        <v>298.939342880249</v>
      </c>
      <c r="BX91">
        <f t="shared" si="99"/>
        <v>295.50908889770506</v>
      </c>
      <c r="BY91">
        <f t="shared" si="100"/>
        <v>320.04391862771081</v>
      </c>
      <c r="BZ91">
        <f t="shared" si="101"/>
        <v>0.91917750769254059</v>
      </c>
      <c r="CA91">
        <f t="shared" si="102"/>
        <v>3.3324256401843946</v>
      </c>
      <c r="CB91">
        <f t="shared" si="103"/>
        <v>34.24465733485868</v>
      </c>
      <c r="CC91">
        <f t="shared" si="104"/>
        <v>16.775262651020789</v>
      </c>
      <c r="CD91">
        <f t="shared" si="105"/>
        <v>24.074215888977051</v>
      </c>
      <c r="CE91">
        <f t="shared" si="106"/>
        <v>3.0083525602973067</v>
      </c>
      <c r="CF91">
        <f t="shared" si="107"/>
        <v>6.320215842627265E-2</v>
      </c>
      <c r="CG91">
        <f t="shared" si="108"/>
        <v>1.699986605024751</v>
      </c>
      <c r="CH91">
        <f t="shared" si="109"/>
        <v>1.3083659552725557</v>
      </c>
      <c r="CI91">
        <f t="shared" si="110"/>
        <v>3.9539462478624728E-2</v>
      </c>
      <c r="CJ91">
        <f t="shared" si="111"/>
        <v>10.932516512200985</v>
      </c>
      <c r="CK91">
        <f t="shared" si="112"/>
        <v>0.45674879990448153</v>
      </c>
      <c r="CL91">
        <f t="shared" si="113"/>
        <v>50.050427705345847</v>
      </c>
      <c r="CM91">
        <f t="shared" si="114"/>
        <v>245.23718946300281</v>
      </c>
      <c r="CN91">
        <f t="shared" si="115"/>
        <v>1.0384760785469679E-2</v>
      </c>
      <c r="CO91">
        <f t="shared" si="116"/>
        <v>0</v>
      </c>
      <c r="CP91">
        <f t="shared" si="117"/>
        <v>1750.1375238613934</v>
      </c>
      <c r="CQ91">
        <f t="shared" si="118"/>
        <v>259.83026123046875</v>
      </c>
      <c r="CR91">
        <f t="shared" si="119"/>
        <v>0.14103024170641826</v>
      </c>
      <c r="CS91">
        <v>-9999</v>
      </c>
    </row>
    <row r="92" spans="1:97" x14ac:dyDescent="0.2">
      <c r="A92" t="s">
        <v>84</v>
      </c>
      <c r="B92" t="s">
        <v>195</v>
      </c>
      <c r="C92" t="s">
        <v>100</v>
      </c>
      <c r="D92">
        <v>1</v>
      </c>
      <c r="E92">
        <v>1</v>
      </c>
      <c r="F92" t="s">
        <v>248</v>
      </c>
      <c r="G92" t="s">
        <v>101</v>
      </c>
      <c r="H92" t="s">
        <v>196</v>
      </c>
      <c r="I92">
        <v>1</v>
      </c>
      <c r="J92" s="6">
        <v>20130615</v>
      </c>
      <c r="K92" s="6" t="s">
        <v>85</v>
      </c>
      <c r="L92" s="6" t="s">
        <v>86</v>
      </c>
      <c r="M92" s="6" t="s">
        <v>87</v>
      </c>
      <c r="O92" s="1">
        <v>10</v>
      </c>
      <c r="P92" s="1" t="s">
        <v>206</v>
      </c>
      <c r="Q92" s="1">
        <v>9119.4999990006909</v>
      </c>
      <c r="R92" s="1">
        <v>0</v>
      </c>
      <c r="S92">
        <f t="shared" si="80"/>
        <v>0.92560406252843319</v>
      </c>
      <c r="T92">
        <f t="shared" si="81"/>
        <v>6.4813657628218974E-2</v>
      </c>
      <c r="U92">
        <f t="shared" si="82"/>
        <v>74.057878945432648</v>
      </c>
      <c r="V92" s="1">
        <v>10</v>
      </c>
      <c r="W92" s="1">
        <v>10</v>
      </c>
      <c r="X92" s="1">
        <v>0</v>
      </c>
      <c r="Y92" s="1">
        <v>0</v>
      </c>
      <c r="Z92" s="1">
        <v>488.5166015625</v>
      </c>
      <c r="AA92" s="1">
        <v>728.51416015625</v>
      </c>
      <c r="AB92" s="1">
        <v>631.6156005859375</v>
      </c>
      <c r="AC92">
        <v>-9999</v>
      </c>
      <c r="AD92">
        <f t="shared" si="83"/>
        <v>0.32943430851402516</v>
      </c>
      <c r="AE92">
        <f t="shared" si="84"/>
        <v>0.13300847789908424</v>
      </c>
      <c r="AF92" s="1">
        <v>-1</v>
      </c>
      <c r="AG92" s="1">
        <v>0.87</v>
      </c>
      <c r="AH92" s="1">
        <v>0.92</v>
      </c>
      <c r="AI92" s="1">
        <v>9.8673601150512695</v>
      </c>
      <c r="AJ92">
        <f t="shared" si="85"/>
        <v>0.8749336800575257</v>
      </c>
      <c r="AK92">
        <f t="shared" si="86"/>
        <v>1.1005911476153301E-3</v>
      </c>
      <c r="AL92">
        <f t="shared" si="87"/>
        <v>0.40374810534775135</v>
      </c>
      <c r="AM92">
        <f t="shared" si="88"/>
        <v>1.4912782039057175</v>
      </c>
      <c r="AN92">
        <f t="shared" si="89"/>
        <v>-1</v>
      </c>
      <c r="AO92" s="1">
        <v>2001.69287109375</v>
      </c>
      <c r="AP92" s="1">
        <v>0.5</v>
      </c>
      <c r="AQ92">
        <f t="shared" si="90"/>
        <v>116.47209979635421</v>
      </c>
      <c r="AR92">
        <f t="shared" si="91"/>
        <v>1.1081188786590792</v>
      </c>
      <c r="AS92">
        <f t="shared" si="92"/>
        <v>1.6318460688447043</v>
      </c>
      <c r="AT92">
        <f t="shared" si="93"/>
        <v>25.789150238037109</v>
      </c>
      <c r="AU92" s="1">
        <v>1.95</v>
      </c>
      <c r="AV92">
        <f t="shared" si="94"/>
        <v>4.7126168012619019</v>
      </c>
      <c r="AW92" s="1">
        <v>1</v>
      </c>
      <c r="AX92">
        <f t="shared" si="95"/>
        <v>9.4252336025238037</v>
      </c>
      <c r="AY92" s="1">
        <v>22.355623245239258</v>
      </c>
      <c r="AZ92" s="1">
        <v>25.789150238037109</v>
      </c>
      <c r="BA92" s="1">
        <v>21.612749099731445</v>
      </c>
      <c r="BB92" s="1">
        <v>100.10184478759766</v>
      </c>
      <c r="BC92" s="1">
        <v>99.428878784179688</v>
      </c>
      <c r="BD92" s="1">
        <v>16.767951965332031</v>
      </c>
      <c r="BE92" s="1">
        <v>17.475334167480469</v>
      </c>
      <c r="BF92" s="1">
        <v>60.174842834472656</v>
      </c>
      <c r="BG92" s="1">
        <v>62.712089538574219</v>
      </c>
      <c r="BH92" s="1">
        <v>300.130615234375</v>
      </c>
      <c r="BI92" s="1">
        <v>1999.70458984375</v>
      </c>
      <c r="BJ92" s="1">
        <v>1.0749737024307251</v>
      </c>
      <c r="BK92" s="1">
        <v>97.310958862304688</v>
      </c>
      <c r="BL92" s="1">
        <v>0.55347764492034912</v>
      </c>
      <c r="BM92" s="1">
        <v>-4.8294946551322937E-2</v>
      </c>
      <c r="BN92" s="1">
        <v>1</v>
      </c>
      <c r="BO92" s="1">
        <v>-1.355140209197998</v>
      </c>
      <c r="BP92" s="1">
        <v>7.355140209197998</v>
      </c>
      <c r="BQ92" s="1">
        <v>1</v>
      </c>
      <c r="BR92" s="1">
        <v>0</v>
      </c>
      <c r="BS92" s="1">
        <v>0.15999999642372131</v>
      </c>
      <c r="BT92" s="1">
        <v>111115</v>
      </c>
      <c r="BU92">
        <f t="shared" si="96"/>
        <v>1.5391313601762819</v>
      </c>
      <c r="BV92">
        <f t="shared" si="97"/>
        <v>1.1081188786590793E-3</v>
      </c>
      <c r="BW92">
        <f t="shared" si="98"/>
        <v>298.93915023803709</v>
      </c>
      <c r="BX92">
        <f t="shared" si="99"/>
        <v>295.50562324523924</v>
      </c>
      <c r="BY92">
        <f t="shared" si="100"/>
        <v>319.9527272234991</v>
      </c>
      <c r="BZ92">
        <f t="shared" si="101"/>
        <v>0.91524357119187316</v>
      </c>
      <c r="CA92">
        <f t="shared" si="102"/>
        <v>3.3323875931214237</v>
      </c>
      <c r="CB92">
        <f t="shared" si="103"/>
        <v>34.244730830746029</v>
      </c>
      <c r="CC92">
        <f t="shared" si="104"/>
        <v>16.76939666326556</v>
      </c>
      <c r="CD92">
        <f t="shared" si="105"/>
        <v>24.072386741638184</v>
      </c>
      <c r="CE92">
        <f t="shared" si="106"/>
        <v>3.0080222131449523</v>
      </c>
      <c r="CF92">
        <f t="shared" si="107"/>
        <v>6.4371003329458318E-2</v>
      </c>
      <c r="CG92">
        <f t="shared" si="108"/>
        <v>1.7005415242767195</v>
      </c>
      <c r="CH92">
        <f t="shared" si="109"/>
        <v>1.3074806888682329</v>
      </c>
      <c r="CI92">
        <f t="shared" si="110"/>
        <v>4.027141400579743E-2</v>
      </c>
      <c r="CJ92">
        <f t="shared" si="111"/>
        <v>7.2066432114885366</v>
      </c>
      <c r="CK92">
        <f t="shared" si="112"/>
        <v>0.7448326869518731</v>
      </c>
      <c r="CL92">
        <f t="shared" si="113"/>
        <v>50.074081176153129</v>
      </c>
      <c r="CM92">
        <f t="shared" si="114"/>
        <v>99.296302177900259</v>
      </c>
      <c r="CN92">
        <f t="shared" si="115"/>
        <v>4.6677239683092083E-3</v>
      </c>
      <c r="CO92">
        <f t="shared" si="116"/>
        <v>0</v>
      </c>
      <c r="CP92">
        <f t="shared" si="117"/>
        <v>1749.6088958199173</v>
      </c>
      <c r="CQ92">
        <f t="shared" si="118"/>
        <v>239.99755859375</v>
      </c>
      <c r="CR92">
        <f t="shared" si="119"/>
        <v>0.13300847789908424</v>
      </c>
      <c r="CS92">
        <v>-9999</v>
      </c>
    </row>
    <row r="93" spans="1:97" x14ac:dyDescent="0.2">
      <c r="A93" t="s">
        <v>84</v>
      </c>
      <c r="B93" t="s">
        <v>195</v>
      </c>
      <c r="C93" t="s">
        <v>100</v>
      </c>
      <c r="D93">
        <v>1</v>
      </c>
      <c r="E93">
        <v>1</v>
      </c>
      <c r="F93" t="s">
        <v>248</v>
      </c>
      <c r="G93" t="s">
        <v>101</v>
      </c>
      <c r="H93" t="s">
        <v>196</v>
      </c>
      <c r="I93">
        <v>1</v>
      </c>
      <c r="J93" s="6">
        <v>20130615</v>
      </c>
      <c r="K93" s="6" t="s">
        <v>85</v>
      </c>
      <c r="L93" s="6" t="s">
        <v>86</v>
      </c>
      <c r="M93" s="6" t="s">
        <v>87</v>
      </c>
      <c r="O93" s="1">
        <v>11</v>
      </c>
      <c r="P93" s="1" t="s">
        <v>207</v>
      </c>
      <c r="Q93" s="1">
        <v>9267.4999977601692</v>
      </c>
      <c r="R93" s="1">
        <v>0</v>
      </c>
      <c r="S93">
        <f t="shared" si="80"/>
        <v>-0.88648336117988935</v>
      </c>
      <c r="T93">
        <f t="shared" si="81"/>
        <v>6.6999383234005366E-2</v>
      </c>
      <c r="U93">
        <f t="shared" si="82"/>
        <v>68.943638942344677</v>
      </c>
      <c r="V93" s="1">
        <v>11</v>
      </c>
      <c r="W93" s="1">
        <v>11</v>
      </c>
      <c r="X93" s="1">
        <v>0</v>
      </c>
      <c r="Y93" s="1">
        <v>0</v>
      </c>
      <c r="Z93" s="1">
        <v>486.50341796875</v>
      </c>
      <c r="AA93" s="1">
        <v>703.16943359375</v>
      </c>
      <c r="AB93" s="1">
        <v>626.1578369140625</v>
      </c>
      <c r="AC93">
        <v>-9999</v>
      </c>
      <c r="AD93">
        <f t="shared" si="83"/>
        <v>0.3081277502602266</v>
      </c>
      <c r="AE93">
        <f t="shared" si="84"/>
        <v>0.10952068306794502</v>
      </c>
      <c r="AF93" s="1">
        <v>-1</v>
      </c>
      <c r="AG93" s="1">
        <v>0.87</v>
      </c>
      <c r="AH93" s="1">
        <v>0.92</v>
      </c>
      <c r="AI93" s="1">
        <v>9.8973188400268555</v>
      </c>
      <c r="AJ93">
        <f t="shared" si="85"/>
        <v>0.87494865942001343</v>
      </c>
      <c r="AK93">
        <f t="shared" si="86"/>
        <v>6.4865025212663645E-5</v>
      </c>
      <c r="AL93">
        <f t="shared" si="87"/>
        <v>0.35543920654809658</v>
      </c>
      <c r="AM93">
        <f t="shared" si="88"/>
        <v>1.4453535322107796</v>
      </c>
      <c r="AN93">
        <f t="shared" si="89"/>
        <v>-1</v>
      </c>
      <c r="AO93" s="1">
        <v>1998.2684326171875</v>
      </c>
      <c r="AP93" s="1">
        <v>0.5</v>
      </c>
      <c r="AQ93">
        <f t="shared" si="90"/>
        <v>95.742011128626245</v>
      </c>
      <c r="AR93">
        <f t="shared" si="91"/>
        <v>1.1469454309845124</v>
      </c>
      <c r="AS93">
        <f t="shared" si="92"/>
        <v>1.6341847734049788</v>
      </c>
      <c r="AT93">
        <f t="shared" si="93"/>
        <v>25.809244155883789</v>
      </c>
      <c r="AU93" s="1">
        <v>1.95</v>
      </c>
      <c r="AV93">
        <f t="shared" si="94"/>
        <v>4.7126168012619019</v>
      </c>
      <c r="AW93" s="1">
        <v>1</v>
      </c>
      <c r="AX93">
        <f t="shared" si="95"/>
        <v>9.4252336025238037</v>
      </c>
      <c r="AY93" s="1">
        <v>22.366378784179688</v>
      </c>
      <c r="AZ93" s="1">
        <v>25.809244155883789</v>
      </c>
      <c r="BA93" s="1">
        <v>21.611854553222656</v>
      </c>
      <c r="BB93" s="1">
        <v>48.734630584716797</v>
      </c>
      <c r="BC93" s="1">
        <v>49.273677825927734</v>
      </c>
      <c r="BD93" s="1">
        <v>16.760898590087891</v>
      </c>
      <c r="BE93" s="1">
        <v>17.49278450012207</v>
      </c>
      <c r="BF93" s="1">
        <v>60.108840942382812</v>
      </c>
      <c r="BG93" s="1">
        <v>62.732063293457031</v>
      </c>
      <c r="BH93" s="1">
        <v>300.24081420898438</v>
      </c>
      <c r="BI93" s="1">
        <v>2000.16748046875</v>
      </c>
      <c r="BJ93" s="1">
        <v>0.94209784269332886</v>
      </c>
      <c r="BK93" s="1">
        <v>97.307174682617188</v>
      </c>
      <c r="BL93" s="1">
        <v>0.48696458339691162</v>
      </c>
      <c r="BM93" s="1">
        <v>-5.0671502947807312E-2</v>
      </c>
      <c r="BN93" s="1">
        <v>1</v>
      </c>
      <c r="BO93" s="1">
        <v>-1.355140209197998</v>
      </c>
      <c r="BP93" s="1">
        <v>7.355140209197998</v>
      </c>
      <c r="BQ93" s="1">
        <v>1</v>
      </c>
      <c r="BR93" s="1">
        <v>0</v>
      </c>
      <c r="BS93" s="1">
        <v>0.15999999642372131</v>
      </c>
      <c r="BT93" s="1">
        <v>111115</v>
      </c>
      <c r="BU93">
        <f t="shared" si="96"/>
        <v>1.5396964831229969</v>
      </c>
      <c r="BV93">
        <f t="shared" si="97"/>
        <v>1.1469454309845123E-3</v>
      </c>
      <c r="BW93">
        <f t="shared" si="98"/>
        <v>298.95924415588377</v>
      </c>
      <c r="BX93">
        <f t="shared" si="99"/>
        <v>295.51637878417966</v>
      </c>
      <c r="BY93">
        <f t="shared" si="100"/>
        <v>320.02678972184367</v>
      </c>
      <c r="BZ93">
        <f t="shared" si="101"/>
        <v>0.90833874299637873</v>
      </c>
      <c r="CA93">
        <f t="shared" si="102"/>
        <v>3.3363582104437355</v>
      </c>
      <c r="CB93">
        <f t="shared" si="103"/>
        <v>34.286867554481958</v>
      </c>
      <c r="CC93">
        <f t="shared" si="104"/>
        <v>16.794083054359888</v>
      </c>
      <c r="CD93">
        <f t="shared" si="105"/>
        <v>24.087811470031738</v>
      </c>
      <c r="CE93">
        <f t="shared" si="106"/>
        <v>3.010808939818967</v>
      </c>
      <c r="CF93">
        <f t="shared" si="107"/>
        <v>6.6526478980551806E-2</v>
      </c>
      <c r="CG93">
        <f t="shared" si="108"/>
        <v>1.7021734370387567</v>
      </c>
      <c r="CH93">
        <f t="shared" si="109"/>
        <v>1.3086355027802103</v>
      </c>
      <c r="CI93">
        <f t="shared" si="110"/>
        <v>4.1621279811849023E-2</v>
      </c>
      <c r="CJ93">
        <f t="shared" si="111"/>
        <v>6.7087107178180228</v>
      </c>
      <c r="CK93">
        <f t="shared" si="112"/>
        <v>1.3991981517171554</v>
      </c>
      <c r="CL93">
        <f t="shared" si="113"/>
        <v>50.072003279587094</v>
      </c>
      <c r="CM93">
        <f t="shared" si="114"/>
        <v>49.400651075404795</v>
      </c>
      <c r="CN93">
        <f t="shared" si="115"/>
        <v>-8.9853062261356208E-3</v>
      </c>
      <c r="CO93">
        <f t="shared" si="116"/>
        <v>0</v>
      </c>
      <c r="CP93">
        <f t="shared" si="117"/>
        <v>1750.0438556516388</v>
      </c>
      <c r="CQ93">
        <f t="shared" si="118"/>
        <v>216.666015625</v>
      </c>
      <c r="CR93">
        <f t="shared" si="119"/>
        <v>0.10952068306794502</v>
      </c>
      <c r="CS93">
        <v>-9999</v>
      </c>
    </row>
    <row r="94" spans="1:97" x14ac:dyDescent="0.2">
      <c r="A94" t="s">
        <v>84</v>
      </c>
      <c r="B94" t="s">
        <v>195</v>
      </c>
      <c r="C94" t="s">
        <v>100</v>
      </c>
      <c r="D94">
        <v>1</v>
      </c>
      <c r="E94">
        <v>1</v>
      </c>
      <c r="F94" t="s">
        <v>248</v>
      </c>
      <c r="G94" t="s">
        <v>101</v>
      </c>
      <c r="H94" t="s">
        <v>196</v>
      </c>
      <c r="I94">
        <v>1</v>
      </c>
      <c r="J94" s="6">
        <v>20130615</v>
      </c>
      <c r="K94" s="6" t="s">
        <v>85</v>
      </c>
      <c r="L94" s="6" t="s">
        <v>86</v>
      </c>
      <c r="M94" s="6" t="s">
        <v>87</v>
      </c>
      <c r="O94" s="1">
        <v>12</v>
      </c>
      <c r="P94" s="1" t="s">
        <v>208</v>
      </c>
      <c r="Q94" s="1">
        <v>9449.4999981047586</v>
      </c>
      <c r="R94" s="1">
        <v>0</v>
      </c>
      <c r="S94">
        <f t="shared" si="80"/>
        <v>2.5986936597663091</v>
      </c>
      <c r="T94">
        <f t="shared" si="81"/>
        <v>6.5326416383785571E-2</v>
      </c>
      <c r="U94">
        <f t="shared" si="82"/>
        <v>81.128162099329117</v>
      </c>
      <c r="V94" s="1">
        <v>12</v>
      </c>
      <c r="W94" s="1">
        <v>12</v>
      </c>
      <c r="X94" s="1">
        <v>0</v>
      </c>
      <c r="Y94" s="1">
        <v>0</v>
      </c>
      <c r="Z94" s="1">
        <v>487.980224609375</v>
      </c>
      <c r="AA94" s="1">
        <v>718.7076416015625</v>
      </c>
      <c r="AB94" s="1">
        <v>633.7672119140625</v>
      </c>
      <c r="AC94">
        <v>-9999</v>
      </c>
      <c r="AD94">
        <f t="shared" si="83"/>
        <v>0.32103097787862156</v>
      </c>
      <c r="AE94">
        <f t="shared" si="84"/>
        <v>0.11818495417443929</v>
      </c>
      <c r="AF94" s="1">
        <v>-1</v>
      </c>
      <c r="AG94" s="1">
        <v>0.87</v>
      </c>
      <c r="AH94" s="1">
        <v>0.92</v>
      </c>
      <c r="AI94" s="1">
        <v>9.8673601150512695</v>
      </c>
      <c r="AJ94">
        <f t="shared" si="85"/>
        <v>0.8749336800575257</v>
      </c>
      <c r="AK94">
        <f t="shared" si="86"/>
        <v>2.0546147641057385E-3</v>
      </c>
      <c r="AL94">
        <f t="shared" si="87"/>
        <v>0.36814190006026076</v>
      </c>
      <c r="AM94">
        <f t="shared" si="88"/>
        <v>1.4728212442971091</v>
      </c>
      <c r="AN94">
        <f t="shared" si="89"/>
        <v>-1</v>
      </c>
      <c r="AO94" s="1">
        <v>2001.918701171875</v>
      </c>
      <c r="AP94" s="1">
        <v>0.5</v>
      </c>
      <c r="AQ94">
        <f t="shared" si="90"/>
        <v>103.50319756827045</v>
      </c>
      <c r="AR94">
        <f t="shared" si="91"/>
        <v>1.1219287349570817</v>
      </c>
      <c r="AS94">
        <f t="shared" si="92"/>
        <v>1.6391849396558147</v>
      </c>
      <c r="AT94">
        <f t="shared" si="93"/>
        <v>25.817281723022461</v>
      </c>
      <c r="AU94" s="1">
        <v>1.95</v>
      </c>
      <c r="AV94">
        <f t="shared" si="94"/>
        <v>4.7126168012619019</v>
      </c>
      <c r="AW94" s="1">
        <v>1</v>
      </c>
      <c r="AX94">
        <f t="shared" si="95"/>
        <v>9.4252336025238037</v>
      </c>
      <c r="AY94" s="1">
        <v>22.374673843383789</v>
      </c>
      <c r="AZ94" s="1">
        <v>25.817281723022461</v>
      </c>
      <c r="BA94" s="1">
        <v>21.611932754516602</v>
      </c>
      <c r="BB94" s="1">
        <v>150.12162780761719</v>
      </c>
      <c r="BC94" s="1">
        <v>148.32536315917969</v>
      </c>
      <c r="BD94" s="1">
        <v>16.741838455200195</v>
      </c>
      <c r="BE94" s="1">
        <v>17.457941055297852</v>
      </c>
      <c r="BF94" s="1">
        <v>60.009628295898438</v>
      </c>
      <c r="BG94" s="1">
        <v>62.575920104980469</v>
      </c>
      <c r="BH94" s="1">
        <v>300.17587280273438</v>
      </c>
      <c r="BI94" s="1">
        <v>2001.885986328125</v>
      </c>
      <c r="BJ94" s="1">
        <v>0.94714879989624023</v>
      </c>
      <c r="BK94" s="1">
        <v>97.306015014648438</v>
      </c>
      <c r="BL94" s="1">
        <v>0.52712571620941162</v>
      </c>
      <c r="BM94" s="1">
        <v>-8.7057992815971375E-2</v>
      </c>
      <c r="BN94" s="1">
        <v>1</v>
      </c>
      <c r="BO94" s="1">
        <v>-1.355140209197998</v>
      </c>
      <c r="BP94" s="1">
        <v>7.355140209197998</v>
      </c>
      <c r="BQ94" s="1">
        <v>1</v>
      </c>
      <c r="BR94" s="1">
        <v>0</v>
      </c>
      <c r="BS94" s="1">
        <v>0.15999999642372131</v>
      </c>
      <c r="BT94" s="1">
        <v>111115</v>
      </c>
      <c r="BU94">
        <f t="shared" si="96"/>
        <v>1.5393634502704325</v>
      </c>
      <c r="BV94">
        <f t="shared" si="97"/>
        <v>1.1219287349570816E-3</v>
      </c>
      <c r="BW94">
        <f t="shared" si="98"/>
        <v>298.96728172302244</v>
      </c>
      <c r="BX94">
        <f t="shared" si="99"/>
        <v>295.52467384338377</v>
      </c>
      <c r="BY94">
        <f t="shared" si="100"/>
        <v>320.30175065319781</v>
      </c>
      <c r="BZ94">
        <f t="shared" si="101"/>
        <v>0.91376570430265813</v>
      </c>
      <c r="CA94">
        <f t="shared" si="102"/>
        <v>3.3379476141074749</v>
      </c>
      <c r="CB94">
        <f t="shared" si="103"/>
        <v>34.303610250661073</v>
      </c>
      <c r="CC94">
        <f t="shared" si="104"/>
        <v>16.845669195363222</v>
      </c>
      <c r="CD94">
        <f t="shared" si="105"/>
        <v>24.095977783203125</v>
      </c>
      <c r="CE94">
        <f t="shared" si="106"/>
        <v>3.0122852300336782</v>
      </c>
      <c r="CF94">
        <f t="shared" si="107"/>
        <v>6.4876754754856852E-2</v>
      </c>
      <c r="CG94">
        <f t="shared" si="108"/>
        <v>1.6987626744516602</v>
      </c>
      <c r="CH94">
        <f t="shared" si="109"/>
        <v>1.313522555582018</v>
      </c>
      <c r="CI94">
        <f t="shared" si="110"/>
        <v>4.0588132666410405E-2</v>
      </c>
      <c r="CJ94">
        <f t="shared" si="111"/>
        <v>7.8942581593481513</v>
      </c>
      <c r="CK94">
        <f t="shared" si="112"/>
        <v>0.5469608189144568</v>
      </c>
      <c r="CL94">
        <f t="shared" si="113"/>
        <v>49.934724853139812</v>
      </c>
      <c r="CM94">
        <f t="shared" si="114"/>
        <v>147.95314570668651</v>
      </c>
      <c r="CN94">
        <f t="shared" si="115"/>
        <v>8.7706856287655833E-3</v>
      </c>
      <c r="CO94">
        <f t="shared" si="116"/>
        <v>0</v>
      </c>
      <c r="CP94">
        <f t="shared" si="117"/>
        <v>1751.517473073656</v>
      </c>
      <c r="CQ94">
        <f t="shared" si="118"/>
        <v>230.7274169921875</v>
      </c>
      <c r="CR94">
        <f t="shared" si="119"/>
        <v>0.11818495417443929</v>
      </c>
      <c r="CS94">
        <v>-9999</v>
      </c>
    </row>
    <row r="95" spans="1:97" x14ac:dyDescent="0.2">
      <c r="A95" t="s">
        <v>84</v>
      </c>
      <c r="B95" t="s">
        <v>195</v>
      </c>
      <c r="C95" t="s">
        <v>100</v>
      </c>
      <c r="D95">
        <v>1</v>
      </c>
      <c r="E95">
        <v>1</v>
      </c>
      <c r="F95" t="s">
        <v>248</v>
      </c>
      <c r="G95" t="s">
        <v>101</v>
      </c>
      <c r="H95" t="s">
        <v>196</v>
      </c>
      <c r="I95">
        <v>2</v>
      </c>
      <c r="J95" s="6">
        <v>20130615</v>
      </c>
      <c r="K95" s="6" t="s">
        <v>85</v>
      </c>
      <c r="L95" s="6" t="s">
        <v>86</v>
      </c>
      <c r="M95" s="6" t="s">
        <v>87</v>
      </c>
      <c r="O95" s="1">
        <v>13</v>
      </c>
      <c r="P95" s="1" t="s">
        <v>209</v>
      </c>
      <c r="Q95" s="1">
        <v>12453.499997208826</v>
      </c>
      <c r="R95" s="1">
        <v>0</v>
      </c>
      <c r="S95">
        <f t="shared" si="80"/>
        <v>9.7235962202137447</v>
      </c>
      <c r="T95">
        <f t="shared" si="81"/>
        <v>8.4277028075285448E-2</v>
      </c>
      <c r="U95">
        <f t="shared" si="82"/>
        <v>200.93359590469328</v>
      </c>
      <c r="V95" s="1">
        <v>13</v>
      </c>
      <c r="W95" s="1">
        <v>13</v>
      </c>
      <c r="X95" s="1">
        <v>0</v>
      </c>
      <c r="Y95" s="1">
        <v>0</v>
      </c>
      <c r="Z95" s="1">
        <v>470.61328125</v>
      </c>
      <c r="AA95" s="1">
        <v>721.141845703125</v>
      </c>
      <c r="AB95" s="1">
        <v>620.45086669921875</v>
      </c>
      <c r="AC95">
        <v>-9999</v>
      </c>
      <c r="AD95">
        <f t="shared" si="83"/>
        <v>0.34740539041782492</v>
      </c>
      <c r="AE95">
        <f t="shared" si="84"/>
        <v>0.13962714770175472</v>
      </c>
      <c r="AF95" s="1">
        <v>-1</v>
      </c>
      <c r="AG95" s="1">
        <v>0.87</v>
      </c>
      <c r="AH95" s="1">
        <v>0.92</v>
      </c>
      <c r="AI95" s="1">
        <v>10.175363540649414</v>
      </c>
      <c r="AJ95">
        <f t="shared" si="85"/>
        <v>0.8750876817703247</v>
      </c>
      <c r="AK95">
        <f t="shared" si="86"/>
        <v>6.1747297945396367E-3</v>
      </c>
      <c r="AL95">
        <f t="shared" si="87"/>
        <v>0.40191416585052109</v>
      </c>
      <c r="AM95">
        <f t="shared" si="88"/>
        <v>1.5323448666550461</v>
      </c>
      <c r="AN95">
        <f t="shared" si="89"/>
        <v>-1</v>
      </c>
      <c r="AO95" s="1">
        <v>1957.83349609375</v>
      </c>
      <c r="AP95" s="1">
        <v>0.5</v>
      </c>
      <c r="AQ95">
        <f t="shared" si="90"/>
        <v>119.60991883475178</v>
      </c>
      <c r="AR95">
        <f t="shared" si="91"/>
        <v>1.0364636044268509</v>
      </c>
      <c r="AS95">
        <f t="shared" si="92"/>
        <v>1.1785841055446939</v>
      </c>
      <c r="AT95">
        <f t="shared" si="93"/>
        <v>23.462574005126953</v>
      </c>
      <c r="AU95" s="1">
        <v>1.95</v>
      </c>
      <c r="AV95">
        <f t="shared" si="94"/>
        <v>4.7126168012619019</v>
      </c>
      <c r="AW95" s="1">
        <v>1</v>
      </c>
      <c r="AX95">
        <f t="shared" si="95"/>
        <v>9.4252336025238037</v>
      </c>
      <c r="AY95" s="1">
        <v>18.982425689697266</v>
      </c>
      <c r="AZ95" s="1">
        <v>23.462574005126953</v>
      </c>
      <c r="BA95" s="1">
        <v>17.127208709716797</v>
      </c>
      <c r="BB95" s="1">
        <v>399.41787719726562</v>
      </c>
      <c r="BC95" s="1">
        <v>392.83612060546875</v>
      </c>
      <c r="BD95" s="1">
        <v>17.027748107910156</v>
      </c>
      <c r="BE95" s="1">
        <v>17.689207077026367</v>
      </c>
      <c r="BF95" s="1">
        <v>75.232444763183594</v>
      </c>
      <c r="BG95" s="1">
        <v>78.136688232421875</v>
      </c>
      <c r="BH95" s="1">
        <v>300.1474609375</v>
      </c>
      <c r="BI95" s="1">
        <v>1984.590576171875</v>
      </c>
      <c r="BJ95" s="1">
        <v>0.67930006980895996</v>
      </c>
      <c r="BK95" s="1">
        <v>97.294181823730469</v>
      </c>
      <c r="BL95" s="1">
        <v>1.437796950340271</v>
      </c>
      <c r="BM95" s="1">
        <v>-8.5251733660697937E-2</v>
      </c>
      <c r="BN95" s="1">
        <v>1</v>
      </c>
      <c r="BO95" s="1">
        <v>-1.355140209197998</v>
      </c>
      <c r="BP95" s="1">
        <v>7.355140209197998</v>
      </c>
      <c r="BQ95" s="1">
        <v>1</v>
      </c>
      <c r="BR95" s="1">
        <v>0</v>
      </c>
      <c r="BS95" s="1">
        <v>0.15999999642372131</v>
      </c>
      <c r="BT95" s="1">
        <v>111115</v>
      </c>
      <c r="BU95">
        <f t="shared" si="96"/>
        <v>1.5392177483974359</v>
      </c>
      <c r="BV95">
        <f t="shared" si="97"/>
        <v>1.0364636044268509E-3</v>
      </c>
      <c r="BW95">
        <f t="shared" si="98"/>
        <v>296.61257400512693</v>
      </c>
      <c r="BX95">
        <f t="shared" si="99"/>
        <v>292.13242568969724</v>
      </c>
      <c r="BY95">
        <f t="shared" si="100"/>
        <v>317.53448509005102</v>
      </c>
      <c r="BZ95">
        <f t="shared" si="101"/>
        <v>0.87810497659943687</v>
      </c>
      <c r="CA95">
        <f t="shared" si="102"/>
        <v>2.899641035214517</v>
      </c>
      <c r="CB95">
        <f t="shared" si="103"/>
        <v>29.802820485893456</v>
      </c>
      <c r="CC95">
        <f t="shared" si="104"/>
        <v>12.113613408867089</v>
      </c>
      <c r="CD95">
        <f t="shared" si="105"/>
        <v>21.222499847412109</v>
      </c>
      <c r="CE95">
        <f t="shared" si="106"/>
        <v>2.5302648546014592</v>
      </c>
      <c r="CF95">
        <f t="shared" si="107"/>
        <v>8.3530131863996923E-2</v>
      </c>
      <c r="CG95">
        <f t="shared" si="108"/>
        <v>1.721056929669823</v>
      </c>
      <c r="CH95">
        <f t="shared" si="109"/>
        <v>0.80920792493163618</v>
      </c>
      <c r="CI95">
        <f t="shared" si="110"/>
        <v>5.2272926508611095E-2</v>
      </c>
      <c r="CJ95">
        <f t="shared" si="111"/>
        <v>19.54966981444721</v>
      </c>
      <c r="CK95">
        <f t="shared" si="112"/>
        <v>0.51149470571850475</v>
      </c>
      <c r="CL95">
        <f t="shared" si="113"/>
        <v>58.734465273216173</v>
      </c>
      <c r="CM95">
        <f t="shared" si="114"/>
        <v>391.44338537461215</v>
      </c>
      <c r="CN95">
        <f t="shared" si="115"/>
        <v>1.4589855030513965E-2</v>
      </c>
      <c r="CO95">
        <f t="shared" si="116"/>
        <v>0</v>
      </c>
      <c r="CP95">
        <f t="shared" si="117"/>
        <v>1736.6907665654792</v>
      </c>
      <c r="CQ95">
        <f t="shared" si="118"/>
        <v>250.528564453125</v>
      </c>
      <c r="CR95">
        <f t="shared" si="119"/>
        <v>0.13962714770175472</v>
      </c>
      <c r="CS95">
        <v>-9999</v>
      </c>
    </row>
    <row r="96" spans="1:97" x14ac:dyDescent="0.2">
      <c r="A96" t="s">
        <v>84</v>
      </c>
      <c r="B96" t="s">
        <v>195</v>
      </c>
      <c r="C96" t="s">
        <v>100</v>
      </c>
      <c r="D96">
        <v>1</v>
      </c>
      <c r="E96">
        <v>1</v>
      </c>
      <c r="F96" t="s">
        <v>248</v>
      </c>
      <c r="G96" t="s">
        <v>101</v>
      </c>
      <c r="H96" t="s">
        <v>196</v>
      </c>
      <c r="I96">
        <v>2</v>
      </c>
      <c r="J96" s="6">
        <v>20130615</v>
      </c>
      <c r="K96" s="6" t="s">
        <v>85</v>
      </c>
      <c r="L96" s="6" t="s">
        <v>86</v>
      </c>
      <c r="M96" s="6" t="s">
        <v>87</v>
      </c>
      <c r="O96" s="1">
        <v>14</v>
      </c>
      <c r="P96" s="1" t="s">
        <v>210</v>
      </c>
      <c r="Q96" s="1">
        <v>12622.499997277744</v>
      </c>
      <c r="R96" s="1">
        <v>0</v>
      </c>
      <c r="S96">
        <f t="shared" si="80"/>
        <v>5.3329621812569288</v>
      </c>
      <c r="T96">
        <f t="shared" si="81"/>
        <v>8.0230038805730375E-2</v>
      </c>
      <c r="U96">
        <f t="shared" si="82"/>
        <v>134.61100311606933</v>
      </c>
      <c r="V96" s="1">
        <v>14</v>
      </c>
      <c r="W96" s="1">
        <v>14</v>
      </c>
      <c r="X96" s="1">
        <v>0</v>
      </c>
      <c r="Y96" s="1">
        <v>0</v>
      </c>
      <c r="Z96" s="1">
        <v>465.575439453125</v>
      </c>
      <c r="AA96" s="1">
        <v>702.1087646484375</v>
      </c>
      <c r="AB96" s="1">
        <v>609.5233154296875</v>
      </c>
      <c r="AC96">
        <v>-9999</v>
      </c>
      <c r="AD96">
        <f t="shared" si="83"/>
        <v>0.33688986251830988</v>
      </c>
      <c r="AE96">
        <f t="shared" si="84"/>
        <v>0.13186767332994301</v>
      </c>
      <c r="AF96" s="1">
        <v>-1</v>
      </c>
      <c r="AG96" s="1">
        <v>0.87</v>
      </c>
      <c r="AH96" s="1">
        <v>0.92</v>
      </c>
      <c r="AI96" s="1">
        <v>10.08484935760498</v>
      </c>
      <c r="AJ96">
        <f t="shared" si="85"/>
        <v>0.87504242467880244</v>
      </c>
      <c r="AK96">
        <f t="shared" si="86"/>
        <v>3.6186134781395823E-3</v>
      </c>
      <c r="AL96">
        <f t="shared" si="87"/>
        <v>0.39142665898050299</v>
      </c>
      <c r="AM96">
        <f t="shared" si="88"/>
        <v>1.5080451096671887</v>
      </c>
      <c r="AN96">
        <f t="shared" si="89"/>
        <v>-1</v>
      </c>
      <c r="AO96" s="1">
        <v>2002.419921875</v>
      </c>
      <c r="AP96" s="1">
        <v>0.5</v>
      </c>
      <c r="AQ96">
        <f t="shared" si="90"/>
        <v>115.52942576838612</v>
      </c>
      <c r="AR96">
        <f t="shared" si="91"/>
        <v>0.99626423203623071</v>
      </c>
      <c r="AS96">
        <f t="shared" si="92"/>
        <v>1.1895892177621683</v>
      </c>
      <c r="AT96">
        <f t="shared" si="93"/>
        <v>23.460874557495117</v>
      </c>
      <c r="AU96" s="1">
        <v>1.95</v>
      </c>
      <c r="AV96">
        <f t="shared" si="94"/>
        <v>4.7126168012619019</v>
      </c>
      <c r="AW96" s="1">
        <v>1</v>
      </c>
      <c r="AX96">
        <f t="shared" si="95"/>
        <v>9.4252336025238037</v>
      </c>
      <c r="AY96" s="1">
        <v>18.966636657714844</v>
      </c>
      <c r="AZ96" s="1">
        <v>23.460874557495117</v>
      </c>
      <c r="BA96" s="1">
        <v>17.126852035522461</v>
      </c>
      <c r="BB96" s="1">
        <v>249.1668701171875</v>
      </c>
      <c r="BC96" s="1">
        <v>245.54360961914062</v>
      </c>
      <c r="BD96" s="1">
        <v>16.93714714050293</v>
      </c>
      <c r="BE96" s="1">
        <v>17.572957992553711</v>
      </c>
      <c r="BF96" s="1">
        <v>74.885261535644531</v>
      </c>
      <c r="BG96" s="1">
        <v>77.696731567382812</v>
      </c>
      <c r="BH96" s="1">
        <v>300.17984008789062</v>
      </c>
      <c r="BI96" s="1">
        <v>2000.0257568359375</v>
      </c>
      <c r="BJ96" s="1">
        <v>0.48805886507034302</v>
      </c>
      <c r="BK96" s="1">
        <v>97.294639587402344</v>
      </c>
      <c r="BL96" s="1">
        <v>0.8636239767074585</v>
      </c>
      <c r="BM96" s="1">
        <v>-0.10310833156108856</v>
      </c>
      <c r="BN96" s="1">
        <v>1</v>
      </c>
      <c r="BO96" s="1">
        <v>-1.355140209197998</v>
      </c>
      <c r="BP96" s="1">
        <v>7.355140209197998</v>
      </c>
      <c r="BQ96" s="1">
        <v>1</v>
      </c>
      <c r="BR96" s="1">
        <v>0</v>
      </c>
      <c r="BS96" s="1">
        <v>0.15999999642372131</v>
      </c>
      <c r="BT96" s="1">
        <v>111115</v>
      </c>
      <c r="BU96">
        <f t="shared" si="96"/>
        <v>1.539383795322516</v>
      </c>
      <c r="BV96">
        <f t="shared" si="97"/>
        <v>9.9626423203623068E-4</v>
      </c>
      <c r="BW96">
        <f t="shared" si="98"/>
        <v>296.61087455749509</v>
      </c>
      <c r="BX96">
        <f t="shared" si="99"/>
        <v>292.11663665771482</v>
      </c>
      <c r="BY96">
        <f t="shared" si="100"/>
        <v>320.00411394110051</v>
      </c>
      <c r="BZ96">
        <f t="shared" si="101"/>
        <v>0.89424903119938348</v>
      </c>
      <c r="CA96">
        <f t="shared" si="102"/>
        <v>2.8993438321322431</v>
      </c>
      <c r="CB96">
        <f t="shared" si="103"/>
        <v>29.799625595279441</v>
      </c>
      <c r="CC96">
        <f t="shared" si="104"/>
        <v>12.22666760272573</v>
      </c>
      <c r="CD96">
        <f t="shared" si="105"/>
        <v>21.21375560760498</v>
      </c>
      <c r="CE96">
        <f t="shared" si="106"/>
        <v>2.5289078036082571</v>
      </c>
      <c r="CF96">
        <f t="shared" si="107"/>
        <v>7.9552864143909385E-2</v>
      </c>
      <c r="CG96">
        <f t="shared" si="108"/>
        <v>1.7097546143700748</v>
      </c>
      <c r="CH96">
        <f t="shared" si="109"/>
        <v>0.81915318923818226</v>
      </c>
      <c r="CI96">
        <f t="shared" si="110"/>
        <v>4.9780939770489169E-2</v>
      </c>
      <c r="CJ96">
        <f t="shared" si="111"/>
        <v>13.096929032676659</v>
      </c>
      <c r="CK96">
        <f t="shared" si="112"/>
        <v>0.54821627540974349</v>
      </c>
      <c r="CL96">
        <f t="shared" si="113"/>
        <v>58.329690257352951</v>
      </c>
      <c r="CM96">
        <f t="shared" si="114"/>
        <v>244.77975598449234</v>
      </c>
      <c r="CN96">
        <f t="shared" si="115"/>
        <v>1.2708160073768578E-2</v>
      </c>
      <c r="CO96">
        <f t="shared" si="116"/>
        <v>0</v>
      </c>
      <c r="CP96">
        <f t="shared" si="117"/>
        <v>1750.1073876817757</v>
      </c>
      <c r="CQ96">
        <f t="shared" si="118"/>
        <v>236.5333251953125</v>
      </c>
      <c r="CR96">
        <f t="shared" si="119"/>
        <v>0.13186767332994301</v>
      </c>
      <c r="CS96">
        <v>-9999</v>
      </c>
    </row>
    <row r="97" spans="1:97" x14ac:dyDescent="0.2">
      <c r="A97" t="s">
        <v>84</v>
      </c>
      <c r="B97" t="s">
        <v>195</v>
      </c>
      <c r="C97" t="s">
        <v>100</v>
      </c>
      <c r="D97">
        <v>1</v>
      </c>
      <c r="E97">
        <v>1</v>
      </c>
      <c r="F97" t="s">
        <v>248</v>
      </c>
      <c r="G97" t="s">
        <v>101</v>
      </c>
      <c r="H97" t="s">
        <v>196</v>
      </c>
      <c r="I97">
        <v>2</v>
      </c>
      <c r="J97" s="6">
        <v>20130615</v>
      </c>
      <c r="K97" s="6" t="s">
        <v>85</v>
      </c>
      <c r="L97" s="6" t="s">
        <v>86</v>
      </c>
      <c r="M97" s="6" t="s">
        <v>87</v>
      </c>
      <c r="O97" s="1">
        <v>15</v>
      </c>
      <c r="P97" s="1" t="s">
        <v>211</v>
      </c>
      <c r="Q97" s="1">
        <v>12955.499998449348</v>
      </c>
      <c r="R97" s="1">
        <v>0</v>
      </c>
      <c r="S97">
        <f t="shared" si="80"/>
        <v>1.5335333237014026</v>
      </c>
      <c r="T97">
        <f t="shared" si="81"/>
        <v>8.7385471762421646E-2</v>
      </c>
      <c r="U97">
        <f t="shared" si="82"/>
        <v>69.279995315643944</v>
      </c>
      <c r="V97" s="1">
        <v>15</v>
      </c>
      <c r="W97" s="1">
        <v>15</v>
      </c>
      <c r="X97" s="1">
        <v>0</v>
      </c>
      <c r="Y97" s="1">
        <v>0</v>
      </c>
      <c r="Z97" s="1">
        <v>464.052001953125</v>
      </c>
      <c r="AA97" s="1">
        <v>680.806396484375</v>
      </c>
      <c r="AB97" s="1">
        <v>600.505615234375</v>
      </c>
      <c r="AC97">
        <v>-9999</v>
      </c>
      <c r="AD97">
        <f t="shared" si="83"/>
        <v>0.31837890426786652</v>
      </c>
      <c r="AE97">
        <f t="shared" si="84"/>
        <v>0.11794951055787115</v>
      </c>
      <c r="AF97" s="1">
        <v>-1</v>
      </c>
      <c r="AG97" s="1">
        <v>0.87</v>
      </c>
      <c r="AH97" s="1">
        <v>0.92</v>
      </c>
      <c r="AI97" s="1">
        <v>9.8973188400268555</v>
      </c>
      <c r="AJ97">
        <f t="shared" si="85"/>
        <v>0.87494865942001343</v>
      </c>
      <c r="AK97">
        <f t="shared" si="86"/>
        <v>1.4465369314168417E-3</v>
      </c>
      <c r="AL97">
        <f t="shared" si="87"/>
        <v>0.37046898829275104</v>
      </c>
      <c r="AM97">
        <f t="shared" si="88"/>
        <v>1.4670907433196352</v>
      </c>
      <c r="AN97">
        <f t="shared" si="89"/>
        <v>-1</v>
      </c>
      <c r="AO97" s="1">
        <v>2001.8536376953125</v>
      </c>
      <c r="AP97" s="1">
        <v>0.5</v>
      </c>
      <c r="AQ97">
        <f t="shared" si="90"/>
        <v>103.29541363019007</v>
      </c>
      <c r="AR97">
        <f t="shared" si="91"/>
        <v>1.078927902622616</v>
      </c>
      <c r="AS97">
        <f t="shared" si="92"/>
        <v>1.1837848714169592</v>
      </c>
      <c r="AT97">
        <f t="shared" si="93"/>
        <v>23.39179801940918</v>
      </c>
      <c r="AU97" s="1">
        <v>1.95</v>
      </c>
      <c r="AV97">
        <f t="shared" si="94"/>
        <v>4.7126168012619019</v>
      </c>
      <c r="AW97" s="1">
        <v>1</v>
      </c>
      <c r="AX97">
        <f t="shared" si="95"/>
        <v>9.4252336025238037</v>
      </c>
      <c r="AY97" s="1">
        <v>18.959043502807617</v>
      </c>
      <c r="AZ97" s="1">
        <v>23.39179801940918</v>
      </c>
      <c r="BA97" s="1">
        <v>17.126502990722656</v>
      </c>
      <c r="BB97" s="1">
        <v>100.32525634765625</v>
      </c>
      <c r="BC97" s="1">
        <v>99.259353637695312</v>
      </c>
      <c r="BD97" s="1">
        <v>16.820323944091797</v>
      </c>
      <c r="BE97" s="1">
        <v>17.509021759033203</v>
      </c>
      <c r="BF97" s="1">
        <v>74.402313232421875</v>
      </c>
      <c r="BG97" s="1">
        <v>77.448677062988281</v>
      </c>
      <c r="BH97" s="1">
        <v>300.14208984375</v>
      </c>
      <c r="BI97" s="1">
        <v>2001.7716064453125</v>
      </c>
      <c r="BJ97" s="1">
        <v>0.61905020475387573</v>
      </c>
      <c r="BK97" s="1">
        <v>97.292770385742188</v>
      </c>
      <c r="BL97" s="1">
        <v>0.259055495262146</v>
      </c>
      <c r="BM97" s="1">
        <v>-9.2932626605033875E-2</v>
      </c>
      <c r="BN97" s="1">
        <v>1</v>
      </c>
      <c r="BO97" s="1">
        <v>-1.355140209197998</v>
      </c>
      <c r="BP97" s="1">
        <v>7.355140209197998</v>
      </c>
      <c r="BQ97" s="1">
        <v>1</v>
      </c>
      <c r="BR97" s="1">
        <v>0</v>
      </c>
      <c r="BS97" s="1">
        <v>0.15999999642372131</v>
      </c>
      <c r="BT97" s="1">
        <v>111115</v>
      </c>
      <c r="BU97">
        <f t="shared" si="96"/>
        <v>1.539190204326923</v>
      </c>
      <c r="BV97">
        <f t="shared" si="97"/>
        <v>1.0789279026226159E-3</v>
      </c>
      <c r="BW97">
        <f t="shared" si="98"/>
        <v>296.54179801940916</v>
      </c>
      <c r="BX97">
        <f t="shared" si="99"/>
        <v>292.10904350280759</v>
      </c>
      <c r="BY97">
        <f t="shared" si="100"/>
        <v>320.28344987235687</v>
      </c>
      <c r="BZ97">
        <f t="shared" si="101"/>
        <v>0.88373803785061855</v>
      </c>
      <c r="CA97">
        <f t="shared" si="102"/>
        <v>2.8872861050975405</v>
      </c>
      <c r="CB97">
        <f t="shared" si="103"/>
        <v>29.676265704534394</v>
      </c>
      <c r="CC97">
        <f t="shared" si="104"/>
        <v>12.167243945501191</v>
      </c>
      <c r="CD97">
        <f t="shared" si="105"/>
        <v>21.175420761108398</v>
      </c>
      <c r="CE97">
        <f t="shared" si="106"/>
        <v>2.5229659954350856</v>
      </c>
      <c r="CF97">
        <f t="shared" si="107"/>
        <v>8.6582725366764673E-2</v>
      </c>
      <c r="CG97">
        <f t="shared" si="108"/>
        <v>1.7035012336805813</v>
      </c>
      <c r="CH97">
        <f t="shared" si="109"/>
        <v>0.81946476175450433</v>
      </c>
      <c r="CI97">
        <f t="shared" si="110"/>
        <v>5.4185757059527759E-2</v>
      </c>
      <c r="CJ97">
        <f t="shared" si="111"/>
        <v>6.7404426765702414</v>
      </c>
      <c r="CK97">
        <f t="shared" si="112"/>
        <v>0.69796943841203662</v>
      </c>
      <c r="CL97">
        <f t="shared" si="113"/>
        <v>58.395152095593495</v>
      </c>
      <c r="CM97">
        <f t="shared" si="114"/>
        <v>99.039701788807179</v>
      </c>
      <c r="CN97">
        <f t="shared" si="115"/>
        <v>9.0419205696078628E-3</v>
      </c>
      <c r="CO97">
        <f t="shared" si="116"/>
        <v>0</v>
      </c>
      <c r="CP97">
        <f t="shared" si="117"/>
        <v>1751.447383524373</v>
      </c>
      <c r="CQ97">
        <f t="shared" si="118"/>
        <v>216.75439453125</v>
      </c>
      <c r="CR97">
        <f t="shared" si="119"/>
        <v>0.11794951055787115</v>
      </c>
      <c r="CS97">
        <v>-9999</v>
      </c>
    </row>
    <row r="98" spans="1:97" x14ac:dyDescent="0.2">
      <c r="A98" t="s">
        <v>84</v>
      </c>
      <c r="B98" t="s">
        <v>195</v>
      </c>
      <c r="C98" t="s">
        <v>100</v>
      </c>
      <c r="D98">
        <v>1</v>
      </c>
      <c r="E98">
        <v>1</v>
      </c>
      <c r="F98" t="s">
        <v>248</v>
      </c>
      <c r="G98" t="s">
        <v>101</v>
      </c>
      <c r="H98" t="s">
        <v>196</v>
      </c>
      <c r="I98">
        <v>2</v>
      </c>
      <c r="J98" s="6">
        <v>20130615</v>
      </c>
      <c r="K98" s="6" t="s">
        <v>85</v>
      </c>
      <c r="L98" s="6" t="s">
        <v>86</v>
      </c>
      <c r="M98" s="6" t="s">
        <v>87</v>
      </c>
      <c r="O98" s="1">
        <v>16</v>
      </c>
      <c r="P98" s="1" t="s">
        <v>212</v>
      </c>
      <c r="Q98" s="1">
        <v>13100.499998449348</v>
      </c>
      <c r="R98" s="1">
        <v>0</v>
      </c>
      <c r="S98">
        <f t="shared" si="80"/>
        <v>-0.37211611541390699</v>
      </c>
      <c r="T98">
        <f t="shared" si="81"/>
        <v>8.6655259786085237E-2</v>
      </c>
      <c r="U98">
        <f t="shared" si="82"/>
        <v>54.848823159187468</v>
      </c>
      <c r="V98" s="1">
        <v>16</v>
      </c>
      <c r="W98" s="1">
        <v>16</v>
      </c>
      <c r="X98" s="1">
        <v>0</v>
      </c>
      <c r="Y98" s="1">
        <v>0</v>
      </c>
      <c r="Z98" s="1">
        <v>461.841796875</v>
      </c>
      <c r="AA98" s="1">
        <v>663.79315185546875</v>
      </c>
      <c r="AB98" s="1">
        <v>596.46514892578125</v>
      </c>
      <c r="AC98">
        <v>-9999</v>
      </c>
      <c r="AD98">
        <f t="shared" si="83"/>
        <v>0.30423838271902015</v>
      </c>
      <c r="AE98">
        <f t="shared" si="84"/>
        <v>0.10142919182201383</v>
      </c>
      <c r="AF98" s="1">
        <v>-1</v>
      </c>
      <c r="AG98" s="1">
        <v>0.87</v>
      </c>
      <c r="AH98" s="1">
        <v>0.92</v>
      </c>
      <c r="AI98" s="1">
        <v>9.8973188400268555</v>
      </c>
      <c r="AJ98">
        <f t="shared" si="85"/>
        <v>0.87494865942001343</v>
      </c>
      <c r="AK98">
        <f t="shared" si="86"/>
        <v>3.5850388646917799E-4</v>
      </c>
      <c r="AL98">
        <f t="shared" si="87"/>
        <v>0.33338723048527685</v>
      </c>
      <c r="AM98">
        <f t="shared" si="88"/>
        <v>1.4372738811145931</v>
      </c>
      <c r="AN98">
        <f t="shared" si="89"/>
        <v>-1</v>
      </c>
      <c r="AO98" s="1">
        <v>2001.6474609375</v>
      </c>
      <c r="AP98" s="1">
        <v>0.5</v>
      </c>
      <c r="AQ98">
        <f t="shared" si="90"/>
        <v>88.818437647463639</v>
      </c>
      <c r="AR98">
        <f t="shared" si="91"/>
        <v>1.0756816257947972</v>
      </c>
      <c r="AS98">
        <f t="shared" si="92"/>
        <v>1.1900470564149399</v>
      </c>
      <c r="AT98">
        <f t="shared" si="93"/>
        <v>23.416748046875</v>
      </c>
      <c r="AU98" s="1">
        <v>1.95</v>
      </c>
      <c r="AV98">
        <f t="shared" si="94"/>
        <v>4.7126168012619019</v>
      </c>
      <c r="AW98" s="1">
        <v>1</v>
      </c>
      <c r="AX98">
        <f t="shared" si="95"/>
        <v>9.4252336025238037</v>
      </c>
      <c r="AY98" s="1">
        <v>18.953762054443359</v>
      </c>
      <c r="AZ98" s="1">
        <v>23.416748046875</v>
      </c>
      <c r="BA98" s="1">
        <v>17.127798080444336</v>
      </c>
      <c r="BB98" s="1">
        <v>48.755504608154297</v>
      </c>
      <c r="BC98" s="1">
        <v>48.963031768798828</v>
      </c>
      <c r="BD98" s="1">
        <v>16.80299186706543</v>
      </c>
      <c r="BE98" s="1">
        <v>17.489580154418945</v>
      </c>
      <c r="BF98" s="1">
        <v>74.348152160644531</v>
      </c>
      <c r="BG98" s="1">
        <v>77.386245727539062</v>
      </c>
      <c r="BH98" s="1">
        <v>300.16436767578125</v>
      </c>
      <c r="BI98" s="1">
        <v>2001.718017578125</v>
      </c>
      <c r="BJ98" s="1">
        <v>0.82970660924911499</v>
      </c>
      <c r="BK98" s="1">
        <v>97.291595458984375</v>
      </c>
      <c r="BL98" s="1">
        <v>1.6040205955505371E-2</v>
      </c>
      <c r="BM98" s="1">
        <v>-8.0651208758354187E-2</v>
      </c>
      <c r="BN98" s="1">
        <v>1</v>
      </c>
      <c r="BO98" s="1">
        <v>-1.355140209197998</v>
      </c>
      <c r="BP98" s="1">
        <v>7.355140209197998</v>
      </c>
      <c r="BQ98" s="1">
        <v>1</v>
      </c>
      <c r="BR98" s="1">
        <v>0</v>
      </c>
      <c r="BS98" s="1">
        <v>0.15999999642372131</v>
      </c>
      <c r="BT98" s="1">
        <v>111115</v>
      </c>
      <c r="BU98">
        <f t="shared" si="96"/>
        <v>1.5393044496193908</v>
      </c>
      <c r="BV98">
        <f t="shared" si="97"/>
        <v>1.0756816257947973E-3</v>
      </c>
      <c r="BW98">
        <f t="shared" si="98"/>
        <v>296.56674804687498</v>
      </c>
      <c r="BX98">
        <f t="shared" si="99"/>
        <v>292.10376205444334</v>
      </c>
      <c r="BY98">
        <f t="shared" si="100"/>
        <v>320.27487565379852</v>
      </c>
      <c r="BZ98">
        <f t="shared" si="101"/>
        <v>0.8829290754175908</v>
      </c>
      <c r="CA98">
        <f t="shared" si="102"/>
        <v>2.8916362135461493</v>
      </c>
      <c r="CB98">
        <f t="shared" si="103"/>
        <v>29.721336153493226</v>
      </c>
      <c r="CC98">
        <f t="shared" si="104"/>
        <v>12.231755999074281</v>
      </c>
      <c r="CD98">
        <f t="shared" si="105"/>
        <v>21.18525505065918</v>
      </c>
      <c r="CE98">
        <f t="shared" si="106"/>
        <v>2.5244891194353016</v>
      </c>
      <c r="CF98">
        <f t="shared" si="107"/>
        <v>8.5865812584031781E-2</v>
      </c>
      <c r="CG98">
        <f t="shared" si="108"/>
        <v>1.7015891571312094</v>
      </c>
      <c r="CH98">
        <f t="shared" si="109"/>
        <v>0.82289996230409224</v>
      </c>
      <c r="CI98">
        <f t="shared" si="110"/>
        <v>5.3736505763274711E-2</v>
      </c>
      <c r="CJ98">
        <f t="shared" si="111"/>
        <v>5.3363295142050404</v>
      </c>
      <c r="CK98">
        <f t="shared" si="112"/>
        <v>1.1202088836774053</v>
      </c>
      <c r="CL98">
        <f t="shared" si="113"/>
        <v>58.234230047545708</v>
      </c>
      <c r="CM98">
        <f t="shared" si="114"/>
        <v>49.016330899302531</v>
      </c>
      <c r="CN98">
        <f t="shared" si="115"/>
        <v>-4.4209542150207897E-3</v>
      </c>
      <c r="CO98">
        <f t="shared" si="116"/>
        <v>0</v>
      </c>
      <c r="CP98">
        <f t="shared" si="117"/>
        <v>1751.4004960168672</v>
      </c>
      <c r="CQ98">
        <f t="shared" si="118"/>
        <v>201.95135498046875</v>
      </c>
      <c r="CR98">
        <f t="shared" si="119"/>
        <v>0.10142919182201383</v>
      </c>
      <c r="CS98">
        <v>-9999</v>
      </c>
    </row>
    <row r="99" spans="1:97" x14ac:dyDescent="0.2">
      <c r="A99" t="s">
        <v>84</v>
      </c>
      <c r="B99" t="s">
        <v>195</v>
      </c>
      <c r="C99" t="s">
        <v>100</v>
      </c>
      <c r="D99">
        <v>1</v>
      </c>
      <c r="E99">
        <v>1</v>
      </c>
      <c r="F99" t="s">
        <v>248</v>
      </c>
      <c r="G99" t="s">
        <v>101</v>
      </c>
      <c r="H99" t="s">
        <v>196</v>
      </c>
      <c r="I99">
        <v>2</v>
      </c>
      <c r="J99" s="6">
        <v>20130615</v>
      </c>
      <c r="K99" s="6" t="s">
        <v>85</v>
      </c>
      <c r="L99" s="6" t="s">
        <v>86</v>
      </c>
      <c r="M99" s="6" t="s">
        <v>87</v>
      </c>
      <c r="O99" s="1">
        <v>17</v>
      </c>
      <c r="P99" s="1" t="s">
        <v>213</v>
      </c>
      <c r="Q99" s="1">
        <v>13144.499999000691</v>
      </c>
      <c r="R99" s="1">
        <v>0</v>
      </c>
      <c r="S99">
        <f t="shared" si="80"/>
        <v>-0.39466980900163756</v>
      </c>
      <c r="T99">
        <f t="shared" si="81"/>
        <v>8.829368093875864E-2</v>
      </c>
      <c r="U99">
        <f t="shared" si="82"/>
        <v>55.229261543312724</v>
      </c>
      <c r="V99" s="1">
        <v>17</v>
      </c>
      <c r="W99" s="1">
        <v>17</v>
      </c>
      <c r="X99" s="1">
        <v>0</v>
      </c>
      <c r="Y99" s="1">
        <v>0</v>
      </c>
      <c r="Z99" s="1">
        <v>461.142578125</v>
      </c>
      <c r="AA99" s="1">
        <v>675.37408447265625</v>
      </c>
      <c r="AB99" s="1">
        <v>601.0040283203125</v>
      </c>
      <c r="AC99">
        <v>-9999</v>
      </c>
      <c r="AD99">
        <f t="shared" si="83"/>
        <v>0.31720421507575597</v>
      </c>
      <c r="AE99">
        <f t="shared" si="84"/>
        <v>0.1101168343028933</v>
      </c>
      <c r="AF99" s="1">
        <v>-1</v>
      </c>
      <c r="AG99" s="1">
        <v>0.87</v>
      </c>
      <c r="AH99" s="1">
        <v>0.92</v>
      </c>
      <c r="AI99" s="1">
        <v>9.8673601150512695</v>
      </c>
      <c r="AJ99">
        <f t="shared" si="85"/>
        <v>0.8749336800575257</v>
      </c>
      <c r="AK99">
        <f t="shared" si="86"/>
        <v>3.4641741353104216E-4</v>
      </c>
      <c r="AL99">
        <f t="shared" si="87"/>
        <v>0.34714808022520999</v>
      </c>
      <c r="AM99">
        <f t="shared" si="88"/>
        <v>1.4645667446686856</v>
      </c>
      <c r="AN99">
        <f t="shared" si="89"/>
        <v>-1</v>
      </c>
      <c r="AO99" s="1">
        <v>2003.2596435546875</v>
      </c>
      <c r="AP99" s="1">
        <v>0.5</v>
      </c>
      <c r="AQ99">
        <f t="shared" si="90"/>
        <v>96.50195213319526</v>
      </c>
      <c r="AR99">
        <f t="shared" si="91"/>
        <v>1.0682678134395227</v>
      </c>
      <c r="AS99">
        <f t="shared" si="92"/>
        <v>1.1603401330667837</v>
      </c>
      <c r="AT99">
        <f t="shared" si="93"/>
        <v>23.23961067199707</v>
      </c>
      <c r="AU99" s="1">
        <v>1.95</v>
      </c>
      <c r="AV99">
        <f t="shared" si="94"/>
        <v>4.7126168012619019</v>
      </c>
      <c r="AW99" s="1">
        <v>1</v>
      </c>
      <c r="AX99">
        <f t="shared" si="95"/>
        <v>9.4252336025238037</v>
      </c>
      <c r="AY99" s="1">
        <v>18.953144073486328</v>
      </c>
      <c r="AZ99" s="1">
        <v>23.23961067199707</v>
      </c>
      <c r="BA99" s="1">
        <v>17.127891540527344</v>
      </c>
      <c r="BB99" s="1">
        <v>48.814865112304688</v>
      </c>
      <c r="BC99" s="1">
        <v>49.037261962890625</v>
      </c>
      <c r="BD99" s="1">
        <v>16.79631233215332</v>
      </c>
      <c r="BE99" s="1">
        <v>17.478279113769531</v>
      </c>
      <c r="BF99" s="1">
        <v>74.323722839355469</v>
      </c>
      <c r="BG99" s="1">
        <v>77.34185791015625</v>
      </c>
      <c r="BH99" s="1">
        <v>300.119140625</v>
      </c>
      <c r="BI99" s="1">
        <v>1997.1812744140625</v>
      </c>
      <c r="BJ99" s="1">
        <v>0.55457860231399536</v>
      </c>
      <c r="BK99" s="1">
        <v>97.294212341308594</v>
      </c>
      <c r="BL99" s="1">
        <v>0.21667039394378662</v>
      </c>
      <c r="BM99" s="1">
        <v>-8.0540582537651062E-2</v>
      </c>
      <c r="BN99" s="1">
        <v>1</v>
      </c>
      <c r="BO99" s="1">
        <v>-1.355140209197998</v>
      </c>
      <c r="BP99" s="1">
        <v>7.355140209197998</v>
      </c>
      <c r="BQ99" s="1">
        <v>1</v>
      </c>
      <c r="BR99" s="1">
        <v>0</v>
      </c>
      <c r="BS99" s="1">
        <v>0.15999999642372131</v>
      </c>
      <c r="BT99" s="1">
        <v>111115</v>
      </c>
      <c r="BU99">
        <f t="shared" si="96"/>
        <v>1.5390725160256409</v>
      </c>
      <c r="BV99">
        <f t="shared" si="97"/>
        <v>1.0682678134395227E-3</v>
      </c>
      <c r="BW99">
        <f t="shared" si="98"/>
        <v>296.38961067199705</v>
      </c>
      <c r="BX99">
        <f t="shared" si="99"/>
        <v>292.10314407348631</v>
      </c>
      <c r="BY99">
        <f t="shared" si="100"/>
        <v>319.54899676377318</v>
      </c>
      <c r="BZ99">
        <f t="shared" si="101"/>
        <v>0.8892476641164565</v>
      </c>
      <c r="CA99">
        <f t="shared" si="102"/>
        <v>2.8608755325225355</v>
      </c>
      <c r="CB99">
        <f t="shared" si="103"/>
        <v>29.404375282741071</v>
      </c>
      <c r="CC99">
        <f t="shared" si="104"/>
        <v>11.92609616897154</v>
      </c>
      <c r="CD99">
        <f t="shared" si="105"/>
        <v>21.096377372741699</v>
      </c>
      <c r="CE99">
        <f t="shared" si="106"/>
        <v>2.5107530406751479</v>
      </c>
      <c r="CF99">
        <f t="shared" si="107"/>
        <v>8.7474239961565378E-2</v>
      </c>
      <c r="CG99">
        <f t="shared" si="108"/>
        <v>1.7005353994557517</v>
      </c>
      <c r="CH99">
        <f t="shared" si="109"/>
        <v>0.81021764121939621</v>
      </c>
      <c r="CI99">
        <f t="shared" si="110"/>
        <v>5.4744435793077612E-2</v>
      </c>
      <c r="CJ99">
        <f t="shared" si="111"/>
        <v>5.3734875000487374</v>
      </c>
      <c r="CK99">
        <f t="shared" si="112"/>
        <v>1.1262713155785073</v>
      </c>
      <c r="CL99">
        <f t="shared" si="113"/>
        <v>58.852963323610432</v>
      </c>
      <c r="CM99">
        <f t="shared" si="114"/>
        <v>49.093791515856779</v>
      </c>
      <c r="CN99">
        <f t="shared" si="115"/>
        <v>-4.7312474911634147E-3</v>
      </c>
      <c r="CO99">
        <f t="shared" si="116"/>
        <v>0</v>
      </c>
      <c r="CP99">
        <f t="shared" si="117"/>
        <v>1747.4011621650748</v>
      </c>
      <c r="CQ99">
        <f t="shared" si="118"/>
        <v>214.23150634765625</v>
      </c>
      <c r="CR99">
        <f t="shared" si="119"/>
        <v>0.1101168343028933</v>
      </c>
      <c r="CS99">
        <v>-9999</v>
      </c>
    </row>
    <row r="100" spans="1:97" x14ac:dyDescent="0.2">
      <c r="A100" t="s">
        <v>84</v>
      </c>
      <c r="B100" t="s">
        <v>195</v>
      </c>
      <c r="C100" t="s">
        <v>100</v>
      </c>
      <c r="D100">
        <v>1</v>
      </c>
      <c r="E100">
        <v>1</v>
      </c>
      <c r="F100" t="s">
        <v>248</v>
      </c>
      <c r="G100" t="s">
        <v>101</v>
      </c>
      <c r="H100" t="s">
        <v>196</v>
      </c>
      <c r="I100">
        <v>2</v>
      </c>
      <c r="J100" s="6">
        <v>20130615</v>
      </c>
      <c r="K100" s="6" t="s">
        <v>85</v>
      </c>
      <c r="L100" s="6" t="s">
        <v>86</v>
      </c>
      <c r="M100" s="6" t="s">
        <v>87</v>
      </c>
      <c r="O100" s="1">
        <v>18</v>
      </c>
      <c r="P100" s="1" t="s">
        <v>214</v>
      </c>
      <c r="Q100" s="1">
        <v>13283.499999276362</v>
      </c>
      <c r="R100" s="1">
        <v>0</v>
      </c>
      <c r="S100">
        <f t="shared" si="80"/>
        <v>9.8980020439075052</v>
      </c>
      <c r="T100">
        <f t="shared" si="81"/>
        <v>8.4345402103330733E-2</v>
      </c>
      <c r="U100">
        <f t="shared" si="82"/>
        <v>198.66620518656214</v>
      </c>
      <c r="V100" s="1">
        <v>18</v>
      </c>
      <c r="W100" s="1">
        <v>18</v>
      </c>
      <c r="X100" s="1">
        <v>0</v>
      </c>
      <c r="Y100" s="1">
        <v>0</v>
      </c>
      <c r="Z100" s="1">
        <v>468.016357421875</v>
      </c>
      <c r="AA100" s="1">
        <v>728.87615966796875</v>
      </c>
      <c r="AB100" s="1">
        <v>618.0174560546875</v>
      </c>
      <c r="AC100">
        <v>-9999</v>
      </c>
      <c r="AD100">
        <f t="shared" si="83"/>
        <v>0.35789317401316223</v>
      </c>
      <c r="AE100">
        <f t="shared" si="84"/>
        <v>0.15209538978992215</v>
      </c>
      <c r="AF100" s="1">
        <v>-1</v>
      </c>
      <c r="AG100" s="1">
        <v>0.87</v>
      </c>
      <c r="AH100" s="1">
        <v>0.92</v>
      </c>
      <c r="AI100" s="1">
        <v>9.8973188400268555</v>
      </c>
      <c r="AJ100">
        <f t="shared" si="85"/>
        <v>0.87494865942001343</v>
      </c>
      <c r="AK100">
        <f t="shared" si="86"/>
        <v>6.2239739297310238E-3</v>
      </c>
      <c r="AL100">
        <f t="shared" si="87"/>
        <v>0.42497426839531888</v>
      </c>
      <c r="AM100">
        <f t="shared" si="88"/>
        <v>1.557373258667863</v>
      </c>
      <c r="AN100">
        <f t="shared" si="89"/>
        <v>-1</v>
      </c>
      <c r="AO100" s="1">
        <v>2001.14892578125</v>
      </c>
      <c r="AP100" s="1">
        <v>0.5</v>
      </c>
      <c r="AQ100">
        <f t="shared" si="90"/>
        <v>133.152104427479</v>
      </c>
      <c r="AR100">
        <f t="shared" si="91"/>
        <v>1.0485992961232957</v>
      </c>
      <c r="AS100">
        <f t="shared" si="92"/>
        <v>1.1915869340098579</v>
      </c>
      <c r="AT100">
        <f t="shared" si="93"/>
        <v>23.41267204284668</v>
      </c>
      <c r="AU100" s="1">
        <v>1.95</v>
      </c>
      <c r="AV100">
        <f t="shared" si="94"/>
        <v>4.7126168012619019</v>
      </c>
      <c r="AW100" s="1">
        <v>1</v>
      </c>
      <c r="AX100">
        <f t="shared" si="95"/>
        <v>9.4252336025238037</v>
      </c>
      <c r="AY100" s="1">
        <v>18.970512390136719</v>
      </c>
      <c r="AZ100" s="1">
        <v>23.41267204284668</v>
      </c>
      <c r="BA100" s="1">
        <v>17.126823425292969</v>
      </c>
      <c r="BB100" s="1">
        <v>400.50164794921875</v>
      </c>
      <c r="BC100" s="1">
        <v>393.803955078125</v>
      </c>
      <c r="BD100" s="1">
        <v>16.797163009643555</v>
      </c>
      <c r="BE100" s="1">
        <v>17.466405868530273</v>
      </c>
      <c r="BF100" s="1">
        <v>74.281227111816406</v>
      </c>
      <c r="BG100" s="1">
        <v>77.203468322753906</v>
      </c>
      <c r="BH100" s="1">
        <v>300.19802856445312</v>
      </c>
      <c r="BI100" s="1">
        <v>2001.2279052734375</v>
      </c>
      <c r="BJ100" s="1">
        <v>0.64008635282516479</v>
      </c>
      <c r="BK100" s="1">
        <v>97.29180908203125</v>
      </c>
      <c r="BL100" s="1">
        <v>2.3127093315124512</v>
      </c>
      <c r="BM100" s="1">
        <v>-8.3510324358940125E-2</v>
      </c>
      <c r="BN100" s="1">
        <v>0.66666668653488159</v>
      </c>
      <c r="BO100" s="1">
        <v>-1.355140209197998</v>
      </c>
      <c r="BP100" s="1">
        <v>7.355140209197998</v>
      </c>
      <c r="BQ100" s="1">
        <v>1</v>
      </c>
      <c r="BR100" s="1">
        <v>0</v>
      </c>
      <c r="BS100" s="1">
        <v>0.15999999642372131</v>
      </c>
      <c r="BT100" s="1">
        <v>111115</v>
      </c>
      <c r="BU100">
        <f t="shared" si="96"/>
        <v>1.539477069561298</v>
      </c>
      <c r="BV100">
        <f t="shared" si="97"/>
        <v>1.0485992961232957E-3</v>
      </c>
      <c r="BW100">
        <f t="shared" si="98"/>
        <v>296.56267204284666</v>
      </c>
      <c r="BX100">
        <f t="shared" si="99"/>
        <v>292.1205123901367</v>
      </c>
      <c r="BY100">
        <f t="shared" si="100"/>
        <v>320.1964576868013</v>
      </c>
      <c r="BZ100">
        <f t="shared" si="101"/>
        <v>0.88822382985503323</v>
      </c>
      <c r="CA100">
        <f t="shared" si="102"/>
        <v>2.8909251591201754</v>
      </c>
      <c r="CB100">
        <f t="shared" si="103"/>
        <v>29.713962422907585</v>
      </c>
      <c r="CC100">
        <f t="shared" si="104"/>
        <v>12.247556554377311</v>
      </c>
      <c r="CD100">
        <f t="shared" si="105"/>
        <v>21.191592216491699</v>
      </c>
      <c r="CE100">
        <f t="shared" si="106"/>
        <v>2.5254710392997199</v>
      </c>
      <c r="CF100">
        <f t="shared" si="107"/>
        <v>8.3597298864216671E-2</v>
      </c>
      <c r="CG100">
        <f t="shared" si="108"/>
        <v>1.6993382251103175</v>
      </c>
      <c r="CH100">
        <f t="shared" si="109"/>
        <v>0.82613281418940243</v>
      </c>
      <c r="CI100">
        <f t="shared" si="110"/>
        <v>5.2315013092516419E-2</v>
      </c>
      <c r="CJ100">
        <f t="shared" si="111"/>
        <v>19.32859450606265</v>
      </c>
      <c r="CK100">
        <f t="shared" si="112"/>
        <v>0.50447996426838737</v>
      </c>
      <c r="CL100">
        <f t="shared" si="113"/>
        <v>58.160394684805183</v>
      </c>
      <c r="CM100">
        <f t="shared" si="114"/>
        <v>392.38623926090673</v>
      </c>
      <c r="CN100">
        <f t="shared" si="115"/>
        <v>1.4671047245412992E-2</v>
      </c>
      <c r="CO100">
        <f t="shared" si="116"/>
        <v>0</v>
      </c>
      <c r="CP100">
        <f t="shared" si="117"/>
        <v>1750.9716729129157</v>
      </c>
      <c r="CQ100">
        <f t="shared" si="118"/>
        <v>260.85980224609375</v>
      </c>
      <c r="CR100">
        <f t="shared" si="119"/>
        <v>0.15209538978992215</v>
      </c>
      <c r="CS100">
        <v>-9999</v>
      </c>
    </row>
    <row r="101" spans="1:97" x14ac:dyDescent="0.2">
      <c r="A101" t="s">
        <v>84</v>
      </c>
      <c r="B101" t="s">
        <v>195</v>
      </c>
      <c r="C101" t="s">
        <v>100</v>
      </c>
      <c r="D101">
        <v>1</v>
      </c>
      <c r="E101">
        <v>1</v>
      </c>
      <c r="F101" t="s">
        <v>248</v>
      </c>
      <c r="G101" t="s">
        <v>101</v>
      </c>
      <c r="H101" t="s">
        <v>196</v>
      </c>
      <c r="I101">
        <v>2</v>
      </c>
      <c r="J101" s="6">
        <v>20130615</v>
      </c>
      <c r="K101" s="6" t="s">
        <v>85</v>
      </c>
      <c r="L101" s="6" t="s">
        <v>86</v>
      </c>
      <c r="M101" s="6" t="s">
        <v>87</v>
      </c>
      <c r="O101" s="1">
        <v>19</v>
      </c>
      <c r="P101" s="1" t="s">
        <v>215</v>
      </c>
      <c r="Q101" s="1">
        <v>13590.499999483116</v>
      </c>
      <c r="R101" s="1">
        <v>0</v>
      </c>
      <c r="S101">
        <f t="shared" si="80"/>
        <v>22.424681898490778</v>
      </c>
      <c r="T101">
        <f t="shared" si="81"/>
        <v>7.7330092943959219E-2</v>
      </c>
      <c r="U101">
        <f t="shared" si="82"/>
        <v>990.86218756323683</v>
      </c>
      <c r="V101" s="1">
        <v>19</v>
      </c>
      <c r="W101" s="1">
        <v>19</v>
      </c>
      <c r="X101" s="1">
        <v>0</v>
      </c>
      <c r="Y101" s="1">
        <v>0</v>
      </c>
      <c r="Z101" s="1">
        <v>467.534912109375</v>
      </c>
      <c r="AA101" s="1">
        <v>718.51678466796875</v>
      </c>
      <c r="AB101" s="1">
        <v>610.69500732421875</v>
      </c>
      <c r="AC101">
        <v>-9999</v>
      </c>
      <c r="AD101">
        <f t="shared" si="83"/>
        <v>0.3493055108998937</v>
      </c>
      <c r="AE101">
        <f t="shared" si="84"/>
        <v>0.15006159862163157</v>
      </c>
      <c r="AF101" s="1">
        <v>-1</v>
      </c>
      <c r="AG101" s="1">
        <v>0.87</v>
      </c>
      <c r="AH101" s="1">
        <v>0.92</v>
      </c>
      <c r="AI101" s="1">
        <v>9.8973188400268555</v>
      </c>
      <c r="AJ101">
        <f t="shared" si="85"/>
        <v>0.87494865942001343</v>
      </c>
      <c r="AK101">
        <f t="shared" si="86"/>
        <v>1.3381136684730219E-2</v>
      </c>
      <c r="AL101">
        <f t="shared" si="87"/>
        <v>0.42959986011969103</v>
      </c>
      <c r="AM101">
        <f t="shared" si="88"/>
        <v>1.5368195316714213</v>
      </c>
      <c r="AN101">
        <f t="shared" si="89"/>
        <v>-1</v>
      </c>
      <c r="AO101" s="1">
        <v>2000.7947998046875</v>
      </c>
      <c r="AP101" s="1">
        <v>0.5</v>
      </c>
      <c r="AQ101">
        <f t="shared" si="90"/>
        <v>131.34837163931073</v>
      </c>
      <c r="AR101">
        <f t="shared" si="91"/>
        <v>0.96381046359523215</v>
      </c>
      <c r="AS101">
        <f t="shared" si="92"/>
        <v>1.1937032236565239</v>
      </c>
      <c r="AT101">
        <f t="shared" si="93"/>
        <v>23.428421020507812</v>
      </c>
      <c r="AU101" s="1">
        <v>1.95</v>
      </c>
      <c r="AV101">
        <f t="shared" si="94"/>
        <v>4.7126168012619019</v>
      </c>
      <c r="AW101" s="1">
        <v>1</v>
      </c>
      <c r="AX101">
        <f t="shared" si="95"/>
        <v>9.4252336025238037</v>
      </c>
      <c r="AY101" s="1">
        <v>18.989364624023438</v>
      </c>
      <c r="AZ101" s="1">
        <v>23.428421020507812</v>
      </c>
      <c r="BA101" s="1">
        <v>17.126558303833008</v>
      </c>
      <c r="BB101" s="1">
        <v>1498.4326171875</v>
      </c>
      <c r="BC101" s="1">
        <v>1482.9393310546875</v>
      </c>
      <c r="BD101" s="1">
        <v>16.857685089111328</v>
      </c>
      <c r="BE101" s="1">
        <v>17.472747802734375</v>
      </c>
      <c r="BF101" s="1">
        <v>74.525619506835938</v>
      </c>
      <c r="BG101" s="1">
        <v>77.140670776367188</v>
      </c>
      <c r="BH101" s="1">
        <v>300.22817993164062</v>
      </c>
      <c r="BI101" s="1">
        <v>2000.7744140625</v>
      </c>
      <c r="BJ101" s="1">
        <v>0.79018378257751465</v>
      </c>
      <c r="BK101" s="1">
        <v>97.29266357421875</v>
      </c>
      <c r="BL101" s="1">
        <v>-0.71658754348754883</v>
      </c>
      <c r="BM101" s="1">
        <v>-7.58160799741745E-2</v>
      </c>
      <c r="BN101" s="1">
        <v>0.3333333432674408</v>
      </c>
      <c r="BO101" s="1">
        <v>-1.355140209197998</v>
      </c>
      <c r="BP101" s="1">
        <v>7.355140209197998</v>
      </c>
      <c r="BQ101" s="1">
        <v>1</v>
      </c>
      <c r="BR101" s="1">
        <v>0</v>
      </c>
      <c r="BS101" s="1">
        <v>0.15999999642372131</v>
      </c>
      <c r="BT101" s="1">
        <v>111115</v>
      </c>
      <c r="BU101">
        <f t="shared" si="96"/>
        <v>1.5396316919571313</v>
      </c>
      <c r="BV101">
        <f t="shared" si="97"/>
        <v>9.6381046359523214E-4</v>
      </c>
      <c r="BW101">
        <f t="shared" si="98"/>
        <v>296.57842102050779</v>
      </c>
      <c r="BX101">
        <f t="shared" si="99"/>
        <v>292.13936462402341</v>
      </c>
      <c r="BY101">
        <f t="shared" si="100"/>
        <v>320.12389909467311</v>
      </c>
      <c r="BZ101">
        <f t="shared" si="101"/>
        <v>0.90278392190156731</v>
      </c>
      <c r="CA101">
        <f t="shared" si="102"/>
        <v>2.8936733973451294</v>
      </c>
      <c r="CB101">
        <f t="shared" si="103"/>
        <v>29.741948581125229</v>
      </c>
      <c r="CC101">
        <f t="shared" si="104"/>
        <v>12.269200778390854</v>
      </c>
      <c r="CD101">
        <f t="shared" si="105"/>
        <v>21.208892822265625</v>
      </c>
      <c r="CE101">
        <f t="shared" si="106"/>
        <v>2.5281534057236223</v>
      </c>
      <c r="CF101">
        <f t="shared" si="107"/>
        <v>7.6700795054846033E-2</v>
      </c>
      <c r="CG101">
        <f t="shared" si="108"/>
        <v>1.6999701736886055</v>
      </c>
      <c r="CH101">
        <f t="shared" si="109"/>
        <v>0.82818323203501687</v>
      </c>
      <c r="CI101">
        <f t="shared" si="110"/>
        <v>4.7994140969792792E-2</v>
      </c>
      <c r="CJ101">
        <f t="shared" si="111"/>
        <v>96.403621463004441</v>
      </c>
      <c r="CK101">
        <f t="shared" si="112"/>
        <v>0.66817446055498542</v>
      </c>
      <c r="CL101">
        <f t="shared" si="113"/>
        <v>58.094243389146335</v>
      </c>
      <c r="CM101">
        <f t="shared" si="114"/>
        <v>1479.7273872621372</v>
      </c>
      <c r="CN101">
        <f t="shared" si="115"/>
        <v>8.8039522641093285E-3</v>
      </c>
      <c r="CO101">
        <f t="shared" si="116"/>
        <v>0</v>
      </c>
      <c r="CP101">
        <f t="shared" si="117"/>
        <v>1750.5748913858472</v>
      </c>
      <c r="CQ101">
        <f t="shared" si="118"/>
        <v>250.98187255859375</v>
      </c>
      <c r="CR101">
        <f t="shared" si="119"/>
        <v>0.15006159862163157</v>
      </c>
      <c r="CS101">
        <v>-9999</v>
      </c>
    </row>
    <row r="102" spans="1:97" x14ac:dyDescent="0.2">
      <c r="A102" t="s">
        <v>84</v>
      </c>
      <c r="B102" t="s">
        <v>195</v>
      </c>
      <c r="C102" t="s">
        <v>100</v>
      </c>
      <c r="D102">
        <v>1</v>
      </c>
      <c r="E102">
        <v>1</v>
      </c>
      <c r="F102" t="s">
        <v>248</v>
      </c>
      <c r="G102" t="s">
        <v>101</v>
      </c>
      <c r="H102" t="s">
        <v>196</v>
      </c>
      <c r="I102">
        <v>2</v>
      </c>
      <c r="J102" s="6">
        <v>20130615</v>
      </c>
      <c r="K102" s="6" t="s">
        <v>85</v>
      </c>
      <c r="L102" s="6" t="s">
        <v>86</v>
      </c>
      <c r="M102" s="6" t="s">
        <v>87</v>
      </c>
      <c r="O102" s="1">
        <v>20</v>
      </c>
      <c r="P102" s="1" t="s">
        <v>216</v>
      </c>
      <c r="Q102" s="1">
        <v>13726.499999138527</v>
      </c>
      <c r="R102" s="1">
        <v>0</v>
      </c>
      <c r="S102">
        <f t="shared" si="80"/>
        <v>19.637491280126746</v>
      </c>
      <c r="T102">
        <f t="shared" si="81"/>
        <v>8.6984663207151564E-2</v>
      </c>
      <c r="U102">
        <f t="shared" si="82"/>
        <v>801.96935467316462</v>
      </c>
      <c r="V102" s="1">
        <v>20</v>
      </c>
      <c r="W102" s="1">
        <v>20</v>
      </c>
      <c r="X102" s="1">
        <v>0</v>
      </c>
      <c r="Y102" s="1">
        <v>0</v>
      </c>
      <c r="Z102" s="1">
        <v>477.007080078125</v>
      </c>
      <c r="AA102" s="1">
        <v>742.44964599609375</v>
      </c>
      <c r="AB102" s="1">
        <v>626.8876953125</v>
      </c>
      <c r="AC102">
        <v>-9999</v>
      </c>
      <c r="AD102">
        <f t="shared" si="83"/>
        <v>0.35752265133326677</v>
      </c>
      <c r="AE102">
        <f t="shared" si="84"/>
        <v>0.15564954648008783</v>
      </c>
      <c r="AF102" s="1">
        <v>-1</v>
      </c>
      <c r="AG102" s="1">
        <v>0.87</v>
      </c>
      <c r="AH102" s="1">
        <v>0.92</v>
      </c>
      <c r="AI102" s="1">
        <v>9.8973188400268555</v>
      </c>
      <c r="AJ102">
        <f t="shared" si="85"/>
        <v>0.87494865942001343</v>
      </c>
      <c r="AK102">
        <f t="shared" si="86"/>
        <v>1.1789159907917068E-2</v>
      </c>
      <c r="AL102">
        <f t="shared" si="87"/>
        <v>0.4353557624940475</v>
      </c>
      <c r="AM102">
        <f t="shared" si="88"/>
        <v>1.5564751069826765</v>
      </c>
      <c r="AN102">
        <f t="shared" si="89"/>
        <v>-1</v>
      </c>
      <c r="AO102" s="1">
        <v>2000.8038330078125</v>
      </c>
      <c r="AP102" s="1">
        <v>0.5</v>
      </c>
      <c r="AQ102">
        <f t="shared" si="90"/>
        <v>136.24009717667707</v>
      </c>
      <c r="AR102">
        <f t="shared" si="91"/>
        <v>1.0801664276010992</v>
      </c>
      <c r="AS102">
        <f t="shared" si="92"/>
        <v>1.1905081020804127</v>
      </c>
      <c r="AT102">
        <f t="shared" si="93"/>
        <v>23.411054611206055</v>
      </c>
      <c r="AU102" s="1">
        <v>1.95</v>
      </c>
      <c r="AV102">
        <f t="shared" si="94"/>
        <v>4.7126168012619019</v>
      </c>
      <c r="AW102" s="1">
        <v>1</v>
      </c>
      <c r="AX102">
        <f t="shared" si="95"/>
        <v>9.4252336025238037</v>
      </c>
      <c r="AY102" s="1">
        <v>18.991950988769531</v>
      </c>
      <c r="AZ102" s="1">
        <v>23.411054611206055</v>
      </c>
      <c r="BA102" s="1">
        <v>17.126659393310547</v>
      </c>
      <c r="BB102" s="1">
        <v>1199.5345458984375</v>
      </c>
      <c r="BC102" s="1">
        <v>1185.9412841796875</v>
      </c>
      <c r="BD102" s="1">
        <v>16.785440444946289</v>
      </c>
      <c r="BE102" s="1">
        <v>17.475088119506836</v>
      </c>
      <c r="BF102" s="1">
        <v>74.093070983886719</v>
      </c>
      <c r="BG102" s="1">
        <v>77.136627197265625</v>
      </c>
      <c r="BH102" s="1">
        <v>300.0831298828125</v>
      </c>
      <c r="BI102" s="1">
        <v>2000.7437744140625</v>
      </c>
      <c r="BJ102" s="1">
        <v>0.59509247541427612</v>
      </c>
      <c r="BK102" s="1">
        <v>97.2890625</v>
      </c>
      <c r="BL102" s="1">
        <v>2.2098040580749512</v>
      </c>
      <c r="BM102" s="1">
        <v>-6.7816659808158875E-2</v>
      </c>
      <c r="BN102" s="1">
        <v>1</v>
      </c>
      <c r="BO102" s="1">
        <v>-1.355140209197998</v>
      </c>
      <c r="BP102" s="1">
        <v>7.355140209197998</v>
      </c>
      <c r="BQ102" s="1">
        <v>1</v>
      </c>
      <c r="BR102" s="1">
        <v>0</v>
      </c>
      <c r="BS102" s="1">
        <v>0.15999999642372131</v>
      </c>
      <c r="BT102" s="1">
        <v>111115</v>
      </c>
      <c r="BU102">
        <f t="shared" si="96"/>
        <v>1.5388878455528847</v>
      </c>
      <c r="BV102">
        <f t="shared" si="97"/>
        <v>1.0801664276010991E-3</v>
      </c>
      <c r="BW102">
        <f t="shared" si="98"/>
        <v>296.56105461120603</v>
      </c>
      <c r="BX102">
        <f t="shared" si="99"/>
        <v>292.14195098876951</v>
      </c>
      <c r="BY102">
        <f t="shared" si="100"/>
        <v>320.11899675103268</v>
      </c>
      <c r="BZ102">
        <f t="shared" si="101"/>
        <v>0.88340699856757099</v>
      </c>
      <c r="CA102">
        <f t="shared" si="102"/>
        <v>2.8906430423321208</v>
      </c>
      <c r="CB102">
        <f t="shared" si="103"/>
        <v>29.711901503132697</v>
      </c>
      <c r="CC102">
        <f t="shared" si="104"/>
        <v>12.236813383625861</v>
      </c>
      <c r="CD102">
        <f t="shared" si="105"/>
        <v>21.201502799987793</v>
      </c>
      <c r="CE102">
        <f t="shared" si="106"/>
        <v>2.5270073172069956</v>
      </c>
      <c r="CF102">
        <f t="shared" si="107"/>
        <v>8.6189230278481258E-2</v>
      </c>
      <c r="CG102">
        <f t="shared" si="108"/>
        <v>1.7001349402517081</v>
      </c>
      <c r="CH102">
        <f t="shared" si="109"/>
        <v>0.82687237695528748</v>
      </c>
      <c r="CI102">
        <f t="shared" si="110"/>
        <v>5.3939173296663763E-2</v>
      </c>
      <c r="CJ102">
        <f t="shared" si="111"/>
        <v>78.022846669882185</v>
      </c>
      <c r="CK102">
        <f t="shared" si="112"/>
        <v>0.6762302361603717</v>
      </c>
      <c r="CL102">
        <f t="shared" si="113"/>
        <v>58.205653207987872</v>
      </c>
      <c r="CM102">
        <f t="shared" si="114"/>
        <v>1183.1285567348132</v>
      </c>
      <c r="CN102">
        <f t="shared" si="115"/>
        <v>9.6609366819817057E-3</v>
      </c>
      <c r="CO102">
        <f t="shared" si="116"/>
        <v>0</v>
      </c>
      <c r="CP102">
        <f t="shared" si="117"/>
        <v>1750.5480832665216</v>
      </c>
      <c r="CQ102">
        <f t="shared" si="118"/>
        <v>265.44256591796875</v>
      </c>
      <c r="CR102">
        <f t="shared" si="119"/>
        <v>0.15564954648008783</v>
      </c>
      <c r="CS102">
        <v>-9999</v>
      </c>
    </row>
    <row r="103" spans="1:97" x14ac:dyDescent="0.2">
      <c r="A103" t="s">
        <v>84</v>
      </c>
      <c r="B103" t="s">
        <v>195</v>
      </c>
      <c r="C103" t="s">
        <v>100</v>
      </c>
      <c r="D103">
        <v>1</v>
      </c>
      <c r="E103">
        <v>1</v>
      </c>
      <c r="F103" t="s">
        <v>248</v>
      </c>
      <c r="G103" t="s">
        <v>101</v>
      </c>
      <c r="H103" t="s">
        <v>196</v>
      </c>
      <c r="I103">
        <v>2</v>
      </c>
      <c r="J103" s="6">
        <v>20130615</v>
      </c>
      <c r="K103" s="6" t="s">
        <v>85</v>
      </c>
      <c r="L103" s="6" t="s">
        <v>86</v>
      </c>
      <c r="M103" s="6" t="s">
        <v>87</v>
      </c>
      <c r="O103" s="1">
        <v>21</v>
      </c>
      <c r="P103" s="1" t="s">
        <v>217</v>
      </c>
      <c r="Q103" s="1">
        <v>13856.499999552034</v>
      </c>
      <c r="R103" s="1">
        <v>0</v>
      </c>
      <c r="S103">
        <f t="shared" si="80"/>
        <v>14.485978974009273</v>
      </c>
      <c r="T103">
        <f t="shared" si="81"/>
        <v>6.7416331322985246E-2</v>
      </c>
      <c r="U103">
        <f t="shared" si="82"/>
        <v>527.60183305870669</v>
      </c>
      <c r="V103" s="1">
        <v>21</v>
      </c>
      <c r="W103" s="1">
        <v>21</v>
      </c>
      <c r="X103" s="1">
        <v>0</v>
      </c>
      <c r="Y103" s="1">
        <v>0</v>
      </c>
      <c r="Z103" s="1">
        <v>480.589599609375</v>
      </c>
      <c r="AA103" s="1">
        <v>752.286376953125</v>
      </c>
      <c r="AB103" s="1">
        <v>633.15032958984375</v>
      </c>
      <c r="AC103">
        <v>-9999</v>
      </c>
      <c r="AD103">
        <f t="shared" si="83"/>
        <v>0.36116136841951535</v>
      </c>
      <c r="AE103">
        <f t="shared" si="84"/>
        <v>0.15836528616376183</v>
      </c>
      <c r="AF103" s="1">
        <v>-1</v>
      </c>
      <c r="AG103" s="1">
        <v>0.87</v>
      </c>
      <c r="AH103" s="1">
        <v>0.92</v>
      </c>
      <c r="AI103" s="1">
        <v>9.8973188400268555</v>
      </c>
      <c r="AJ103">
        <f t="shared" si="85"/>
        <v>0.87494865942001343</v>
      </c>
      <c r="AK103">
        <f t="shared" si="86"/>
        <v>8.8462701114797714E-3</v>
      </c>
      <c r="AL103">
        <f t="shared" si="87"/>
        <v>0.43848899691787901</v>
      </c>
      <c r="AM103">
        <f t="shared" si="88"/>
        <v>1.565340526645991</v>
      </c>
      <c r="AN103">
        <f t="shared" si="89"/>
        <v>-1</v>
      </c>
      <c r="AO103" s="1">
        <v>2000.7349853515625</v>
      </c>
      <c r="AP103" s="1">
        <v>0.5</v>
      </c>
      <c r="AQ103">
        <f t="shared" si="90"/>
        <v>138.61241516214466</v>
      </c>
      <c r="AR103">
        <f t="shared" si="91"/>
        <v>0.83841832915617387</v>
      </c>
      <c r="AS103">
        <f t="shared" si="92"/>
        <v>1.1898304722966275</v>
      </c>
      <c r="AT103">
        <f t="shared" si="93"/>
        <v>23.410022735595703</v>
      </c>
      <c r="AU103" s="1">
        <v>1.95</v>
      </c>
      <c r="AV103">
        <f t="shared" si="94"/>
        <v>4.7126168012619019</v>
      </c>
      <c r="AW103" s="1">
        <v>1</v>
      </c>
      <c r="AX103">
        <f t="shared" si="95"/>
        <v>9.4252336025238037</v>
      </c>
      <c r="AY103" s="1">
        <v>18.991861343383789</v>
      </c>
      <c r="AZ103" s="1">
        <v>23.410022735595703</v>
      </c>
      <c r="BA103" s="1">
        <v>17.125888824462891</v>
      </c>
      <c r="BB103" s="1">
        <v>897.5634765625</v>
      </c>
      <c r="BC103" s="1">
        <v>887.67193603515625</v>
      </c>
      <c r="BD103" s="1">
        <v>16.9451904296875</v>
      </c>
      <c r="BE103" s="1">
        <v>17.480197906494141</v>
      </c>
      <c r="BF103" s="1">
        <v>74.898033142089844</v>
      </c>
      <c r="BG103" s="1">
        <v>77.158050537109375</v>
      </c>
      <c r="BH103" s="1">
        <v>300.2457275390625</v>
      </c>
      <c r="BI103" s="1">
        <v>2000.76416015625</v>
      </c>
      <c r="BJ103" s="1">
        <v>0.57785630226135254</v>
      </c>
      <c r="BK103" s="1">
        <v>97.289093017578125</v>
      </c>
      <c r="BL103" s="1">
        <v>2.5997576713562012</v>
      </c>
      <c r="BM103" s="1">
        <v>-8.5129663348197937E-2</v>
      </c>
      <c r="BN103" s="1">
        <v>0.3333333432674408</v>
      </c>
      <c r="BO103" s="1">
        <v>-1.355140209197998</v>
      </c>
      <c r="BP103" s="1">
        <v>7.355140209197998</v>
      </c>
      <c r="BQ103" s="1">
        <v>1</v>
      </c>
      <c r="BR103" s="1">
        <v>0</v>
      </c>
      <c r="BS103" s="1">
        <v>0.15999999642372131</v>
      </c>
      <c r="BT103" s="1">
        <v>111115</v>
      </c>
      <c r="BU103">
        <f t="shared" si="96"/>
        <v>1.5397216796875</v>
      </c>
      <c r="BV103">
        <f t="shared" si="97"/>
        <v>8.3841832915617384E-4</v>
      </c>
      <c r="BW103">
        <f t="shared" si="98"/>
        <v>296.56002273559568</v>
      </c>
      <c r="BX103">
        <f t="shared" si="99"/>
        <v>292.14186134338377</v>
      </c>
      <c r="BY103">
        <f t="shared" si="100"/>
        <v>320.12225846970978</v>
      </c>
      <c r="BZ103">
        <f t="shared" si="101"/>
        <v>0.92552318014924551</v>
      </c>
      <c r="CA103">
        <f t="shared" si="102"/>
        <v>2.8904630723872105</v>
      </c>
      <c r="CB103">
        <f t="shared" si="103"/>
        <v>29.710042336040317</v>
      </c>
      <c r="CC103">
        <f t="shared" si="104"/>
        <v>12.229844429546176</v>
      </c>
      <c r="CD103">
        <f t="shared" si="105"/>
        <v>21.200942039489746</v>
      </c>
      <c r="CE103">
        <f t="shared" si="106"/>
        <v>2.5269203697149001</v>
      </c>
      <c r="CF103">
        <f t="shared" si="107"/>
        <v>6.6937543865244378E-2</v>
      </c>
      <c r="CG103">
        <f t="shared" si="108"/>
        <v>1.7006326000905829</v>
      </c>
      <c r="CH103">
        <f t="shared" si="109"/>
        <v>0.82628776962431716</v>
      </c>
      <c r="CI103">
        <f t="shared" si="110"/>
        <v>4.187871912649923E-2</v>
      </c>
      <c r="CJ103">
        <f t="shared" si="111"/>
        <v>51.329903812693246</v>
      </c>
      <c r="CK103">
        <f t="shared" si="112"/>
        <v>0.59436579173075377</v>
      </c>
      <c r="CL103">
        <f t="shared" si="113"/>
        <v>58.140659840179779</v>
      </c>
      <c r="CM103">
        <f t="shared" si="114"/>
        <v>885.59707270129934</v>
      </c>
      <c r="CN103">
        <f t="shared" si="115"/>
        <v>9.5102434497764121E-3</v>
      </c>
      <c r="CO103">
        <f t="shared" si="116"/>
        <v>0</v>
      </c>
      <c r="CP103">
        <f t="shared" si="117"/>
        <v>1750.5659197443199</v>
      </c>
      <c r="CQ103">
        <f t="shared" si="118"/>
        <v>271.69677734375</v>
      </c>
      <c r="CR103">
        <f t="shared" si="119"/>
        <v>0.15836528616376183</v>
      </c>
      <c r="CS103">
        <v>-9999</v>
      </c>
    </row>
    <row r="104" spans="1:97" x14ac:dyDescent="0.2">
      <c r="A104" t="s">
        <v>84</v>
      </c>
      <c r="B104" t="s">
        <v>195</v>
      </c>
      <c r="C104" t="s">
        <v>100</v>
      </c>
      <c r="D104">
        <v>1</v>
      </c>
      <c r="E104">
        <v>1</v>
      </c>
      <c r="F104" t="s">
        <v>248</v>
      </c>
      <c r="G104" t="s">
        <v>101</v>
      </c>
      <c r="H104" t="s">
        <v>196</v>
      </c>
      <c r="I104">
        <v>2</v>
      </c>
      <c r="J104" s="6">
        <v>20130615</v>
      </c>
      <c r="K104" s="6" t="s">
        <v>85</v>
      </c>
      <c r="L104" s="6" t="s">
        <v>86</v>
      </c>
      <c r="M104" s="6" t="s">
        <v>87</v>
      </c>
      <c r="O104" s="1">
        <v>22</v>
      </c>
      <c r="P104" s="1" t="s">
        <v>218</v>
      </c>
      <c r="Q104" s="1">
        <v>13928.499998311512</v>
      </c>
      <c r="R104" s="1">
        <v>0</v>
      </c>
      <c r="S104">
        <f t="shared" si="80"/>
        <v>17.979528453775181</v>
      </c>
      <c r="T104">
        <f t="shared" si="81"/>
        <v>8.4956761349691032E-2</v>
      </c>
      <c r="U104">
        <f t="shared" si="82"/>
        <v>532.4988207110448</v>
      </c>
      <c r="V104" s="1">
        <v>22</v>
      </c>
      <c r="W104" s="1">
        <v>22</v>
      </c>
      <c r="X104" s="1">
        <v>0</v>
      </c>
      <c r="Y104" s="1">
        <v>0</v>
      </c>
      <c r="Z104" s="1">
        <v>482.1181640625</v>
      </c>
      <c r="AA104" s="1">
        <v>766.72186279296875</v>
      </c>
      <c r="AB104" s="1">
        <v>637.468505859375</v>
      </c>
      <c r="AC104">
        <v>-9999</v>
      </c>
      <c r="AD104">
        <f t="shared" si="83"/>
        <v>0.37119549153552417</v>
      </c>
      <c r="AE104">
        <f t="shared" si="84"/>
        <v>0.16857919828026988</v>
      </c>
      <c r="AF104" s="1">
        <v>-1</v>
      </c>
      <c r="AG104" s="1">
        <v>0.87</v>
      </c>
      <c r="AH104" s="1">
        <v>0.92</v>
      </c>
      <c r="AI104" s="1">
        <v>9.8973188400268555</v>
      </c>
      <c r="AJ104">
        <f t="shared" si="85"/>
        <v>0.87494865942001343</v>
      </c>
      <c r="AK104">
        <f t="shared" si="86"/>
        <v>1.0841578236931942E-2</v>
      </c>
      <c r="AL104">
        <f t="shared" si="87"/>
        <v>0.45415206306226513</v>
      </c>
      <c r="AM104">
        <f t="shared" si="88"/>
        <v>1.5903193862938003</v>
      </c>
      <c r="AN104">
        <f t="shared" si="89"/>
        <v>-1</v>
      </c>
      <c r="AO104" s="1">
        <v>2000.8587646484375</v>
      </c>
      <c r="AP104" s="1">
        <v>0.5</v>
      </c>
      <c r="AQ104">
        <f t="shared" si="90"/>
        <v>147.56147663711454</v>
      </c>
      <c r="AR104">
        <f t="shared" si="91"/>
        <v>1.0400411150016604</v>
      </c>
      <c r="AS104">
        <f t="shared" si="92"/>
        <v>1.173457970114967</v>
      </c>
      <c r="AT104">
        <f t="shared" si="93"/>
        <v>23.312473297119141</v>
      </c>
      <c r="AU104" s="1">
        <v>1.95</v>
      </c>
      <c r="AV104">
        <f t="shared" si="94"/>
        <v>4.7126168012619019</v>
      </c>
      <c r="AW104" s="1">
        <v>1</v>
      </c>
      <c r="AX104">
        <f t="shared" si="95"/>
        <v>9.4252336025238037</v>
      </c>
      <c r="AY104" s="1">
        <v>18.988210678100586</v>
      </c>
      <c r="AZ104" s="1">
        <v>23.312473297119141</v>
      </c>
      <c r="BA104" s="1">
        <v>17.127418518066406</v>
      </c>
      <c r="BB104" s="1">
        <v>900.02117919921875</v>
      </c>
      <c r="BC104" s="1">
        <v>887.7392578125</v>
      </c>
      <c r="BD104" s="1">
        <v>16.810756683349609</v>
      </c>
      <c r="BE104" s="1">
        <v>17.474704742431641</v>
      </c>
      <c r="BF104" s="1">
        <v>74.217819213867188</v>
      </c>
      <c r="BG104" s="1">
        <v>77.150062561035156</v>
      </c>
      <c r="BH104" s="1">
        <v>300.119873046875</v>
      </c>
      <c r="BI104" s="1">
        <v>2000.8306884765625</v>
      </c>
      <c r="BJ104" s="1">
        <v>0.57995188236236572</v>
      </c>
      <c r="BK104" s="1">
        <v>97.285514831542969</v>
      </c>
      <c r="BL104" s="1">
        <v>2.6271624565124512</v>
      </c>
      <c r="BM104" s="1">
        <v>-7.3082849383354187E-2</v>
      </c>
      <c r="BN104" s="1">
        <v>1</v>
      </c>
      <c r="BO104" s="1">
        <v>-1.355140209197998</v>
      </c>
      <c r="BP104" s="1">
        <v>7.355140209197998</v>
      </c>
      <c r="BQ104" s="1">
        <v>1</v>
      </c>
      <c r="BR104" s="1">
        <v>0</v>
      </c>
      <c r="BS104" s="1">
        <v>0.15999999642372131</v>
      </c>
      <c r="BT104" s="1">
        <v>111115</v>
      </c>
      <c r="BU104">
        <f t="shared" si="96"/>
        <v>1.5390762720352564</v>
      </c>
      <c r="BV104">
        <f t="shared" si="97"/>
        <v>1.0400411150016603E-3</v>
      </c>
      <c r="BW104">
        <f t="shared" si="98"/>
        <v>296.46247329711912</v>
      </c>
      <c r="BX104">
        <f t="shared" si="99"/>
        <v>292.13821067810056</v>
      </c>
      <c r="BY104">
        <f t="shared" si="100"/>
        <v>320.13290300072185</v>
      </c>
      <c r="BZ104">
        <f t="shared" si="101"/>
        <v>0.89469325635540509</v>
      </c>
      <c r="CA104">
        <f t="shared" si="102"/>
        <v>2.8734936175116346</v>
      </c>
      <c r="CB104">
        <f t="shared" si="103"/>
        <v>29.536705669773145</v>
      </c>
      <c r="CC104">
        <f t="shared" si="104"/>
        <v>12.062000927341504</v>
      </c>
      <c r="CD104">
        <f t="shared" si="105"/>
        <v>21.150341987609863</v>
      </c>
      <c r="CE104">
        <f t="shared" si="106"/>
        <v>2.5190854645792768</v>
      </c>
      <c r="CF104">
        <f t="shared" si="107"/>
        <v>8.4197822672033629E-2</v>
      </c>
      <c r="CG104">
        <f t="shared" si="108"/>
        <v>1.7000356473966676</v>
      </c>
      <c r="CH104">
        <f t="shared" si="109"/>
        <v>0.81904981718260927</v>
      </c>
      <c r="CI104">
        <f t="shared" si="110"/>
        <v>5.2691302836695639E-2</v>
      </c>
      <c r="CJ104">
        <f t="shared" si="111"/>
        <v>51.80442192006349</v>
      </c>
      <c r="CK104">
        <f t="shared" si="112"/>
        <v>0.59983696341557335</v>
      </c>
      <c r="CL104">
        <f t="shared" si="113"/>
        <v>58.553247792453121</v>
      </c>
      <c r="CM104">
        <f t="shared" si="114"/>
        <v>885.16400456826238</v>
      </c>
      <c r="CN104">
        <f t="shared" si="115"/>
        <v>1.189338675445622E-2</v>
      </c>
      <c r="CO104">
        <f t="shared" si="116"/>
        <v>0</v>
      </c>
      <c r="CP104">
        <f t="shared" si="117"/>
        <v>1750.624128608991</v>
      </c>
      <c r="CQ104">
        <f t="shared" si="118"/>
        <v>284.60369873046875</v>
      </c>
      <c r="CR104">
        <f t="shared" si="119"/>
        <v>0.16857919828026988</v>
      </c>
      <c r="CS104">
        <v>-9999</v>
      </c>
    </row>
    <row r="105" spans="1:97" x14ac:dyDescent="0.2">
      <c r="A105" t="s">
        <v>84</v>
      </c>
      <c r="B105" t="s">
        <v>195</v>
      </c>
      <c r="C105" t="s">
        <v>100</v>
      </c>
      <c r="D105">
        <v>1</v>
      </c>
      <c r="E105">
        <v>1</v>
      </c>
      <c r="F105" t="s">
        <v>248</v>
      </c>
      <c r="G105" t="s">
        <v>101</v>
      </c>
      <c r="H105" t="s">
        <v>196</v>
      </c>
      <c r="I105">
        <v>2</v>
      </c>
      <c r="J105" s="6">
        <v>20130615</v>
      </c>
      <c r="K105" s="6" t="s">
        <v>85</v>
      </c>
      <c r="L105" s="6" t="s">
        <v>86</v>
      </c>
      <c r="M105" s="6" t="s">
        <v>87</v>
      </c>
      <c r="O105" s="1">
        <v>23</v>
      </c>
      <c r="P105" s="1" t="s">
        <v>219</v>
      </c>
      <c r="Q105" s="1">
        <v>14123.499999620952</v>
      </c>
      <c r="R105" s="1">
        <v>0</v>
      </c>
      <c r="S105">
        <f t="shared" si="80"/>
        <v>14.794295614226487</v>
      </c>
      <c r="T105">
        <f t="shared" si="81"/>
        <v>6.2651138600690492E-2</v>
      </c>
      <c r="U105">
        <f t="shared" si="82"/>
        <v>981.43903242504985</v>
      </c>
      <c r="V105" s="1">
        <v>23</v>
      </c>
      <c r="W105" s="1">
        <v>23</v>
      </c>
      <c r="X105" s="1">
        <v>0</v>
      </c>
      <c r="Y105" s="1">
        <v>0</v>
      </c>
      <c r="Z105" s="1">
        <v>473.092041015625</v>
      </c>
      <c r="AA105" s="1">
        <v>731.10791015625</v>
      </c>
      <c r="AB105" s="1">
        <v>623.73236083984375</v>
      </c>
      <c r="AC105">
        <v>-9999</v>
      </c>
      <c r="AD105">
        <f t="shared" si="83"/>
        <v>0.35291078862145353</v>
      </c>
      <c r="AE105">
        <f t="shared" si="84"/>
        <v>0.14686689587787158</v>
      </c>
      <c r="AF105" s="1">
        <v>-1</v>
      </c>
      <c r="AG105" s="1">
        <v>0.87</v>
      </c>
      <c r="AH105" s="1">
        <v>0.92</v>
      </c>
      <c r="AI105" s="1">
        <v>9.8973188400268555</v>
      </c>
      <c r="AJ105">
        <f t="shared" si="85"/>
        <v>0.87494865942001343</v>
      </c>
      <c r="AK105">
        <f t="shared" si="86"/>
        <v>9.0234076277636178E-3</v>
      </c>
      <c r="AL105">
        <f t="shared" si="87"/>
        <v>0.41615870246292458</v>
      </c>
      <c r="AM105">
        <f t="shared" si="88"/>
        <v>1.5453819696199527</v>
      </c>
      <c r="AN105">
        <f t="shared" si="89"/>
        <v>-1</v>
      </c>
      <c r="AO105" s="1">
        <v>2000.568115234375</v>
      </c>
      <c r="AP105" s="1">
        <v>0.5</v>
      </c>
      <c r="AQ105">
        <f t="shared" si="90"/>
        <v>128.53749534758813</v>
      </c>
      <c r="AR105">
        <f t="shared" si="91"/>
        <v>0.78696312198208274</v>
      </c>
      <c r="AS105">
        <f t="shared" si="92"/>
        <v>1.2009772352138879</v>
      </c>
      <c r="AT105">
        <f t="shared" si="93"/>
        <v>23.486518859863281</v>
      </c>
      <c r="AU105" s="1">
        <v>1.95</v>
      </c>
      <c r="AV105">
        <f t="shared" si="94"/>
        <v>4.7126168012619019</v>
      </c>
      <c r="AW105" s="1">
        <v>1</v>
      </c>
      <c r="AX105">
        <f t="shared" si="95"/>
        <v>9.4252336025238037</v>
      </c>
      <c r="AY105" s="1">
        <v>18.994001388549805</v>
      </c>
      <c r="AZ105" s="1">
        <v>23.486518859863281</v>
      </c>
      <c r="BA105" s="1">
        <v>17.12590217590332</v>
      </c>
      <c r="BB105" s="1">
        <v>1395.64453125</v>
      </c>
      <c r="BC105" s="1">
        <v>1385.328369140625</v>
      </c>
      <c r="BD105" s="1">
        <v>17.001924514770508</v>
      </c>
      <c r="BE105" s="1">
        <v>17.504070281982422</v>
      </c>
      <c r="BF105" s="1">
        <v>75.134346008300781</v>
      </c>
      <c r="BG105" s="1">
        <v>77.248207092285156</v>
      </c>
      <c r="BH105" s="1">
        <v>300.25479125976562</v>
      </c>
      <c r="BI105" s="1">
        <v>2000.5394287109375</v>
      </c>
      <c r="BJ105" s="1">
        <v>0.58151882886886597</v>
      </c>
      <c r="BK105" s="1">
        <v>97.2833251953125</v>
      </c>
      <c r="BL105" s="1">
        <v>0.53744077682495117</v>
      </c>
      <c r="BM105" s="1">
        <v>-6.9790765643119812E-2</v>
      </c>
      <c r="BN105" s="1">
        <v>0.66666668653488159</v>
      </c>
      <c r="BO105" s="1">
        <v>-1.355140209197998</v>
      </c>
      <c r="BP105" s="1">
        <v>7.355140209197998</v>
      </c>
      <c r="BQ105" s="1">
        <v>1</v>
      </c>
      <c r="BR105" s="1">
        <v>0</v>
      </c>
      <c r="BS105" s="1">
        <v>0.15999999642372131</v>
      </c>
      <c r="BT105" s="1">
        <v>111115</v>
      </c>
      <c r="BU105">
        <f t="shared" si="96"/>
        <v>1.5397681603064903</v>
      </c>
      <c r="BV105">
        <f t="shared" si="97"/>
        <v>7.8696312198208275E-4</v>
      </c>
      <c r="BW105">
        <f t="shared" si="98"/>
        <v>296.63651885986326</v>
      </c>
      <c r="BX105">
        <f t="shared" si="99"/>
        <v>292.14400138854978</v>
      </c>
      <c r="BY105">
        <f t="shared" si="100"/>
        <v>320.08630143926348</v>
      </c>
      <c r="BZ105">
        <f t="shared" si="101"/>
        <v>0.93099932526850204</v>
      </c>
      <c r="CA105">
        <f t="shared" si="102"/>
        <v>2.9038313966975893</v>
      </c>
      <c r="CB105">
        <f t="shared" si="103"/>
        <v>29.849220211867383</v>
      </c>
      <c r="CC105">
        <f t="shared" si="104"/>
        <v>12.345149929884961</v>
      </c>
      <c r="CD105">
        <f t="shared" si="105"/>
        <v>21.240260124206543</v>
      </c>
      <c r="CE105">
        <f t="shared" si="106"/>
        <v>2.5330231008095514</v>
      </c>
      <c r="CF105">
        <f t="shared" si="107"/>
        <v>6.2237435728547709E-2</v>
      </c>
      <c r="CG105">
        <f t="shared" si="108"/>
        <v>1.7028541614837014</v>
      </c>
      <c r="CH105">
        <f t="shared" si="109"/>
        <v>0.83016893932585001</v>
      </c>
      <c r="CI105">
        <f t="shared" si="110"/>
        <v>3.8935355594622773E-2</v>
      </c>
      <c r="CJ105">
        <f t="shared" si="111"/>
        <v>95.477652550778984</v>
      </c>
      <c r="CK105">
        <f t="shared" si="112"/>
        <v>0.70845227332915739</v>
      </c>
      <c r="CL105">
        <f t="shared" si="113"/>
        <v>57.918382633164178</v>
      </c>
      <c r="CM105">
        <f t="shared" si="114"/>
        <v>1383.2093448361391</v>
      </c>
      <c r="CN105">
        <f t="shared" si="115"/>
        <v>6.1947360128225557E-3</v>
      </c>
      <c r="CO105">
        <f t="shared" si="116"/>
        <v>0</v>
      </c>
      <c r="CP105">
        <f t="shared" si="117"/>
        <v>1750.3692912675142</v>
      </c>
      <c r="CQ105">
        <f t="shared" si="118"/>
        <v>258.015869140625</v>
      </c>
      <c r="CR105">
        <f t="shared" si="119"/>
        <v>0.14686689587787158</v>
      </c>
      <c r="CS105">
        <v>-9999</v>
      </c>
    </row>
    <row r="106" spans="1:97" x14ac:dyDescent="0.2">
      <c r="A106" t="s">
        <v>84</v>
      </c>
      <c r="B106" t="s">
        <v>195</v>
      </c>
      <c r="C106" t="s">
        <v>100</v>
      </c>
      <c r="D106">
        <v>1</v>
      </c>
      <c r="E106">
        <v>1</v>
      </c>
      <c r="F106" t="s">
        <v>248</v>
      </c>
      <c r="G106" t="s">
        <v>101</v>
      </c>
      <c r="H106" t="s">
        <v>196</v>
      </c>
      <c r="I106">
        <v>2</v>
      </c>
      <c r="J106" s="6">
        <v>20130615</v>
      </c>
      <c r="K106" s="6" t="s">
        <v>85</v>
      </c>
      <c r="L106" s="6" t="s">
        <v>86</v>
      </c>
      <c r="M106" s="6" t="s">
        <v>87</v>
      </c>
      <c r="O106" s="1">
        <v>24</v>
      </c>
      <c r="P106" s="1" t="s">
        <v>220</v>
      </c>
      <c r="Q106" s="1">
        <v>14144.499998173676</v>
      </c>
      <c r="R106" s="1">
        <v>0</v>
      </c>
      <c r="S106">
        <f t="shared" si="80"/>
        <v>17.567886973102123</v>
      </c>
      <c r="T106">
        <f t="shared" si="81"/>
        <v>8.6411235855240992E-2</v>
      </c>
      <c r="U106">
        <f t="shared" si="82"/>
        <v>1036.5922686444148</v>
      </c>
      <c r="V106" s="1">
        <v>24</v>
      </c>
      <c r="W106" s="1">
        <v>24</v>
      </c>
      <c r="X106" s="1">
        <v>0</v>
      </c>
      <c r="Y106" s="1">
        <v>0</v>
      </c>
      <c r="Z106" s="1">
        <v>477.472412109375</v>
      </c>
      <c r="AA106" s="1">
        <v>746.15557861328125</v>
      </c>
      <c r="AB106" s="1">
        <v>628.3665771484375</v>
      </c>
      <c r="AC106">
        <v>-9999</v>
      </c>
      <c r="AD106">
        <f t="shared" si="83"/>
        <v>0.36009000563025984</v>
      </c>
      <c r="AE106">
        <f t="shared" si="84"/>
        <v>0.15786118182451012</v>
      </c>
      <c r="AF106" s="1">
        <v>-1</v>
      </c>
      <c r="AG106" s="1">
        <v>0.87</v>
      </c>
      <c r="AH106" s="1">
        <v>0.92</v>
      </c>
      <c r="AI106" s="1">
        <v>9.9274587631225586</v>
      </c>
      <c r="AJ106">
        <f t="shared" si="85"/>
        <v>0.87496372938156131</v>
      </c>
      <c r="AK106">
        <f t="shared" si="86"/>
        <v>1.0607740984512063E-2</v>
      </c>
      <c r="AL106">
        <f t="shared" si="87"/>
        <v>0.43839367757016245</v>
      </c>
      <c r="AM106">
        <f t="shared" si="88"/>
        <v>1.5627197712155121</v>
      </c>
      <c r="AN106">
        <f t="shared" si="89"/>
        <v>-1</v>
      </c>
      <c r="AO106" s="1">
        <v>1998.0562744140625</v>
      </c>
      <c r="AP106" s="1">
        <v>0.5</v>
      </c>
      <c r="AQ106">
        <f t="shared" si="90"/>
        <v>137.98857195543533</v>
      </c>
      <c r="AR106">
        <f t="shared" si="91"/>
        <v>1.0469389735617065</v>
      </c>
      <c r="AS106">
        <f t="shared" si="92"/>
        <v>1.1615669248061524</v>
      </c>
      <c r="AT106">
        <f t="shared" si="93"/>
        <v>23.251276016235352</v>
      </c>
      <c r="AU106" s="1">
        <v>1.95</v>
      </c>
      <c r="AV106">
        <f t="shared" si="94"/>
        <v>4.7126168012619019</v>
      </c>
      <c r="AW106" s="1">
        <v>1</v>
      </c>
      <c r="AX106">
        <f t="shared" si="95"/>
        <v>9.4252336025238037</v>
      </c>
      <c r="AY106" s="1">
        <v>18.994012832641602</v>
      </c>
      <c r="AZ106" s="1">
        <v>23.251276016235352</v>
      </c>
      <c r="BA106" s="1">
        <v>17.12645149230957</v>
      </c>
      <c r="BB106" s="1">
        <v>1400.4776611328125</v>
      </c>
      <c r="BC106" s="1">
        <v>1388.12109375</v>
      </c>
      <c r="BD106" s="1">
        <v>16.820119857788086</v>
      </c>
      <c r="BE106" s="1">
        <v>17.488340377807617</v>
      </c>
      <c r="BF106" s="1">
        <v>74.261177062988281</v>
      </c>
      <c r="BG106" s="1">
        <v>77.184066772460938</v>
      </c>
      <c r="BH106" s="1">
        <v>300.174560546875</v>
      </c>
      <c r="BI106" s="1">
        <v>2000.550537109375</v>
      </c>
      <c r="BJ106" s="1">
        <v>0.54916882514953613</v>
      </c>
      <c r="BK106" s="1">
        <v>97.283416748046875</v>
      </c>
      <c r="BL106" s="1">
        <v>0.53744077682495117</v>
      </c>
      <c r="BM106" s="1">
        <v>-6.9790765643119812E-2</v>
      </c>
      <c r="BN106" s="1">
        <v>0.66666668653488159</v>
      </c>
      <c r="BO106" s="1">
        <v>-1.355140209197998</v>
      </c>
      <c r="BP106" s="1">
        <v>7.355140209197998</v>
      </c>
      <c r="BQ106" s="1">
        <v>1</v>
      </c>
      <c r="BR106" s="1">
        <v>0</v>
      </c>
      <c r="BS106" s="1">
        <v>0.15999999642372131</v>
      </c>
      <c r="BT106" s="1">
        <v>111115</v>
      </c>
      <c r="BU106">
        <f t="shared" si="96"/>
        <v>1.5393567207532051</v>
      </c>
      <c r="BV106">
        <f t="shared" si="97"/>
        <v>1.0469389735617066E-3</v>
      </c>
      <c r="BW106">
        <f t="shared" si="98"/>
        <v>296.40127601623533</v>
      </c>
      <c r="BX106">
        <f t="shared" si="99"/>
        <v>292.14401283264158</v>
      </c>
      <c r="BY106">
        <f t="shared" si="100"/>
        <v>320.08807878297375</v>
      </c>
      <c r="BZ106">
        <f t="shared" si="101"/>
        <v>0.89629694908064861</v>
      </c>
      <c r="CA106">
        <f t="shared" si="102"/>
        <v>2.8628924300121064</v>
      </c>
      <c r="CB106">
        <f t="shared" si="103"/>
        <v>29.428370484012461</v>
      </c>
      <c r="CC106">
        <f t="shared" si="104"/>
        <v>11.940030106204844</v>
      </c>
      <c r="CD106">
        <f t="shared" si="105"/>
        <v>21.122644424438477</v>
      </c>
      <c r="CE106">
        <f t="shared" si="106"/>
        <v>2.5148057935239878</v>
      </c>
      <c r="CF106">
        <f t="shared" si="107"/>
        <v>8.562620846945157E-2</v>
      </c>
      <c r="CG106">
        <f t="shared" si="108"/>
        <v>1.7013255052059539</v>
      </c>
      <c r="CH106">
        <f t="shared" si="109"/>
        <v>0.81348028831803387</v>
      </c>
      <c r="CI106">
        <f t="shared" si="110"/>
        <v>5.3586360739684646E-2</v>
      </c>
      <c r="CJ106">
        <f t="shared" si="111"/>
        <v>100.84323766833798</v>
      </c>
      <c r="CK106">
        <f t="shared" si="112"/>
        <v>0.74675925127257281</v>
      </c>
      <c r="CL106">
        <f t="shared" si="113"/>
        <v>58.829614278401301</v>
      </c>
      <c r="CM106">
        <f t="shared" si="114"/>
        <v>1385.6048009541018</v>
      </c>
      <c r="CN106">
        <f t="shared" si="115"/>
        <v>7.4589234506295858E-3</v>
      </c>
      <c r="CO106">
        <f t="shared" si="116"/>
        <v>0</v>
      </c>
      <c r="CP106">
        <f t="shared" si="117"/>
        <v>1750.4091587655043</v>
      </c>
      <c r="CQ106">
        <f t="shared" si="118"/>
        <v>268.68316650390625</v>
      </c>
      <c r="CR106">
        <f t="shared" si="119"/>
        <v>0.15786118182451012</v>
      </c>
      <c r="CS106">
        <v>-9999</v>
      </c>
    </row>
    <row r="107" spans="1:97" x14ac:dyDescent="0.2">
      <c r="A107" t="s">
        <v>84</v>
      </c>
      <c r="B107" t="s">
        <v>195</v>
      </c>
      <c r="C107" t="s">
        <v>100</v>
      </c>
      <c r="D107">
        <v>1</v>
      </c>
      <c r="E107">
        <v>1</v>
      </c>
      <c r="F107" t="s">
        <v>248</v>
      </c>
      <c r="G107" t="s">
        <v>101</v>
      </c>
      <c r="H107" t="s">
        <v>196</v>
      </c>
      <c r="I107">
        <v>2</v>
      </c>
      <c r="J107" s="6">
        <v>20130615</v>
      </c>
      <c r="K107" s="6" t="s">
        <v>85</v>
      </c>
      <c r="L107" s="6" t="s">
        <v>86</v>
      </c>
      <c r="M107" s="6" t="s">
        <v>87</v>
      </c>
      <c r="O107" s="1">
        <v>25</v>
      </c>
      <c r="P107" s="1" t="s">
        <v>221</v>
      </c>
      <c r="Q107" s="1">
        <v>14206.999999241903</v>
      </c>
      <c r="R107" s="1">
        <v>0</v>
      </c>
      <c r="S107">
        <f t="shared" si="80"/>
        <v>21.55758390072555</v>
      </c>
      <c r="T107">
        <f t="shared" si="81"/>
        <v>8.7131221619926702E-2</v>
      </c>
      <c r="U107">
        <f t="shared" si="82"/>
        <v>962.18360414594963</v>
      </c>
      <c r="V107" s="1">
        <v>25</v>
      </c>
      <c r="W107" s="1">
        <v>25</v>
      </c>
      <c r="X107" s="1">
        <v>0</v>
      </c>
      <c r="Y107" s="1">
        <v>0</v>
      </c>
      <c r="Z107" s="1">
        <v>477.7001953125</v>
      </c>
      <c r="AA107" s="1">
        <v>737.617431640625</v>
      </c>
      <c r="AB107" s="1">
        <v>630.5709228515625</v>
      </c>
      <c r="AC107">
        <v>-9999</v>
      </c>
      <c r="AD107">
        <f t="shared" si="83"/>
        <v>0.35237404266600825</v>
      </c>
      <c r="AE107">
        <f t="shared" si="84"/>
        <v>0.14512470041680994</v>
      </c>
      <c r="AF107" s="1">
        <v>-1</v>
      </c>
      <c r="AG107" s="1">
        <v>0.87</v>
      </c>
      <c r="AH107" s="1">
        <v>0.92</v>
      </c>
      <c r="AI107" s="1">
        <v>9.8973188400268555</v>
      </c>
      <c r="AJ107">
        <f t="shared" si="85"/>
        <v>0.87494865942001343</v>
      </c>
      <c r="AK107">
        <f t="shared" si="86"/>
        <v>1.2888404254314943E-2</v>
      </c>
      <c r="AL107">
        <f t="shared" si="87"/>
        <v>0.41184844183986602</v>
      </c>
      <c r="AM107">
        <f t="shared" si="88"/>
        <v>1.5441011724060389</v>
      </c>
      <c r="AN107">
        <f t="shared" si="89"/>
        <v>-1</v>
      </c>
      <c r="AO107" s="1">
        <v>2000.4150390625</v>
      </c>
      <c r="AP107" s="1">
        <v>0.5</v>
      </c>
      <c r="AQ107">
        <f t="shared" si="90"/>
        <v>127.00301221581313</v>
      </c>
      <c r="AR107">
        <f t="shared" si="91"/>
        <v>1.0611297768333625</v>
      </c>
      <c r="AS107">
        <f t="shared" si="92"/>
        <v>1.1676308703512057</v>
      </c>
      <c r="AT107">
        <f t="shared" si="93"/>
        <v>23.293050765991211</v>
      </c>
      <c r="AU107" s="1">
        <v>1.95</v>
      </c>
      <c r="AV107">
        <f t="shared" si="94"/>
        <v>4.7126168012619019</v>
      </c>
      <c r="AW107" s="1">
        <v>1</v>
      </c>
      <c r="AX107">
        <f t="shared" si="95"/>
        <v>9.4252336025238037</v>
      </c>
      <c r="AY107" s="1">
        <v>18.994895935058594</v>
      </c>
      <c r="AZ107" s="1">
        <v>23.293050765991211</v>
      </c>
      <c r="BA107" s="1">
        <v>17.128425598144531</v>
      </c>
      <c r="BB107" s="1">
        <v>1399.181396484375</v>
      </c>
      <c r="BC107" s="1">
        <v>1384.222900390625</v>
      </c>
      <c r="BD107" s="1">
        <v>16.82292366027832</v>
      </c>
      <c r="BE107" s="1">
        <v>17.500194549560547</v>
      </c>
      <c r="BF107" s="1">
        <v>74.262886047363281</v>
      </c>
      <c r="BG107" s="1">
        <v>77.229118347167969</v>
      </c>
      <c r="BH107" s="1">
        <v>300.174072265625</v>
      </c>
      <c r="BI107" s="1">
        <v>2000.3724365234375</v>
      </c>
      <c r="BJ107" s="1">
        <v>0.67437011003494263</v>
      </c>
      <c r="BK107" s="1">
        <v>97.284317016601562</v>
      </c>
      <c r="BL107" s="1">
        <v>-9.0488910675048828E-2</v>
      </c>
      <c r="BM107" s="1">
        <v>-8.0571100115776062E-2</v>
      </c>
      <c r="BN107" s="1">
        <v>0.3333333432674408</v>
      </c>
      <c r="BO107" s="1">
        <v>-1.355140209197998</v>
      </c>
      <c r="BP107" s="1">
        <v>7.355140209197998</v>
      </c>
      <c r="BQ107" s="1">
        <v>1</v>
      </c>
      <c r="BR107" s="1">
        <v>0</v>
      </c>
      <c r="BS107" s="1">
        <v>0.15999999642372131</v>
      </c>
      <c r="BT107" s="1">
        <v>111115</v>
      </c>
      <c r="BU107">
        <f t="shared" si="96"/>
        <v>1.5393542167467946</v>
      </c>
      <c r="BV107">
        <f t="shared" si="97"/>
        <v>1.0611297768333625E-3</v>
      </c>
      <c r="BW107">
        <f t="shared" si="98"/>
        <v>296.44305076599119</v>
      </c>
      <c r="BX107">
        <f t="shared" si="99"/>
        <v>292.14489593505857</v>
      </c>
      <c r="BY107">
        <f t="shared" si="100"/>
        <v>320.05958268986069</v>
      </c>
      <c r="BZ107">
        <f t="shared" si="101"/>
        <v>0.89188615802591653</v>
      </c>
      <c r="CA107">
        <f t="shared" si="102"/>
        <v>2.8701253447628567</v>
      </c>
      <c r="CB107">
        <f t="shared" si="103"/>
        <v>29.502446363200249</v>
      </c>
      <c r="CC107">
        <f t="shared" si="104"/>
        <v>12.002251813639703</v>
      </c>
      <c r="CD107">
        <f t="shared" si="105"/>
        <v>21.143973350524902</v>
      </c>
      <c r="CE107">
        <f t="shared" si="106"/>
        <v>2.5181008545101937</v>
      </c>
      <c r="CF107">
        <f t="shared" si="107"/>
        <v>8.6333118317400745E-2</v>
      </c>
      <c r="CG107">
        <f t="shared" si="108"/>
        <v>1.702494474411651</v>
      </c>
      <c r="CH107">
        <f t="shared" si="109"/>
        <v>0.81560638009854269</v>
      </c>
      <c r="CI107">
        <f t="shared" si="110"/>
        <v>5.4029340416598341E-2</v>
      </c>
      <c r="CJ107">
        <f t="shared" si="111"/>
        <v>93.605374773910825</v>
      </c>
      <c r="CK107">
        <f t="shared" si="112"/>
        <v>0.69510741649659413</v>
      </c>
      <c r="CL107">
        <f t="shared" si="113"/>
        <v>58.720287008307515</v>
      </c>
      <c r="CM107">
        <f t="shared" si="114"/>
        <v>1381.1351532330175</v>
      </c>
      <c r="CN107">
        <f t="shared" si="115"/>
        <v>9.1654137605076472E-3</v>
      </c>
      <c r="CO107">
        <f t="shared" si="116"/>
        <v>0</v>
      </c>
      <c r="CP107">
        <f t="shared" si="117"/>
        <v>1750.2231816769277</v>
      </c>
      <c r="CQ107">
        <f t="shared" si="118"/>
        <v>259.917236328125</v>
      </c>
      <c r="CR107">
        <f t="shared" si="119"/>
        <v>0.14512470041680994</v>
      </c>
      <c r="CS107">
        <v>-9999</v>
      </c>
    </row>
    <row r="108" spans="1:97" x14ac:dyDescent="0.2">
      <c r="A108" t="s">
        <v>84</v>
      </c>
      <c r="B108" t="s">
        <v>195</v>
      </c>
      <c r="C108" t="s">
        <v>100</v>
      </c>
      <c r="D108">
        <v>1</v>
      </c>
      <c r="E108">
        <v>1</v>
      </c>
      <c r="F108" t="s">
        <v>248</v>
      </c>
      <c r="G108" t="s">
        <v>101</v>
      </c>
      <c r="H108" t="s">
        <v>196</v>
      </c>
      <c r="I108">
        <v>3</v>
      </c>
      <c r="J108" s="6">
        <v>20130615</v>
      </c>
      <c r="K108" s="6" t="s">
        <v>85</v>
      </c>
      <c r="L108" s="6" t="s">
        <v>86</v>
      </c>
      <c r="M108" s="6" t="s">
        <v>87</v>
      </c>
      <c r="O108" s="1">
        <v>26</v>
      </c>
      <c r="P108" s="1" t="s">
        <v>222</v>
      </c>
      <c r="Q108" s="1">
        <v>15176.499998035841</v>
      </c>
      <c r="R108" s="1">
        <v>0</v>
      </c>
      <c r="S108">
        <f t="shared" si="80"/>
        <v>8.7152278201075699</v>
      </c>
      <c r="T108">
        <f t="shared" si="81"/>
        <v>9.1327618361519258E-2</v>
      </c>
      <c r="U108">
        <f t="shared" si="82"/>
        <v>230.17423376112211</v>
      </c>
      <c r="V108" s="1">
        <v>26</v>
      </c>
      <c r="W108" s="1">
        <v>26</v>
      </c>
      <c r="X108" s="1">
        <v>0</v>
      </c>
      <c r="Y108" s="1">
        <v>0</v>
      </c>
      <c r="Z108" s="1">
        <v>466.664306640625</v>
      </c>
      <c r="AA108" s="1">
        <v>694.61297607421875</v>
      </c>
      <c r="AB108" s="1">
        <v>601.13494873046875</v>
      </c>
      <c r="AC108">
        <v>-9999</v>
      </c>
      <c r="AD108">
        <f t="shared" si="83"/>
        <v>0.3281664427317546</v>
      </c>
      <c r="AE108">
        <f t="shared" si="84"/>
        <v>0.13457569979769851</v>
      </c>
      <c r="AF108" s="1">
        <v>-1</v>
      </c>
      <c r="AG108" s="1">
        <v>0.87</v>
      </c>
      <c r="AH108" s="1">
        <v>0.92</v>
      </c>
      <c r="AI108" s="1">
        <v>9.8375816345214844</v>
      </c>
      <c r="AJ108">
        <f t="shared" si="85"/>
        <v>0.87491879081726087</v>
      </c>
      <c r="AK108">
        <f t="shared" si="86"/>
        <v>5.5528488139076808E-3</v>
      </c>
      <c r="AL108">
        <f t="shared" si="87"/>
        <v>0.4100836718021823</v>
      </c>
      <c r="AM108">
        <f t="shared" si="88"/>
        <v>1.4884639047595629</v>
      </c>
      <c r="AN108">
        <f t="shared" si="89"/>
        <v>-1</v>
      </c>
      <c r="AO108" s="1">
        <v>2002.7142333984375</v>
      </c>
      <c r="AP108" s="1">
        <v>0.5</v>
      </c>
      <c r="AQ108">
        <f t="shared" si="90"/>
        <v>117.90259927207217</v>
      </c>
      <c r="AR108">
        <f t="shared" si="91"/>
        <v>1.8098148678666259</v>
      </c>
      <c r="AS108">
        <f t="shared" si="92"/>
        <v>1.8923133880014786</v>
      </c>
      <c r="AT108">
        <f t="shared" si="93"/>
        <v>27.305934906005859</v>
      </c>
      <c r="AU108" s="1">
        <v>1.95</v>
      </c>
      <c r="AV108">
        <f t="shared" si="94"/>
        <v>4.7126168012619019</v>
      </c>
      <c r="AW108" s="1">
        <v>1</v>
      </c>
      <c r="AX108">
        <f t="shared" si="95"/>
        <v>9.4252336025238037</v>
      </c>
      <c r="AY108" s="1">
        <v>25.198707580566406</v>
      </c>
      <c r="AZ108" s="1">
        <v>27.305934906005859</v>
      </c>
      <c r="BA108" s="1">
        <v>25.130510330200195</v>
      </c>
      <c r="BB108" s="1">
        <v>400.23062133789062</v>
      </c>
      <c r="BC108" s="1">
        <v>394.10516357421875</v>
      </c>
      <c r="BD108" s="1">
        <v>16.85325813293457</v>
      </c>
      <c r="BE108" s="1">
        <v>18.007877349853516</v>
      </c>
      <c r="BF108" s="1">
        <v>50.950511932373047</v>
      </c>
      <c r="BG108" s="1">
        <v>54.442165374755859</v>
      </c>
      <c r="BH108" s="1">
        <v>300.14974975585938</v>
      </c>
      <c r="BI108" s="1">
        <v>1999.720947265625</v>
      </c>
      <c r="BJ108" s="1">
        <v>0.86072671413421631</v>
      </c>
      <c r="BK108" s="1">
        <v>97.272117614746094</v>
      </c>
      <c r="BL108" s="1">
        <v>0.22750425338745117</v>
      </c>
      <c r="BM108" s="1">
        <v>-0.1111554354429245</v>
      </c>
      <c r="BN108" s="1">
        <v>1</v>
      </c>
      <c r="BO108" s="1">
        <v>-1.355140209197998</v>
      </c>
      <c r="BP108" s="1">
        <v>7.355140209197998</v>
      </c>
      <c r="BQ108" s="1">
        <v>1</v>
      </c>
      <c r="BR108" s="1">
        <v>0</v>
      </c>
      <c r="BS108" s="1">
        <v>0.15999999642372131</v>
      </c>
      <c r="BT108" s="1">
        <v>111115</v>
      </c>
      <c r="BU108">
        <f t="shared" si="96"/>
        <v>1.539229485927484</v>
      </c>
      <c r="BV108">
        <f t="shared" si="97"/>
        <v>1.8098148678666259E-3</v>
      </c>
      <c r="BW108">
        <f t="shared" si="98"/>
        <v>300.45593490600584</v>
      </c>
      <c r="BX108">
        <f t="shared" si="99"/>
        <v>298.34870758056638</v>
      </c>
      <c r="BY108">
        <f t="shared" si="100"/>
        <v>319.9553444109406</v>
      </c>
      <c r="BZ108">
        <f t="shared" si="101"/>
        <v>0.84977235040136112</v>
      </c>
      <c r="CA108">
        <f t="shared" si="102"/>
        <v>3.643977751568352</v>
      </c>
      <c r="CB108">
        <f t="shared" si="103"/>
        <v>37.461688312375536</v>
      </c>
      <c r="CC108">
        <f t="shared" si="104"/>
        <v>19.45381096252202</v>
      </c>
      <c r="CD108">
        <f t="shared" si="105"/>
        <v>26.252321243286133</v>
      </c>
      <c r="CE108">
        <f t="shared" si="106"/>
        <v>3.4249681039471582</v>
      </c>
      <c r="CF108">
        <f t="shared" si="107"/>
        <v>9.0451174267692336E-2</v>
      </c>
      <c r="CG108">
        <f t="shared" si="108"/>
        <v>1.7516643635668734</v>
      </c>
      <c r="CH108">
        <f t="shared" si="109"/>
        <v>1.6733037403802848</v>
      </c>
      <c r="CI108">
        <f t="shared" si="110"/>
        <v>5.661007900210379E-2</v>
      </c>
      <c r="CJ108">
        <f t="shared" si="111"/>
        <v>22.38953513829593</v>
      </c>
      <c r="CK108">
        <f t="shared" si="112"/>
        <v>0.58404267448217584</v>
      </c>
      <c r="CL108">
        <f t="shared" si="113"/>
        <v>47.101339707822632</v>
      </c>
      <c r="CM108">
        <f t="shared" si="114"/>
        <v>392.85685949462601</v>
      </c>
      <c r="CN108">
        <f t="shared" si="115"/>
        <v>1.0449070603324121E-2</v>
      </c>
      <c r="CO108">
        <f t="shared" si="116"/>
        <v>0</v>
      </c>
      <c r="CP108">
        <f t="shared" si="117"/>
        <v>1749.5934331535882</v>
      </c>
      <c r="CQ108">
        <f t="shared" si="118"/>
        <v>227.94866943359375</v>
      </c>
      <c r="CR108">
        <f t="shared" si="119"/>
        <v>0.13457569979769851</v>
      </c>
      <c r="CS108">
        <v>-9999</v>
      </c>
    </row>
    <row r="109" spans="1:97" x14ac:dyDescent="0.2">
      <c r="A109" t="s">
        <v>84</v>
      </c>
      <c r="B109" t="s">
        <v>195</v>
      </c>
      <c r="C109" t="s">
        <v>100</v>
      </c>
      <c r="D109">
        <v>1</v>
      </c>
      <c r="E109">
        <v>1</v>
      </c>
      <c r="F109" t="s">
        <v>248</v>
      </c>
      <c r="G109" t="s">
        <v>101</v>
      </c>
      <c r="H109" t="s">
        <v>196</v>
      </c>
      <c r="I109">
        <v>3</v>
      </c>
      <c r="J109" s="6">
        <v>20130615</v>
      </c>
      <c r="K109" s="6" t="s">
        <v>85</v>
      </c>
      <c r="L109" s="6" t="s">
        <v>86</v>
      </c>
      <c r="M109" s="6" t="s">
        <v>87</v>
      </c>
      <c r="O109" s="1">
        <v>27</v>
      </c>
      <c r="P109" s="1" t="s">
        <v>223</v>
      </c>
      <c r="Q109" s="1">
        <v>15295.499998931773</v>
      </c>
      <c r="R109" s="1">
        <v>0</v>
      </c>
      <c r="S109">
        <f t="shared" si="80"/>
        <v>4.8683524643949481</v>
      </c>
      <c r="T109">
        <f t="shared" si="81"/>
        <v>8.8638786013343393E-2</v>
      </c>
      <c r="U109">
        <f t="shared" si="82"/>
        <v>150.93922238461303</v>
      </c>
      <c r="V109" s="1">
        <v>27</v>
      </c>
      <c r="W109" s="1">
        <v>27</v>
      </c>
      <c r="X109" s="1">
        <v>0</v>
      </c>
      <c r="Y109" s="1">
        <v>0</v>
      </c>
      <c r="Z109" s="1">
        <v>466.783447265625</v>
      </c>
      <c r="AA109" s="1">
        <v>681.60003662109375</v>
      </c>
      <c r="AB109" s="1">
        <v>593.87310791015625</v>
      </c>
      <c r="AC109">
        <v>-9999</v>
      </c>
      <c r="AD109">
        <f t="shared" si="83"/>
        <v>0.31516516698030461</v>
      </c>
      <c r="AE109">
        <f t="shared" si="84"/>
        <v>0.12870734154567764</v>
      </c>
      <c r="AF109" s="1">
        <v>-1</v>
      </c>
      <c r="AG109" s="1">
        <v>0.87</v>
      </c>
      <c r="AH109" s="1">
        <v>0.92</v>
      </c>
      <c r="AI109" s="1">
        <v>9.8673601150512695</v>
      </c>
      <c r="AJ109">
        <f t="shared" si="85"/>
        <v>0.8749336800575257</v>
      </c>
      <c r="AK109">
        <f t="shared" si="86"/>
        <v>3.3526021218591604E-3</v>
      </c>
      <c r="AL109">
        <f t="shared" si="87"/>
        <v>0.40838060493443062</v>
      </c>
      <c r="AM109">
        <f t="shared" si="88"/>
        <v>1.4602060990248151</v>
      </c>
      <c r="AN109">
        <f t="shared" si="89"/>
        <v>-1</v>
      </c>
      <c r="AO109" s="1">
        <v>1997.4593505859375</v>
      </c>
      <c r="AP109" s="1">
        <v>0.5</v>
      </c>
      <c r="AQ109">
        <f t="shared" si="90"/>
        <v>112.46733623084984</v>
      </c>
      <c r="AR109">
        <f t="shared" si="91"/>
        <v>1.7718949602555849</v>
      </c>
      <c r="AS109">
        <f t="shared" si="92"/>
        <v>1.908256338482702</v>
      </c>
      <c r="AT109">
        <f t="shared" si="93"/>
        <v>27.365341186523438</v>
      </c>
      <c r="AU109" s="1">
        <v>1.95</v>
      </c>
      <c r="AV109">
        <f t="shared" si="94"/>
        <v>4.7126168012619019</v>
      </c>
      <c r="AW109" s="1">
        <v>1</v>
      </c>
      <c r="AX109">
        <f t="shared" si="95"/>
        <v>9.4252336025238037</v>
      </c>
      <c r="AY109" s="1">
        <v>25.217231750488281</v>
      </c>
      <c r="AZ109" s="1">
        <v>27.365341186523438</v>
      </c>
      <c r="BA109" s="1">
        <v>25.130817413330078</v>
      </c>
      <c r="BB109" s="1">
        <v>249.36900329589844</v>
      </c>
      <c r="BC109" s="1">
        <v>245.92219543457031</v>
      </c>
      <c r="BD109" s="1">
        <v>16.843595504760742</v>
      </c>
      <c r="BE109" s="1">
        <v>17.974344253540039</v>
      </c>
      <c r="BF109" s="1">
        <v>50.865924835205078</v>
      </c>
      <c r="BG109" s="1">
        <v>54.281539916992188</v>
      </c>
      <c r="BH109" s="1">
        <v>300.07464599609375</v>
      </c>
      <c r="BI109" s="1">
        <v>2000.5943603515625</v>
      </c>
      <c r="BJ109" s="1">
        <v>0.74498361349105835</v>
      </c>
      <c r="BK109" s="1">
        <v>97.273414611816406</v>
      </c>
      <c r="BL109" s="1">
        <v>0.36060667037963867</v>
      </c>
      <c r="BM109" s="1">
        <v>-0.13844005763530731</v>
      </c>
      <c r="BN109" s="1">
        <v>1</v>
      </c>
      <c r="BO109" s="1">
        <v>-1.355140209197998</v>
      </c>
      <c r="BP109" s="1">
        <v>7.355140209197998</v>
      </c>
      <c r="BQ109" s="1">
        <v>1</v>
      </c>
      <c r="BR109" s="1">
        <v>0</v>
      </c>
      <c r="BS109" s="1">
        <v>0.15999999642372131</v>
      </c>
      <c r="BT109" s="1">
        <v>111115</v>
      </c>
      <c r="BU109">
        <f t="shared" si="96"/>
        <v>1.5388443384415065</v>
      </c>
      <c r="BV109">
        <f t="shared" si="97"/>
        <v>1.7718949602555849E-3</v>
      </c>
      <c r="BW109">
        <f t="shared" si="98"/>
        <v>300.51534118652341</v>
      </c>
      <c r="BX109">
        <f t="shared" si="99"/>
        <v>298.36723175048826</v>
      </c>
      <c r="BY109">
        <f t="shared" si="100"/>
        <v>320.09509050156703</v>
      </c>
      <c r="BZ109">
        <f t="shared" si="101"/>
        <v>0.85498487870339746</v>
      </c>
      <c r="CA109">
        <f t="shared" si="102"/>
        <v>3.6566821794328219</v>
      </c>
      <c r="CB109">
        <f t="shared" si="103"/>
        <v>37.591794161080287</v>
      </c>
      <c r="CC109">
        <f t="shared" si="104"/>
        <v>19.617449907540248</v>
      </c>
      <c r="CD109">
        <f t="shared" si="105"/>
        <v>26.291286468505859</v>
      </c>
      <c r="CE109">
        <f t="shared" si="106"/>
        <v>3.4328580738578212</v>
      </c>
      <c r="CF109">
        <f t="shared" si="107"/>
        <v>8.7812956733208658E-2</v>
      </c>
      <c r="CG109">
        <f t="shared" si="108"/>
        <v>1.7484258409501199</v>
      </c>
      <c r="CH109">
        <f t="shared" si="109"/>
        <v>1.6844322329077013</v>
      </c>
      <c r="CI109">
        <f t="shared" si="110"/>
        <v>5.4956700868126214E-2</v>
      </c>
      <c r="CJ109">
        <f t="shared" si="111"/>
        <v>14.682373560203624</v>
      </c>
      <c r="CK109">
        <f t="shared" si="112"/>
        <v>0.61376819655455495</v>
      </c>
      <c r="CL109">
        <f t="shared" si="113"/>
        <v>46.823332224349244</v>
      </c>
      <c r="CM109">
        <f t="shared" si="114"/>
        <v>245.22488902243288</v>
      </c>
      <c r="CN109">
        <f t="shared" si="115"/>
        <v>9.2956504429181821E-3</v>
      </c>
      <c r="CO109">
        <f t="shared" si="116"/>
        <v>0</v>
      </c>
      <c r="CP109">
        <f t="shared" si="117"/>
        <v>1750.3873860047242</v>
      </c>
      <c r="CQ109">
        <f t="shared" si="118"/>
        <v>214.81658935546875</v>
      </c>
      <c r="CR109">
        <f t="shared" si="119"/>
        <v>0.12870734154567764</v>
      </c>
      <c r="CS109">
        <v>-9999</v>
      </c>
    </row>
    <row r="110" spans="1:97" x14ac:dyDescent="0.2">
      <c r="A110" t="s">
        <v>84</v>
      </c>
      <c r="B110" t="s">
        <v>195</v>
      </c>
      <c r="C110" t="s">
        <v>100</v>
      </c>
      <c r="D110">
        <v>1</v>
      </c>
      <c r="E110">
        <v>1</v>
      </c>
      <c r="F110" t="s">
        <v>248</v>
      </c>
      <c r="G110" t="s">
        <v>101</v>
      </c>
      <c r="H110" t="s">
        <v>196</v>
      </c>
      <c r="I110">
        <v>3</v>
      </c>
      <c r="J110" s="6">
        <v>20130615</v>
      </c>
      <c r="K110" s="6" t="s">
        <v>85</v>
      </c>
      <c r="L110" s="6" t="s">
        <v>86</v>
      </c>
      <c r="M110" s="6" t="s">
        <v>87</v>
      </c>
      <c r="O110" s="1">
        <v>28</v>
      </c>
      <c r="P110" s="1" t="s">
        <v>224</v>
      </c>
      <c r="Q110" s="1">
        <v>15419.499999138527</v>
      </c>
      <c r="R110" s="1">
        <v>0</v>
      </c>
      <c r="S110">
        <f t="shared" si="80"/>
        <v>0.3830519655865865</v>
      </c>
      <c r="T110">
        <f t="shared" si="81"/>
        <v>8.9321503402995855E-2</v>
      </c>
      <c r="U110">
        <f t="shared" si="82"/>
        <v>88.359454347295951</v>
      </c>
      <c r="V110" s="1">
        <v>28</v>
      </c>
      <c r="W110" s="1">
        <v>28</v>
      </c>
      <c r="X110" s="1">
        <v>0</v>
      </c>
      <c r="Y110" s="1">
        <v>0</v>
      </c>
      <c r="Z110" s="1">
        <v>464.696044921875</v>
      </c>
      <c r="AA110" s="1">
        <v>651.2967529296875</v>
      </c>
      <c r="AB110" s="1">
        <v>584.9979248046875</v>
      </c>
      <c r="AC110">
        <v>-9999</v>
      </c>
      <c r="AD110">
        <f t="shared" si="83"/>
        <v>0.28650643069912168</v>
      </c>
      <c r="AE110">
        <f t="shared" si="84"/>
        <v>0.10179511540134681</v>
      </c>
      <c r="AF110" s="1">
        <v>-1</v>
      </c>
      <c r="AG110" s="1">
        <v>0.87</v>
      </c>
      <c r="AH110" s="1">
        <v>0.92</v>
      </c>
      <c r="AI110" s="1">
        <v>9.8375816345214844</v>
      </c>
      <c r="AJ110">
        <f t="shared" si="85"/>
        <v>0.87491879081726087</v>
      </c>
      <c r="AK110">
        <f t="shared" si="86"/>
        <v>7.908997316887278E-4</v>
      </c>
      <c r="AL110">
        <f t="shared" si="87"/>
        <v>0.35529783800297388</v>
      </c>
      <c r="AM110">
        <f t="shared" si="88"/>
        <v>1.4015543279245768</v>
      </c>
      <c r="AN110">
        <f t="shared" si="89"/>
        <v>-1</v>
      </c>
      <c r="AO110" s="1">
        <v>2002.0767822265625</v>
      </c>
      <c r="AP110" s="1">
        <v>0.5</v>
      </c>
      <c r="AQ110">
        <f t="shared" si="90"/>
        <v>89.154940944291184</v>
      </c>
      <c r="AR110">
        <f t="shared" si="91"/>
        <v>1.7987669908773989</v>
      </c>
      <c r="AS110">
        <f t="shared" si="92"/>
        <v>1.922311934798508</v>
      </c>
      <c r="AT110">
        <f t="shared" si="93"/>
        <v>27.441877365112305</v>
      </c>
      <c r="AU110" s="1">
        <v>1.95</v>
      </c>
      <c r="AV110">
        <f t="shared" si="94"/>
        <v>4.7126168012619019</v>
      </c>
      <c r="AW110" s="1">
        <v>1</v>
      </c>
      <c r="AX110">
        <f t="shared" si="95"/>
        <v>9.4252336025238037</v>
      </c>
      <c r="AY110" s="1">
        <v>25.227792739868164</v>
      </c>
      <c r="AZ110" s="1">
        <v>27.441877365112305</v>
      </c>
      <c r="BA110" s="1">
        <v>25.13105583190918</v>
      </c>
      <c r="BB110" s="1">
        <v>98.672157287597656</v>
      </c>
      <c r="BC110" s="1">
        <v>98.308387756347656</v>
      </c>
      <c r="BD110" s="1">
        <v>16.851263046264648</v>
      </c>
      <c r="BE110" s="1">
        <v>17.998924255371094</v>
      </c>
      <c r="BF110" s="1">
        <v>50.857376098632812</v>
      </c>
      <c r="BG110" s="1">
        <v>54.319931030273438</v>
      </c>
      <c r="BH110" s="1">
        <v>300.12887573242188</v>
      </c>
      <c r="BI110" s="1">
        <v>1998.7078857421875</v>
      </c>
      <c r="BJ110" s="1">
        <v>0.65985685586929321</v>
      </c>
      <c r="BK110" s="1">
        <v>97.272201538085938</v>
      </c>
      <c r="BL110" s="1">
        <v>3.9874553680419922E-2</v>
      </c>
      <c r="BM110" s="1">
        <v>-0.11849300563335419</v>
      </c>
      <c r="BN110" s="1">
        <v>1</v>
      </c>
      <c r="BO110" s="1">
        <v>-1.355140209197998</v>
      </c>
      <c r="BP110" s="1">
        <v>7.355140209197998</v>
      </c>
      <c r="BQ110" s="1">
        <v>1</v>
      </c>
      <c r="BR110" s="1">
        <v>0</v>
      </c>
      <c r="BS110" s="1">
        <v>0.15999999642372131</v>
      </c>
      <c r="BT110" s="1">
        <v>111115</v>
      </c>
      <c r="BU110">
        <f t="shared" si="96"/>
        <v>1.5391224396534453</v>
      </c>
      <c r="BV110">
        <f t="shared" si="97"/>
        <v>1.7987669908773988E-3</v>
      </c>
      <c r="BW110">
        <f t="shared" si="98"/>
        <v>300.59187736511228</v>
      </c>
      <c r="BX110">
        <f t="shared" si="99"/>
        <v>298.37779273986814</v>
      </c>
      <c r="BY110">
        <f t="shared" si="100"/>
        <v>319.79325457081359</v>
      </c>
      <c r="BZ110">
        <f t="shared" si="101"/>
        <v>0.84604914112590701</v>
      </c>
      <c r="CA110">
        <f t="shared" si="102"/>
        <v>3.6731069224357085</v>
      </c>
      <c r="CB110">
        <f t="shared" si="103"/>
        <v>37.761116376064962</v>
      </c>
      <c r="CC110">
        <f t="shared" si="104"/>
        <v>19.762192120693868</v>
      </c>
      <c r="CD110">
        <f t="shared" si="105"/>
        <v>26.334835052490234</v>
      </c>
      <c r="CE110">
        <f t="shared" si="106"/>
        <v>3.4416948947782333</v>
      </c>
      <c r="CF110">
        <f t="shared" si="107"/>
        <v>8.848296383058836E-2</v>
      </c>
      <c r="CG110">
        <f t="shared" si="108"/>
        <v>1.7507949876372004</v>
      </c>
      <c r="CH110">
        <f t="shared" si="109"/>
        <v>1.6908999071410329</v>
      </c>
      <c r="CI110">
        <f t="shared" si="110"/>
        <v>5.5376583524270918E-2</v>
      </c>
      <c r="CJ110">
        <f t="shared" si="111"/>
        <v>8.5949186510654769</v>
      </c>
      <c r="CK110">
        <f t="shared" si="112"/>
        <v>0.89879873288422107</v>
      </c>
      <c r="CL110">
        <f t="shared" si="113"/>
        <v>46.669695959273341</v>
      </c>
      <c r="CM110">
        <f t="shared" si="114"/>
        <v>98.253522256419529</v>
      </c>
      <c r="CN110">
        <f t="shared" si="115"/>
        <v>1.8194684892693515E-3</v>
      </c>
      <c r="CO110">
        <f t="shared" si="116"/>
        <v>0</v>
      </c>
      <c r="CP110">
        <f t="shared" si="117"/>
        <v>1748.7070865904786</v>
      </c>
      <c r="CQ110">
        <f t="shared" si="118"/>
        <v>186.6007080078125</v>
      </c>
      <c r="CR110">
        <f t="shared" si="119"/>
        <v>0.10179511540134681</v>
      </c>
      <c r="CS110">
        <v>-9999</v>
      </c>
    </row>
    <row r="111" spans="1:97" x14ac:dyDescent="0.2">
      <c r="A111" t="s">
        <v>84</v>
      </c>
      <c r="B111" t="s">
        <v>195</v>
      </c>
      <c r="C111" t="s">
        <v>100</v>
      </c>
      <c r="D111">
        <v>1</v>
      </c>
      <c r="E111">
        <v>1</v>
      </c>
      <c r="F111" t="s">
        <v>248</v>
      </c>
      <c r="G111" t="s">
        <v>101</v>
      </c>
      <c r="H111" t="s">
        <v>196</v>
      </c>
      <c r="I111">
        <v>3</v>
      </c>
      <c r="J111" s="6">
        <v>20130615</v>
      </c>
      <c r="K111" s="6" t="s">
        <v>85</v>
      </c>
      <c r="L111" s="6" t="s">
        <v>86</v>
      </c>
      <c r="M111" s="6" t="s">
        <v>87</v>
      </c>
      <c r="O111" s="1">
        <v>29</v>
      </c>
      <c r="P111" s="1" t="s">
        <v>225</v>
      </c>
      <c r="Q111" s="1">
        <v>15526.49999934528</v>
      </c>
      <c r="R111" s="1">
        <v>0</v>
      </c>
      <c r="S111">
        <f t="shared" si="80"/>
        <v>-0.94013463227419269</v>
      </c>
      <c r="T111">
        <f t="shared" si="81"/>
        <v>8.7638480898337298E-2</v>
      </c>
      <c r="U111">
        <f t="shared" si="82"/>
        <v>65.066694803444634</v>
      </c>
      <c r="V111" s="1">
        <v>29</v>
      </c>
      <c r="W111" s="1">
        <v>29</v>
      </c>
      <c r="X111" s="1">
        <v>0</v>
      </c>
      <c r="Y111" s="1">
        <v>0</v>
      </c>
      <c r="Z111" s="1">
        <v>462.8974609375</v>
      </c>
      <c r="AA111" s="1">
        <v>648.75201416015625</v>
      </c>
      <c r="AB111" s="1">
        <v>582.73333740234375</v>
      </c>
      <c r="AC111">
        <v>-9999</v>
      </c>
      <c r="AD111">
        <f t="shared" si="83"/>
        <v>0.28648011746561558</v>
      </c>
      <c r="AE111">
        <f t="shared" si="84"/>
        <v>0.10176257694286647</v>
      </c>
      <c r="AF111" s="1">
        <v>-1</v>
      </c>
      <c r="AG111" s="1">
        <v>0.87</v>
      </c>
      <c r="AH111" s="1">
        <v>0.92</v>
      </c>
      <c r="AI111" s="1">
        <v>9.8375816345214844</v>
      </c>
      <c r="AJ111">
        <f t="shared" si="85"/>
        <v>0.87491879081726087</v>
      </c>
      <c r="AK111">
        <f t="shared" si="86"/>
        <v>3.419260031846272E-5</v>
      </c>
      <c r="AL111">
        <f t="shared" si="87"/>
        <v>0.35521689198930329</v>
      </c>
      <c r="AM111">
        <f t="shared" si="88"/>
        <v>1.4015026413112042</v>
      </c>
      <c r="AN111">
        <f t="shared" si="89"/>
        <v>-1</v>
      </c>
      <c r="AO111" s="1">
        <v>2002.16015625</v>
      </c>
      <c r="AP111" s="1">
        <v>0.5</v>
      </c>
      <c r="AQ111">
        <f t="shared" si="90"/>
        <v>89.130154435112573</v>
      </c>
      <c r="AR111">
        <f t="shared" si="91"/>
        <v>1.7620303489907028</v>
      </c>
      <c r="AS111">
        <f t="shared" si="92"/>
        <v>1.9188931463730454</v>
      </c>
      <c r="AT111">
        <f t="shared" si="93"/>
        <v>27.432008743286133</v>
      </c>
      <c r="AU111" s="1">
        <v>1.95</v>
      </c>
      <c r="AV111">
        <f t="shared" si="94"/>
        <v>4.7126168012619019</v>
      </c>
      <c r="AW111" s="1">
        <v>1</v>
      </c>
      <c r="AX111">
        <f t="shared" si="95"/>
        <v>9.4252336025238037</v>
      </c>
      <c r="AY111" s="1">
        <v>25.239168167114258</v>
      </c>
      <c r="AZ111" s="1">
        <v>27.432008743286133</v>
      </c>
      <c r="BA111" s="1">
        <v>25.129819869995117</v>
      </c>
      <c r="BB111" s="1">
        <v>49.071704864501953</v>
      </c>
      <c r="BC111" s="1">
        <v>49.625633239746094</v>
      </c>
      <c r="BD111" s="1">
        <v>16.88813591003418</v>
      </c>
      <c r="BE111" s="1">
        <v>18.012172698974609</v>
      </c>
      <c r="BF111" s="1">
        <v>50.986335754394531</v>
      </c>
      <c r="BG111" s="1">
        <v>54.324085235595703</v>
      </c>
      <c r="BH111" s="1">
        <v>300.17434692382812</v>
      </c>
      <c r="BI111" s="1">
        <v>2001.1322021484375</v>
      </c>
      <c r="BJ111" s="1">
        <v>0.72204130887985229</v>
      </c>
      <c r="BK111" s="1">
        <v>97.272682189941406</v>
      </c>
      <c r="BL111" s="1">
        <v>-0.50185060501098633</v>
      </c>
      <c r="BM111" s="1">
        <v>-0.12906543910503387</v>
      </c>
      <c r="BN111" s="1">
        <v>1</v>
      </c>
      <c r="BO111" s="1">
        <v>-1.355140209197998</v>
      </c>
      <c r="BP111" s="1">
        <v>7.355140209197998</v>
      </c>
      <c r="BQ111" s="1">
        <v>1</v>
      </c>
      <c r="BR111" s="1">
        <v>0</v>
      </c>
      <c r="BS111" s="1">
        <v>0.15999999642372131</v>
      </c>
      <c r="BT111" s="1">
        <v>111115</v>
      </c>
      <c r="BU111">
        <f t="shared" si="96"/>
        <v>1.5393556252504006</v>
      </c>
      <c r="BV111">
        <f t="shared" si="97"/>
        <v>1.7620303489907028E-3</v>
      </c>
      <c r="BW111">
        <f t="shared" si="98"/>
        <v>300.58200874328611</v>
      </c>
      <c r="BX111">
        <f t="shared" si="99"/>
        <v>298.38916816711424</v>
      </c>
      <c r="BY111">
        <f t="shared" si="100"/>
        <v>320.18114518714356</v>
      </c>
      <c r="BZ111">
        <f t="shared" si="101"/>
        <v>0.85492820058757124</v>
      </c>
      <c r="CA111">
        <f t="shared" si="102"/>
        <v>3.6709854968707418</v>
      </c>
      <c r="CB111">
        <f t="shared" si="103"/>
        <v>37.739120729728825</v>
      </c>
      <c r="CC111">
        <f t="shared" si="104"/>
        <v>19.726948030754215</v>
      </c>
      <c r="CD111">
        <f t="shared" si="105"/>
        <v>26.335588455200195</v>
      </c>
      <c r="CE111">
        <f t="shared" si="106"/>
        <v>3.4418479488917839</v>
      </c>
      <c r="CF111">
        <f t="shared" si="107"/>
        <v>8.6831100827753471E-2</v>
      </c>
      <c r="CG111">
        <f t="shared" si="108"/>
        <v>1.7520923504976964</v>
      </c>
      <c r="CH111">
        <f t="shared" si="109"/>
        <v>1.6897555983940875</v>
      </c>
      <c r="CI111">
        <f t="shared" si="110"/>
        <v>5.4341403109395968E-2</v>
      </c>
      <c r="CJ111">
        <f t="shared" si="111"/>
        <v>6.3292119247653815</v>
      </c>
      <c r="CK111">
        <f t="shared" si="112"/>
        <v>1.3111509225303246</v>
      </c>
      <c r="CL111">
        <f t="shared" si="113"/>
        <v>46.724594266458233</v>
      </c>
      <c r="CM111">
        <f t="shared" si="114"/>
        <v>49.760291096208164</v>
      </c>
      <c r="CN111">
        <f t="shared" si="115"/>
        <v>-8.8278039137526104E-3</v>
      </c>
      <c r="CO111">
        <f t="shared" si="116"/>
        <v>0</v>
      </c>
      <c r="CP111">
        <f t="shared" si="117"/>
        <v>1750.8281665691934</v>
      </c>
      <c r="CQ111">
        <f t="shared" si="118"/>
        <v>185.85455322265625</v>
      </c>
      <c r="CR111">
        <f t="shared" si="119"/>
        <v>0.10176257694286647</v>
      </c>
      <c r="CS111">
        <v>-9999</v>
      </c>
    </row>
    <row r="112" spans="1:97" x14ac:dyDescent="0.2">
      <c r="A112" t="s">
        <v>84</v>
      </c>
      <c r="B112" t="s">
        <v>195</v>
      </c>
      <c r="C112" t="s">
        <v>100</v>
      </c>
      <c r="D112">
        <v>1</v>
      </c>
      <c r="E112">
        <v>1</v>
      </c>
      <c r="F112" t="s">
        <v>248</v>
      </c>
      <c r="G112" t="s">
        <v>101</v>
      </c>
      <c r="H112" t="s">
        <v>196</v>
      </c>
      <c r="I112">
        <v>3</v>
      </c>
      <c r="J112" s="6">
        <v>20130615</v>
      </c>
      <c r="K112" s="6" t="s">
        <v>85</v>
      </c>
      <c r="L112" s="6" t="s">
        <v>86</v>
      </c>
      <c r="M112" s="6" t="s">
        <v>87</v>
      </c>
      <c r="O112" s="1">
        <v>30</v>
      </c>
      <c r="P112" s="1" t="s">
        <v>226</v>
      </c>
      <c r="Q112" s="1">
        <v>15688.499999207444</v>
      </c>
      <c r="R112" s="1">
        <v>0</v>
      </c>
      <c r="S112">
        <f t="shared" si="80"/>
        <v>10.348799396590103</v>
      </c>
      <c r="T112">
        <f t="shared" si="81"/>
        <v>9.2044822046023558E-2</v>
      </c>
      <c r="U112">
        <f t="shared" si="82"/>
        <v>201.9826081642824</v>
      </c>
      <c r="V112" s="1">
        <v>30</v>
      </c>
      <c r="W112" s="1">
        <v>30</v>
      </c>
      <c r="X112" s="1">
        <v>0</v>
      </c>
      <c r="Y112" s="1">
        <v>0</v>
      </c>
      <c r="Z112" s="1">
        <v>468.54931640625</v>
      </c>
      <c r="AA112" s="1">
        <v>710.0721435546875</v>
      </c>
      <c r="AB112" s="1">
        <v>602.3304443359375</v>
      </c>
      <c r="AC112">
        <v>-9999</v>
      </c>
      <c r="AD112">
        <f t="shared" si="83"/>
        <v>0.3401384342995793</v>
      </c>
      <c r="AE112">
        <f t="shared" si="84"/>
        <v>0.15173345440561151</v>
      </c>
      <c r="AF112" s="1">
        <v>-1</v>
      </c>
      <c r="AG112" s="1">
        <v>0.87</v>
      </c>
      <c r="AH112" s="1">
        <v>0.92</v>
      </c>
      <c r="AI112" s="1">
        <v>9.8375816345214844</v>
      </c>
      <c r="AJ112">
        <f t="shared" si="85"/>
        <v>0.87491879081726087</v>
      </c>
      <c r="AK112">
        <f t="shared" si="86"/>
        <v>6.4883416892141657E-3</v>
      </c>
      <c r="AL112">
        <f t="shared" si="87"/>
        <v>0.44609323470916906</v>
      </c>
      <c r="AM112">
        <f t="shared" si="88"/>
        <v>1.515469383246369</v>
      </c>
      <c r="AN112">
        <f t="shared" si="89"/>
        <v>-1</v>
      </c>
      <c r="AO112" s="1">
        <v>2001.9241943359375</v>
      </c>
      <c r="AP112" s="1">
        <v>0.5</v>
      </c>
      <c r="AQ112">
        <f t="shared" si="90"/>
        <v>132.8821731359017</v>
      </c>
      <c r="AR112">
        <f t="shared" si="91"/>
        <v>1.8450951921845276</v>
      </c>
      <c r="AS112">
        <f t="shared" si="92"/>
        <v>1.914103996008915</v>
      </c>
      <c r="AT112">
        <f t="shared" si="93"/>
        <v>27.422786712646484</v>
      </c>
      <c r="AU112" s="1">
        <v>1.95</v>
      </c>
      <c r="AV112">
        <f t="shared" si="94"/>
        <v>4.7126168012619019</v>
      </c>
      <c r="AW112" s="1">
        <v>1</v>
      </c>
      <c r="AX112">
        <f t="shared" si="95"/>
        <v>9.4252336025238037</v>
      </c>
      <c r="AY112" s="1">
        <v>25.245420455932617</v>
      </c>
      <c r="AZ112" s="1">
        <v>27.422786712646484</v>
      </c>
      <c r="BA112" s="1">
        <v>25.130466461181641</v>
      </c>
      <c r="BB112" s="1">
        <v>400.19354248046875</v>
      </c>
      <c r="BC112" s="1">
        <v>392.99954223632812</v>
      </c>
      <c r="BD112" s="1">
        <v>16.863431930541992</v>
      </c>
      <c r="BE112" s="1">
        <v>18.040445327758789</v>
      </c>
      <c r="BF112" s="1">
        <v>50.845348358154297</v>
      </c>
      <c r="BG112" s="1">
        <v>54.393238067626953</v>
      </c>
      <c r="BH112" s="1">
        <v>300.1688232421875</v>
      </c>
      <c r="BI112" s="1">
        <v>1999.1641845703125</v>
      </c>
      <c r="BJ112" s="1">
        <v>0.8173978328704834</v>
      </c>
      <c r="BK112" s="1">
        <v>97.275871276855469</v>
      </c>
      <c r="BL112" s="1">
        <v>-0.54097414016723633</v>
      </c>
      <c r="BM112" s="1">
        <v>-9.6875116229057312E-2</v>
      </c>
      <c r="BN112" s="1">
        <v>1</v>
      </c>
      <c r="BO112" s="1">
        <v>-1.355140209197998</v>
      </c>
      <c r="BP112" s="1">
        <v>7.355140209197998</v>
      </c>
      <c r="BQ112" s="1">
        <v>1</v>
      </c>
      <c r="BR112" s="1">
        <v>0</v>
      </c>
      <c r="BS112" s="1">
        <v>0.15999999642372131</v>
      </c>
      <c r="BT112" s="1">
        <v>111115</v>
      </c>
      <c r="BU112">
        <f t="shared" si="96"/>
        <v>1.5393272986778845</v>
      </c>
      <c r="BV112">
        <f t="shared" si="97"/>
        <v>1.8450951921845276E-3</v>
      </c>
      <c r="BW112">
        <f t="shared" si="98"/>
        <v>300.57278671264646</v>
      </c>
      <c r="BX112">
        <f t="shared" si="99"/>
        <v>298.39542045593259</v>
      </c>
      <c r="BY112">
        <f t="shared" si="100"/>
        <v>319.86626238168174</v>
      </c>
      <c r="BZ112">
        <f t="shared" si="101"/>
        <v>0.83997281465609153</v>
      </c>
      <c r="CA112">
        <f t="shared" si="102"/>
        <v>3.6690040334891276</v>
      </c>
      <c r="CB112">
        <f t="shared" si="103"/>
        <v>37.717513966509003</v>
      </c>
      <c r="CC112">
        <f t="shared" si="104"/>
        <v>19.677068638750214</v>
      </c>
      <c r="CD112">
        <f t="shared" si="105"/>
        <v>26.334103584289551</v>
      </c>
      <c r="CE112">
        <f t="shared" si="106"/>
        <v>3.4415463023568735</v>
      </c>
      <c r="CF112">
        <f t="shared" si="107"/>
        <v>9.1154625407075585E-2</v>
      </c>
      <c r="CG112">
        <f t="shared" si="108"/>
        <v>1.7549000374802126</v>
      </c>
      <c r="CH112">
        <f t="shared" si="109"/>
        <v>1.6866462648766609</v>
      </c>
      <c r="CI112">
        <f t="shared" si="110"/>
        <v>5.7050956252128478E-2</v>
      </c>
      <c r="CJ112">
        <f t="shared" si="111"/>
        <v>19.648034191952274</v>
      </c>
      <c r="CK112">
        <f t="shared" si="112"/>
        <v>0.51395125555342569</v>
      </c>
      <c r="CL112">
        <f t="shared" si="113"/>
        <v>46.853293686395993</v>
      </c>
      <c r="CM112">
        <f t="shared" si="114"/>
        <v>391.51725757638553</v>
      </c>
      <c r="CN112">
        <f t="shared" si="115"/>
        <v>1.2384520172407314E-2</v>
      </c>
      <c r="CO112">
        <f t="shared" si="116"/>
        <v>0</v>
      </c>
      <c r="CP112">
        <f t="shared" si="117"/>
        <v>1749.1063110094331</v>
      </c>
      <c r="CQ112">
        <f t="shared" si="118"/>
        <v>241.5228271484375</v>
      </c>
      <c r="CR112">
        <f t="shared" si="119"/>
        <v>0.15173345440561151</v>
      </c>
      <c r="CS112">
        <v>-9999</v>
      </c>
    </row>
    <row r="113" spans="1:97" x14ac:dyDescent="0.2">
      <c r="A113" t="s">
        <v>84</v>
      </c>
      <c r="B113" t="s">
        <v>195</v>
      </c>
      <c r="C113" t="s">
        <v>100</v>
      </c>
      <c r="D113">
        <v>1</v>
      </c>
      <c r="E113">
        <v>1</v>
      </c>
      <c r="F113" t="s">
        <v>248</v>
      </c>
      <c r="G113" t="s">
        <v>101</v>
      </c>
      <c r="H113" t="s">
        <v>196</v>
      </c>
      <c r="I113">
        <v>3</v>
      </c>
      <c r="J113" s="6">
        <v>20130615</v>
      </c>
      <c r="K113" s="6" t="s">
        <v>85</v>
      </c>
      <c r="L113" s="6" t="s">
        <v>86</v>
      </c>
      <c r="M113" s="6" t="s">
        <v>87</v>
      </c>
      <c r="O113" s="1">
        <v>31</v>
      </c>
      <c r="P113" s="1" t="s">
        <v>227</v>
      </c>
      <c r="Q113" s="1">
        <v>15814.499999758787</v>
      </c>
      <c r="R113" s="1">
        <v>0</v>
      </c>
      <c r="S113">
        <f t="shared" si="80"/>
        <v>3.1220625680961844</v>
      </c>
      <c r="T113">
        <f t="shared" si="81"/>
        <v>5.356573080270402E-2</v>
      </c>
      <c r="U113">
        <f t="shared" si="82"/>
        <v>145.47379926413495</v>
      </c>
      <c r="V113" s="1">
        <v>31</v>
      </c>
      <c r="W113" s="1">
        <v>31</v>
      </c>
      <c r="X113" s="1">
        <v>0</v>
      </c>
      <c r="Y113" s="1">
        <v>0</v>
      </c>
      <c r="Z113" s="1">
        <v>466.452392578125</v>
      </c>
      <c r="AA113" s="1">
        <v>680.65484619140625</v>
      </c>
      <c r="AB113" s="1">
        <v>595.163330078125</v>
      </c>
      <c r="AC113">
        <v>-9999</v>
      </c>
      <c r="AD113">
        <f t="shared" si="83"/>
        <v>0.31470054876101711</v>
      </c>
      <c r="AE113">
        <f t="shared" si="84"/>
        <v>0.12560186207686277</v>
      </c>
      <c r="AF113" s="1">
        <v>-1</v>
      </c>
      <c r="AG113" s="1">
        <v>0.87</v>
      </c>
      <c r="AH113" s="1">
        <v>0.92</v>
      </c>
      <c r="AI113" s="1">
        <v>9.8673601150512695</v>
      </c>
      <c r="AJ113">
        <f t="shared" si="85"/>
        <v>0.8749336800575257</v>
      </c>
      <c r="AK113">
        <f t="shared" si="86"/>
        <v>2.359121363240472E-3</v>
      </c>
      <c r="AL113">
        <f t="shared" si="87"/>
        <v>0.39911548477230185</v>
      </c>
      <c r="AM113">
        <f t="shared" si="88"/>
        <v>1.4592161108433055</v>
      </c>
      <c r="AN113">
        <f t="shared" si="89"/>
        <v>-1</v>
      </c>
      <c r="AO113" s="1">
        <v>1996.953125</v>
      </c>
      <c r="AP113" s="1">
        <v>0.5</v>
      </c>
      <c r="AQ113">
        <f t="shared" si="90"/>
        <v>109.72588383566895</v>
      </c>
      <c r="AR113">
        <f t="shared" si="91"/>
        <v>1.0811956171093222</v>
      </c>
      <c r="AS113">
        <f t="shared" si="92"/>
        <v>1.9193509237969342</v>
      </c>
      <c r="AT113">
        <f t="shared" si="93"/>
        <v>27.43809700012207</v>
      </c>
      <c r="AU113" s="1">
        <v>1.95</v>
      </c>
      <c r="AV113">
        <f t="shared" si="94"/>
        <v>4.7126168012619019</v>
      </c>
      <c r="AW113" s="1">
        <v>1</v>
      </c>
      <c r="AX113">
        <f t="shared" si="95"/>
        <v>9.4252336025238037</v>
      </c>
      <c r="AY113" s="1">
        <v>25.251049041748047</v>
      </c>
      <c r="AZ113" s="1">
        <v>27.43809700012207</v>
      </c>
      <c r="BA113" s="1">
        <v>25.129074096679688</v>
      </c>
      <c r="BB113" s="1">
        <v>247.7279052734375</v>
      </c>
      <c r="BC113" s="1">
        <v>245.52757263183594</v>
      </c>
      <c r="BD113" s="1">
        <v>17.33258056640625</v>
      </c>
      <c r="BE113" s="1">
        <v>18.02220344543457</v>
      </c>
      <c r="BF113" s="1">
        <v>52.346538543701172</v>
      </c>
      <c r="BG113" s="1">
        <v>54.315906524658203</v>
      </c>
      <c r="BH113" s="1">
        <v>300.21258544921875</v>
      </c>
      <c r="BI113" s="1">
        <v>1997.051025390625</v>
      </c>
      <c r="BJ113" s="1">
        <v>0.81911182403564453</v>
      </c>
      <c r="BK113" s="1">
        <v>97.265754699707031</v>
      </c>
      <c r="BL113" s="1">
        <v>0.21802854537963867</v>
      </c>
      <c r="BM113" s="1">
        <v>-0.13703052699565887</v>
      </c>
      <c r="BN113" s="1">
        <v>0.66666668653488159</v>
      </c>
      <c r="BO113" s="1">
        <v>-1.355140209197998</v>
      </c>
      <c r="BP113" s="1">
        <v>7.355140209197998</v>
      </c>
      <c r="BQ113" s="1">
        <v>1</v>
      </c>
      <c r="BR113" s="1">
        <v>0</v>
      </c>
      <c r="BS113" s="1">
        <v>0.15999999642372131</v>
      </c>
      <c r="BT113" s="1">
        <v>111115</v>
      </c>
      <c r="BU113">
        <f t="shared" si="96"/>
        <v>1.5395517202524038</v>
      </c>
      <c r="BV113">
        <f t="shared" si="97"/>
        <v>1.0811956171093223E-3</v>
      </c>
      <c r="BW113">
        <f t="shared" si="98"/>
        <v>300.58809700012205</v>
      </c>
      <c r="BX113">
        <f t="shared" si="99"/>
        <v>298.40104904174802</v>
      </c>
      <c r="BY113">
        <f t="shared" si="100"/>
        <v>319.52815692048898</v>
      </c>
      <c r="BZ113">
        <f t="shared" si="101"/>
        <v>0.97084900274007579</v>
      </c>
      <c r="CA113">
        <f t="shared" si="102"/>
        <v>3.6722941432687879</v>
      </c>
      <c r="CB113">
        <f t="shared" si="103"/>
        <v>37.75526293510422</v>
      </c>
      <c r="CC113">
        <f t="shared" si="104"/>
        <v>19.73305948966965</v>
      </c>
      <c r="CD113">
        <f t="shared" si="105"/>
        <v>26.344573020935059</v>
      </c>
      <c r="CE113">
        <f t="shared" si="106"/>
        <v>3.4436736257525888</v>
      </c>
      <c r="CF113">
        <f t="shared" si="107"/>
        <v>5.3263025004688068E-2</v>
      </c>
      <c r="CG113">
        <f t="shared" si="108"/>
        <v>1.7529432194718537</v>
      </c>
      <c r="CH113">
        <f t="shared" si="109"/>
        <v>1.6907304062807351</v>
      </c>
      <c r="CI113">
        <f t="shared" si="110"/>
        <v>3.3316455148917977E-2</v>
      </c>
      <c r="CJ113">
        <f t="shared" si="111"/>
        <v>14.149618874459771</v>
      </c>
      <c r="CK113">
        <f t="shared" si="112"/>
        <v>0.59249475610737301</v>
      </c>
      <c r="CL113">
        <f t="shared" si="113"/>
        <v>46.538671953853594</v>
      </c>
      <c r="CM113">
        <f t="shared" si="114"/>
        <v>245.08039172951842</v>
      </c>
      <c r="CN113">
        <f t="shared" si="115"/>
        <v>5.9285300080795461E-3</v>
      </c>
      <c r="CO113">
        <f t="shared" si="116"/>
        <v>0</v>
      </c>
      <c r="CP113">
        <f t="shared" si="117"/>
        <v>1747.2872029076748</v>
      </c>
      <c r="CQ113">
        <f t="shared" si="118"/>
        <v>214.20245361328125</v>
      </c>
      <c r="CR113">
        <f t="shared" si="119"/>
        <v>0.12560186207686277</v>
      </c>
      <c r="CS113">
        <v>-9999</v>
      </c>
    </row>
    <row r="114" spans="1:97" x14ac:dyDescent="0.2">
      <c r="A114" t="s">
        <v>84</v>
      </c>
      <c r="B114" t="s">
        <v>195</v>
      </c>
      <c r="C114" t="s">
        <v>100</v>
      </c>
      <c r="D114">
        <v>1</v>
      </c>
      <c r="E114">
        <v>1</v>
      </c>
      <c r="F114" t="s">
        <v>248</v>
      </c>
      <c r="G114" t="s">
        <v>101</v>
      </c>
      <c r="H114" t="s">
        <v>196</v>
      </c>
      <c r="I114">
        <v>3</v>
      </c>
      <c r="J114" s="6">
        <v>20130615</v>
      </c>
      <c r="K114" s="6" t="s">
        <v>85</v>
      </c>
      <c r="L114" s="6" t="s">
        <v>86</v>
      </c>
      <c r="M114" s="6" t="s">
        <v>87</v>
      </c>
      <c r="O114" s="1">
        <v>32</v>
      </c>
      <c r="P114" s="1" t="s">
        <v>228</v>
      </c>
      <c r="Q114" s="1">
        <v>15932.99999903515</v>
      </c>
      <c r="R114" s="1">
        <v>0</v>
      </c>
      <c r="S114">
        <f t="shared" si="80"/>
        <v>-5.1026637511308592E-2</v>
      </c>
      <c r="T114">
        <f t="shared" si="81"/>
        <v>9.1079612384387471E-2</v>
      </c>
      <c r="U114">
        <f t="shared" si="82"/>
        <v>96.18337734794504</v>
      </c>
      <c r="V114" s="1">
        <v>32</v>
      </c>
      <c r="W114" s="1">
        <v>32</v>
      </c>
      <c r="X114" s="1">
        <v>0</v>
      </c>
      <c r="Y114" s="1">
        <v>0</v>
      </c>
      <c r="Z114" s="1">
        <v>466.632568359375</v>
      </c>
      <c r="AA114" s="1">
        <v>664.47174072265625</v>
      </c>
      <c r="AB114" s="1">
        <v>585.90765380859375</v>
      </c>
      <c r="AC114">
        <v>-9999</v>
      </c>
      <c r="AD114">
        <f t="shared" si="83"/>
        <v>0.29773903123121276</v>
      </c>
      <c r="AE114">
        <f t="shared" si="84"/>
        <v>0.11823540731562029</v>
      </c>
      <c r="AF114" s="1">
        <v>-1</v>
      </c>
      <c r="AG114" s="1">
        <v>0.87</v>
      </c>
      <c r="AH114" s="1">
        <v>0.92</v>
      </c>
      <c r="AI114" s="1">
        <v>9.8673601150512695</v>
      </c>
      <c r="AJ114">
        <f t="shared" si="85"/>
        <v>0.8749336800575257</v>
      </c>
      <c r="AK114">
        <f t="shared" si="86"/>
        <v>5.4218359607152819E-4</v>
      </c>
      <c r="AL114">
        <f t="shared" si="87"/>
        <v>0.39711087534171224</v>
      </c>
      <c r="AM114">
        <f t="shared" si="88"/>
        <v>1.4239720623420273</v>
      </c>
      <c r="AN114">
        <f t="shared" si="89"/>
        <v>-1</v>
      </c>
      <c r="AO114" s="1">
        <v>2002.3837890625</v>
      </c>
      <c r="AP114" s="1">
        <v>0.5</v>
      </c>
      <c r="AQ114">
        <f t="shared" si="90"/>
        <v>103.57143930813275</v>
      </c>
      <c r="AR114">
        <f t="shared" si="91"/>
        <v>1.8350719134062008</v>
      </c>
      <c r="AS114">
        <f t="shared" si="92"/>
        <v>1.9234353927732539</v>
      </c>
      <c r="AT114">
        <f t="shared" si="93"/>
        <v>27.462684631347656</v>
      </c>
      <c r="AU114" s="1">
        <v>1.95</v>
      </c>
      <c r="AV114">
        <f t="shared" si="94"/>
        <v>4.7126168012619019</v>
      </c>
      <c r="AW114" s="1">
        <v>1</v>
      </c>
      <c r="AX114">
        <f t="shared" si="95"/>
        <v>9.4252336025238037</v>
      </c>
      <c r="AY114" s="1">
        <v>25.244060516357422</v>
      </c>
      <c r="AZ114" s="1">
        <v>27.462684631347656</v>
      </c>
      <c r="BA114" s="1">
        <v>25.129722595214844</v>
      </c>
      <c r="BB114" s="1">
        <v>98.526802062988281</v>
      </c>
      <c r="BC114" s="1">
        <v>98.442588806152344</v>
      </c>
      <c r="BD114" s="1">
        <v>16.863554000854492</v>
      </c>
      <c r="BE114" s="1">
        <v>18.034263610839844</v>
      </c>
      <c r="BF114" s="1">
        <v>50.842681884765625</v>
      </c>
      <c r="BG114" s="1">
        <v>54.372123718261719</v>
      </c>
      <c r="BH114" s="1">
        <v>300.1475830078125</v>
      </c>
      <c r="BI114" s="1">
        <v>2000.47216796875</v>
      </c>
      <c r="BJ114" s="1">
        <v>0.71069812774658203</v>
      </c>
      <c r="BK114" s="1">
        <v>97.267509460449219</v>
      </c>
      <c r="BL114" s="1">
        <v>0.21514463424682617</v>
      </c>
      <c r="BM114" s="1">
        <v>-0.1080731600522995</v>
      </c>
      <c r="BN114" s="1">
        <v>0.66666668653488159</v>
      </c>
      <c r="BO114" s="1">
        <v>-1.355140209197998</v>
      </c>
      <c r="BP114" s="1">
        <v>7.355140209197998</v>
      </c>
      <c r="BQ114" s="1">
        <v>1</v>
      </c>
      <c r="BR114" s="1">
        <v>0</v>
      </c>
      <c r="BS114" s="1">
        <v>0.15999999642372131</v>
      </c>
      <c r="BT114" s="1">
        <v>111115</v>
      </c>
      <c r="BU114">
        <f t="shared" si="96"/>
        <v>1.5392183743990384</v>
      </c>
      <c r="BV114">
        <f t="shared" si="97"/>
        <v>1.8350719134062007E-3</v>
      </c>
      <c r="BW114">
        <f t="shared" si="98"/>
        <v>300.61268463134763</v>
      </c>
      <c r="BX114">
        <f t="shared" si="99"/>
        <v>298.3940605163574</v>
      </c>
      <c r="BY114">
        <f t="shared" si="100"/>
        <v>320.07553972075402</v>
      </c>
      <c r="BZ114">
        <f t="shared" si="101"/>
        <v>0.84062202235040606</v>
      </c>
      <c r="CA114">
        <f t="shared" si="102"/>
        <v>3.6775832991528534</v>
      </c>
      <c r="CB114">
        <f t="shared" si="103"/>
        <v>37.808959225467028</v>
      </c>
      <c r="CC114">
        <f t="shared" si="104"/>
        <v>19.774695614627184</v>
      </c>
      <c r="CD114">
        <f t="shared" si="105"/>
        <v>26.353372573852539</v>
      </c>
      <c r="CE114">
        <f t="shared" si="106"/>
        <v>3.4454625273831572</v>
      </c>
      <c r="CF114">
        <f t="shared" si="107"/>
        <v>9.0207899189923196E-2</v>
      </c>
      <c r="CG114">
        <f t="shared" si="108"/>
        <v>1.7541479063795995</v>
      </c>
      <c r="CH114">
        <f t="shared" si="109"/>
        <v>1.6913146210035577</v>
      </c>
      <c r="CI114">
        <f t="shared" si="110"/>
        <v>5.6457612269888248E-2</v>
      </c>
      <c r="CJ114">
        <f t="shared" si="111"/>
        <v>9.3555175661292012</v>
      </c>
      <c r="CK114">
        <f t="shared" si="112"/>
        <v>0.97705046681923391</v>
      </c>
      <c r="CL114">
        <f t="shared" si="113"/>
        <v>46.711046458063151</v>
      </c>
      <c r="CM114">
        <f t="shared" si="114"/>
        <v>98.449897480244175</v>
      </c>
      <c r="CN114">
        <f t="shared" si="115"/>
        <v>-2.421036178191835E-4</v>
      </c>
      <c r="CO114">
        <f t="shared" si="116"/>
        <v>0</v>
      </c>
      <c r="CP114">
        <f t="shared" si="117"/>
        <v>1750.2804757735551</v>
      </c>
      <c r="CQ114">
        <f t="shared" si="118"/>
        <v>197.83917236328125</v>
      </c>
      <c r="CR114">
        <f t="shared" si="119"/>
        <v>0.11823540731562029</v>
      </c>
      <c r="CS114">
        <v>-9999</v>
      </c>
    </row>
    <row r="115" spans="1:97" x14ac:dyDescent="0.2">
      <c r="A115" t="s">
        <v>84</v>
      </c>
      <c r="B115" t="s">
        <v>195</v>
      </c>
      <c r="C115" t="s">
        <v>100</v>
      </c>
      <c r="D115">
        <v>1</v>
      </c>
      <c r="E115">
        <v>1</v>
      </c>
      <c r="F115" t="s">
        <v>248</v>
      </c>
      <c r="G115" t="s">
        <v>101</v>
      </c>
      <c r="H115" t="s">
        <v>196</v>
      </c>
      <c r="I115">
        <v>3</v>
      </c>
      <c r="J115" s="6">
        <v>20130615</v>
      </c>
      <c r="K115" s="6" t="s">
        <v>85</v>
      </c>
      <c r="L115" s="6" t="s">
        <v>86</v>
      </c>
      <c r="M115" s="6" t="s">
        <v>87</v>
      </c>
      <c r="O115" s="1">
        <v>33</v>
      </c>
      <c r="P115" s="1" t="s">
        <v>229</v>
      </c>
      <c r="Q115" s="1">
        <v>16052.999999310821</v>
      </c>
      <c r="R115" s="1">
        <v>0</v>
      </c>
      <c r="S115">
        <f t="shared" si="80"/>
        <v>-0.6151788468537801</v>
      </c>
      <c r="T115">
        <f t="shared" si="81"/>
        <v>8.8650517534756085E-2</v>
      </c>
      <c r="U115">
        <f t="shared" si="82"/>
        <v>58.917051140603</v>
      </c>
      <c r="V115" s="1">
        <v>33</v>
      </c>
      <c r="W115" s="1">
        <v>33</v>
      </c>
      <c r="X115" s="1">
        <v>0</v>
      </c>
      <c r="Y115" s="1">
        <v>0</v>
      </c>
      <c r="Z115" s="1">
        <v>462.820556640625</v>
      </c>
      <c r="AA115" s="1">
        <v>656.64910888671875</v>
      </c>
      <c r="AB115" s="1">
        <v>583.27313232421875</v>
      </c>
      <c r="AC115">
        <v>-9999</v>
      </c>
      <c r="AD115">
        <f t="shared" si="83"/>
        <v>0.29517827652992662</v>
      </c>
      <c r="AE115">
        <f t="shared" si="84"/>
        <v>0.1117430535874806</v>
      </c>
      <c r="AF115" s="1">
        <v>-1</v>
      </c>
      <c r="AG115" s="1">
        <v>0.87</v>
      </c>
      <c r="AH115" s="1">
        <v>0.92</v>
      </c>
      <c r="AI115" s="1">
        <v>9.8375816345214844</v>
      </c>
      <c r="AJ115">
        <f t="shared" si="85"/>
        <v>0.87491879081726087</v>
      </c>
      <c r="AK115">
        <f t="shared" si="86"/>
        <v>2.1977202870433258E-4</v>
      </c>
      <c r="AL115">
        <f t="shared" si="87"/>
        <v>0.37856123730077934</v>
      </c>
      <c r="AM115">
        <f t="shared" si="88"/>
        <v>1.4187984942868461</v>
      </c>
      <c r="AN115">
        <f t="shared" si="89"/>
        <v>-1</v>
      </c>
      <c r="AO115" s="1">
        <v>2002.362548828125</v>
      </c>
      <c r="AP115" s="1">
        <v>0.5</v>
      </c>
      <c r="AQ115">
        <f t="shared" si="90"/>
        <v>97.881585916322024</v>
      </c>
      <c r="AR115">
        <f t="shared" si="91"/>
        <v>1.7787879606269577</v>
      </c>
      <c r="AS115">
        <f t="shared" si="92"/>
        <v>1.9151060024732598</v>
      </c>
      <c r="AT115">
        <f t="shared" si="93"/>
        <v>27.422641754150391</v>
      </c>
      <c r="AU115" s="1">
        <v>1.95</v>
      </c>
      <c r="AV115">
        <f t="shared" si="94"/>
        <v>4.7126168012619019</v>
      </c>
      <c r="AW115" s="1">
        <v>1</v>
      </c>
      <c r="AX115">
        <f t="shared" si="95"/>
        <v>9.4252336025238037</v>
      </c>
      <c r="AY115" s="1">
        <v>25.240623474121094</v>
      </c>
      <c r="AZ115" s="1">
        <v>27.422641754150391</v>
      </c>
      <c r="BA115" s="1">
        <v>25.129768371582031</v>
      </c>
      <c r="BB115" s="1">
        <v>49.136142730712891</v>
      </c>
      <c r="BC115" s="1">
        <v>49.478633880615234</v>
      </c>
      <c r="BD115" s="1">
        <v>16.896780014038086</v>
      </c>
      <c r="BE115" s="1">
        <v>18.031589508056641</v>
      </c>
      <c r="BF115" s="1">
        <v>50.998527526855469</v>
      </c>
      <c r="BG115" s="1">
        <v>54.375148773193359</v>
      </c>
      <c r="BH115" s="1">
        <v>300.14654541015625</v>
      </c>
      <c r="BI115" s="1">
        <v>2001.330322265625</v>
      </c>
      <c r="BJ115" s="1">
        <v>0.82834327220916748</v>
      </c>
      <c r="BK115" s="1">
        <v>97.266349792480469</v>
      </c>
      <c r="BL115" s="1">
        <v>-0.52290010452270508</v>
      </c>
      <c r="BM115" s="1">
        <v>-0.12676708400249481</v>
      </c>
      <c r="BN115" s="1">
        <v>1</v>
      </c>
      <c r="BO115" s="1">
        <v>-1.355140209197998</v>
      </c>
      <c r="BP115" s="1">
        <v>7.355140209197998</v>
      </c>
      <c r="BQ115" s="1">
        <v>1</v>
      </c>
      <c r="BR115" s="1">
        <v>0</v>
      </c>
      <c r="BS115" s="1">
        <v>0.15999999642372131</v>
      </c>
      <c r="BT115" s="1">
        <v>111115</v>
      </c>
      <c r="BU115">
        <f t="shared" si="96"/>
        <v>1.5392130533854165</v>
      </c>
      <c r="BV115">
        <f t="shared" si="97"/>
        <v>1.7787879606269577E-3</v>
      </c>
      <c r="BW115">
        <f t="shared" si="98"/>
        <v>300.57264175415037</v>
      </c>
      <c r="BX115">
        <f t="shared" si="99"/>
        <v>298.39062347412107</v>
      </c>
      <c r="BY115">
        <f t="shared" si="100"/>
        <v>320.21284440518502</v>
      </c>
      <c r="BZ115">
        <f t="shared" si="101"/>
        <v>0.85264370881220997</v>
      </c>
      <c r="CA115">
        <f t="shared" si="102"/>
        <v>3.6689728948783178</v>
      </c>
      <c r="CB115">
        <f t="shared" si="103"/>
        <v>37.720886027964845</v>
      </c>
      <c r="CC115">
        <f t="shared" si="104"/>
        <v>19.689296519908204</v>
      </c>
      <c r="CD115">
        <f t="shared" si="105"/>
        <v>26.331632614135742</v>
      </c>
      <c r="CE115">
        <f t="shared" si="106"/>
        <v>3.4410443842473502</v>
      </c>
      <c r="CF115">
        <f t="shared" si="107"/>
        <v>8.782447065842186E-2</v>
      </c>
      <c r="CG115">
        <f t="shared" si="108"/>
        <v>1.753866892405058</v>
      </c>
      <c r="CH115">
        <f t="shared" si="109"/>
        <v>1.6871774918422922</v>
      </c>
      <c r="CI115">
        <f t="shared" si="110"/>
        <v>5.496391638703893E-2</v>
      </c>
      <c r="CJ115">
        <f t="shared" si="111"/>
        <v>5.7306465049833513</v>
      </c>
      <c r="CK115">
        <f t="shared" si="112"/>
        <v>1.1907574344667902</v>
      </c>
      <c r="CL115">
        <f t="shared" si="113"/>
        <v>46.806199436750873</v>
      </c>
      <c r="CM115">
        <f t="shared" si="114"/>
        <v>49.566747499680361</v>
      </c>
      <c r="CN115">
        <f t="shared" si="115"/>
        <v>-5.8091735382262344E-3</v>
      </c>
      <c r="CO115">
        <f t="shared" si="116"/>
        <v>0</v>
      </c>
      <c r="CP115">
        <f t="shared" si="117"/>
        <v>1751.0015055825597</v>
      </c>
      <c r="CQ115">
        <f t="shared" si="118"/>
        <v>193.82855224609375</v>
      </c>
      <c r="CR115">
        <f t="shared" si="119"/>
        <v>0.1117430535874806</v>
      </c>
      <c r="CS115">
        <v>-9999</v>
      </c>
    </row>
    <row r="116" spans="1:97" x14ac:dyDescent="0.2">
      <c r="A116" t="s">
        <v>84</v>
      </c>
      <c r="B116" t="s">
        <v>195</v>
      </c>
      <c r="C116" t="s">
        <v>100</v>
      </c>
      <c r="D116">
        <v>1</v>
      </c>
      <c r="E116">
        <v>1</v>
      </c>
      <c r="F116" t="s">
        <v>248</v>
      </c>
      <c r="G116" t="s">
        <v>101</v>
      </c>
      <c r="H116" t="s">
        <v>196</v>
      </c>
      <c r="I116">
        <v>3</v>
      </c>
      <c r="J116" s="6">
        <v>20130615</v>
      </c>
      <c r="K116" s="6" t="s">
        <v>85</v>
      </c>
      <c r="L116" s="6" t="s">
        <v>86</v>
      </c>
      <c r="M116" s="6" t="s">
        <v>87</v>
      </c>
      <c r="O116" s="1">
        <v>34</v>
      </c>
      <c r="P116" s="1" t="s">
        <v>230</v>
      </c>
      <c r="Q116" s="1">
        <v>16352.999999172986</v>
      </c>
      <c r="R116" s="1">
        <v>0</v>
      </c>
      <c r="S116">
        <f t="shared" si="80"/>
        <v>15.534136083503233</v>
      </c>
      <c r="T116">
        <f t="shared" si="81"/>
        <v>9.3375841531249282E-2</v>
      </c>
      <c r="U116">
        <f t="shared" si="82"/>
        <v>597.45351227834033</v>
      </c>
      <c r="V116" s="1">
        <v>34</v>
      </c>
      <c r="W116" s="1">
        <v>34</v>
      </c>
      <c r="X116" s="1">
        <v>0</v>
      </c>
      <c r="Y116" s="1">
        <v>0</v>
      </c>
      <c r="Z116" s="1">
        <v>472.194091796875</v>
      </c>
      <c r="AA116" s="1">
        <v>695.71240234375</v>
      </c>
      <c r="AB116" s="1">
        <v>601.59783935546875</v>
      </c>
      <c r="AC116">
        <v>-9999</v>
      </c>
      <c r="AD116">
        <f t="shared" si="83"/>
        <v>0.32127975553386079</v>
      </c>
      <c r="AE116">
        <f t="shared" si="84"/>
        <v>0.13527797214944495</v>
      </c>
      <c r="AF116" s="1">
        <v>-1</v>
      </c>
      <c r="AG116" s="1">
        <v>0.87</v>
      </c>
      <c r="AH116" s="1">
        <v>0.92</v>
      </c>
      <c r="AI116" s="1">
        <v>9.8673601150512695</v>
      </c>
      <c r="AJ116">
        <f t="shared" si="85"/>
        <v>0.8749336800575257</v>
      </c>
      <c r="AK116">
        <f t="shared" si="86"/>
        <v>9.4489035018744394E-3</v>
      </c>
      <c r="AL116">
        <f t="shared" si="87"/>
        <v>0.42105974565579973</v>
      </c>
      <c r="AM116">
        <f t="shared" si="88"/>
        <v>1.4733610911909216</v>
      </c>
      <c r="AN116">
        <f t="shared" si="89"/>
        <v>-1</v>
      </c>
      <c r="AO116" s="1">
        <v>1997.3289794921875</v>
      </c>
      <c r="AP116" s="1">
        <v>0.5</v>
      </c>
      <c r="AQ116">
        <f t="shared" si="90"/>
        <v>118.20118400606707</v>
      </c>
      <c r="AR116">
        <f t="shared" si="91"/>
        <v>1.8611919125004803</v>
      </c>
      <c r="AS116">
        <f t="shared" si="92"/>
        <v>1.9033136752097572</v>
      </c>
      <c r="AT116">
        <f t="shared" si="93"/>
        <v>27.368564605712891</v>
      </c>
      <c r="AU116" s="1">
        <v>1.95</v>
      </c>
      <c r="AV116">
        <f t="shared" si="94"/>
        <v>4.7126168012619019</v>
      </c>
      <c r="AW116" s="1">
        <v>1</v>
      </c>
      <c r="AX116">
        <f t="shared" si="95"/>
        <v>9.4252336025238037</v>
      </c>
      <c r="AY116" s="1">
        <v>25.240558624267578</v>
      </c>
      <c r="AZ116" s="1">
        <v>27.368564605712891</v>
      </c>
      <c r="BA116" s="1">
        <v>25.130117416381836</v>
      </c>
      <c r="BB116" s="1">
        <v>900.9755859375</v>
      </c>
      <c r="BC116" s="1">
        <v>889.80645751953125</v>
      </c>
      <c r="BD116" s="1">
        <v>16.847623825073242</v>
      </c>
      <c r="BE116" s="1">
        <v>18.035099029541016</v>
      </c>
      <c r="BF116" s="1">
        <v>50.800506591796875</v>
      </c>
      <c r="BG116" s="1">
        <v>54.381992340087891</v>
      </c>
      <c r="BH116" s="1">
        <v>300.12155151367188</v>
      </c>
      <c r="BI116" s="1">
        <v>1999.976806640625</v>
      </c>
      <c r="BJ116" s="1">
        <v>0.67758488655090332</v>
      </c>
      <c r="BK116" s="1">
        <v>97.258071899414062</v>
      </c>
      <c r="BL116" s="1">
        <v>-0.42322969436645508</v>
      </c>
      <c r="BM116" s="1">
        <v>-0.107844278216362</v>
      </c>
      <c r="BN116" s="1">
        <v>1</v>
      </c>
      <c r="BO116" s="1">
        <v>-1.355140209197998</v>
      </c>
      <c r="BP116" s="1">
        <v>7.355140209197998</v>
      </c>
      <c r="BQ116" s="1">
        <v>1</v>
      </c>
      <c r="BR116" s="1">
        <v>0</v>
      </c>
      <c r="BS116" s="1">
        <v>0.15999999642372131</v>
      </c>
      <c r="BT116" s="1">
        <v>111115</v>
      </c>
      <c r="BU116">
        <f t="shared" si="96"/>
        <v>1.5390848795572916</v>
      </c>
      <c r="BV116">
        <f t="shared" si="97"/>
        <v>1.8611919125004802E-3</v>
      </c>
      <c r="BW116">
        <f t="shared" si="98"/>
        <v>300.51856460571287</v>
      </c>
      <c r="BX116">
        <f t="shared" si="99"/>
        <v>298.39055862426756</v>
      </c>
      <c r="BY116">
        <f t="shared" si="100"/>
        <v>319.99628191002557</v>
      </c>
      <c r="BZ116">
        <f t="shared" si="101"/>
        <v>0.83998905725670459</v>
      </c>
      <c r="CA116">
        <f t="shared" si="102"/>
        <v>3.6573726333379102</v>
      </c>
      <c r="CB116">
        <f t="shared" si="103"/>
        <v>37.60482355768297</v>
      </c>
      <c r="CC116">
        <f t="shared" si="104"/>
        <v>19.569724528141954</v>
      </c>
      <c r="CD116">
        <f t="shared" si="105"/>
        <v>26.304561614990234</v>
      </c>
      <c r="CE116">
        <f t="shared" si="106"/>
        <v>3.4355497472094707</v>
      </c>
      <c r="CF116">
        <f t="shared" si="107"/>
        <v>9.2459841370415435E-2</v>
      </c>
      <c r="CG116">
        <f t="shared" si="108"/>
        <v>1.7540589581281529</v>
      </c>
      <c r="CH116">
        <f t="shared" si="109"/>
        <v>1.6814907890813178</v>
      </c>
      <c r="CI116">
        <f t="shared" si="110"/>
        <v>5.7869005504057811E-2</v>
      </c>
      <c r="CJ116">
        <f t="shared" si="111"/>
        <v>58.107176653724288</v>
      </c>
      <c r="CK116">
        <f t="shared" si="112"/>
        <v>0.6714420953336655</v>
      </c>
      <c r="CL116">
        <f t="shared" si="113"/>
        <v>46.995459665965122</v>
      </c>
      <c r="CM116">
        <f t="shared" si="114"/>
        <v>887.58146399713053</v>
      </c>
      <c r="CN116">
        <f t="shared" si="115"/>
        <v>8.2249787244345791E-3</v>
      </c>
      <c r="CO116">
        <f t="shared" si="116"/>
        <v>0</v>
      </c>
      <c r="CP116">
        <f t="shared" si="117"/>
        <v>1749.8470674637806</v>
      </c>
      <c r="CQ116">
        <f t="shared" si="118"/>
        <v>223.518310546875</v>
      </c>
      <c r="CR116">
        <f t="shared" si="119"/>
        <v>0.13527797214944495</v>
      </c>
      <c r="CS116">
        <v>-9999</v>
      </c>
    </row>
    <row r="117" spans="1:97" x14ac:dyDescent="0.2">
      <c r="A117" t="s">
        <v>84</v>
      </c>
      <c r="B117" t="s">
        <v>195</v>
      </c>
      <c r="C117" t="s">
        <v>100</v>
      </c>
      <c r="D117">
        <v>1</v>
      </c>
      <c r="E117">
        <v>1</v>
      </c>
      <c r="F117" t="s">
        <v>248</v>
      </c>
      <c r="G117" t="s">
        <v>101</v>
      </c>
      <c r="H117" t="s">
        <v>196</v>
      </c>
      <c r="I117">
        <v>3</v>
      </c>
      <c r="J117" s="6">
        <v>20130615</v>
      </c>
      <c r="K117" s="6" t="s">
        <v>85</v>
      </c>
      <c r="L117" s="6" t="s">
        <v>86</v>
      </c>
      <c r="M117" s="6" t="s">
        <v>87</v>
      </c>
      <c r="O117" s="1">
        <v>35</v>
      </c>
      <c r="P117" s="1" t="s">
        <v>231</v>
      </c>
      <c r="Q117" s="1">
        <v>16558.499998035841</v>
      </c>
      <c r="R117" s="1">
        <v>0</v>
      </c>
      <c r="S117">
        <f t="shared" si="80"/>
        <v>20.327455357309631</v>
      </c>
      <c r="T117">
        <f t="shared" si="81"/>
        <v>9.2118413407942426E-2</v>
      </c>
      <c r="U117">
        <f t="shared" si="82"/>
        <v>796.87749844815517</v>
      </c>
      <c r="V117" s="1">
        <v>35</v>
      </c>
      <c r="W117" s="1">
        <v>35</v>
      </c>
      <c r="X117" s="1">
        <v>0</v>
      </c>
      <c r="Y117" s="1">
        <v>0</v>
      </c>
      <c r="Z117" s="1">
        <v>476.22998046875</v>
      </c>
      <c r="AA117" s="1">
        <v>716.24884033203125</v>
      </c>
      <c r="AB117" s="1">
        <v>613.45166015625</v>
      </c>
      <c r="AC117">
        <v>-9999</v>
      </c>
      <c r="AD117">
        <f t="shared" si="83"/>
        <v>0.33510540799202659</v>
      </c>
      <c r="AE117">
        <f t="shared" si="84"/>
        <v>0.14352160085610413</v>
      </c>
      <c r="AF117" s="1">
        <v>-1</v>
      </c>
      <c r="AG117" s="1">
        <v>0.87</v>
      </c>
      <c r="AH117" s="1">
        <v>0.92</v>
      </c>
      <c r="AI117" s="1">
        <v>9.8375816345214844</v>
      </c>
      <c r="AJ117">
        <f t="shared" si="85"/>
        <v>0.87491879081726087</v>
      </c>
      <c r="AK117">
        <f t="shared" si="86"/>
        <v>1.2188061081555741E-2</v>
      </c>
      <c r="AL117">
        <f t="shared" si="87"/>
        <v>0.42828792801672433</v>
      </c>
      <c r="AM117">
        <f t="shared" si="88"/>
        <v>1.5039977945677261</v>
      </c>
      <c r="AN117">
        <f t="shared" si="89"/>
        <v>-1</v>
      </c>
      <c r="AO117" s="1">
        <v>2001.859130859375</v>
      </c>
      <c r="AP117" s="1">
        <v>0.5</v>
      </c>
      <c r="AQ117">
        <f t="shared" si="90"/>
        <v>125.68647077159041</v>
      </c>
      <c r="AR117">
        <f t="shared" si="91"/>
        <v>1.8316964434445091</v>
      </c>
      <c r="AS117">
        <f t="shared" si="92"/>
        <v>1.8985926068042103</v>
      </c>
      <c r="AT117">
        <f t="shared" si="93"/>
        <v>27.336986541748047</v>
      </c>
      <c r="AU117" s="1">
        <v>1.95</v>
      </c>
      <c r="AV117">
        <f t="shared" si="94"/>
        <v>4.7126168012619019</v>
      </c>
      <c r="AW117" s="1">
        <v>1</v>
      </c>
      <c r="AX117">
        <f t="shared" si="95"/>
        <v>9.4252336025238037</v>
      </c>
      <c r="AY117" s="1">
        <v>25.246356964111328</v>
      </c>
      <c r="AZ117" s="1">
        <v>27.336986541748047</v>
      </c>
      <c r="BA117" s="1">
        <v>25.130697250366211</v>
      </c>
      <c r="BB117" s="1">
        <v>1199.29736328125</v>
      </c>
      <c r="BC117" s="1">
        <v>1184.683837890625</v>
      </c>
      <c r="BD117" s="1">
        <v>16.845443725585938</v>
      </c>
      <c r="BE117" s="1">
        <v>18.013814926147461</v>
      </c>
      <c r="BF117" s="1">
        <v>50.777034759521484</v>
      </c>
      <c r="BG117" s="1">
        <v>54.298744201660156</v>
      </c>
      <c r="BH117" s="1">
        <v>300.20135498046875</v>
      </c>
      <c r="BI117" s="1">
        <v>2000.03076171875</v>
      </c>
      <c r="BJ117" s="1">
        <v>0.92123168706893921</v>
      </c>
      <c r="BK117" s="1">
        <v>97.259849548339844</v>
      </c>
      <c r="BL117" s="1">
        <v>-1.8358273506164551</v>
      </c>
      <c r="BM117" s="1">
        <v>-9.2881128191947937E-2</v>
      </c>
      <c r="BN117" s="1">
        <v>1</v>
      </c>
      <c r="BO117" s="1">
        <v>-1.355140209197998</v>
      </c>
      <c r="BP117" s="1">
        <v>7.355140209197998</v>
      </c>
      <c r="BQ117" s="1">
        <v>1</v>
      </c>
      <c r="BR117" s="1">
        <v>0</v>
      </c>
      <c r="BS117" s="1">
        <v>0.15999999642372131</v>
      </c>
      <c r="BT117" s="1">
        <v>111115</v>
      </c>
      <c r="BU117">
        <f t="shared" si="96"/>
        <v>1.5394941281049679</v>
      </c>
      <c r="BV117">
        <f t="shared" si="97"/>
        <v>1.831696443444509E-3</v>
      </c>
      <c r="BW117">
        <f t="shared" si="98"/>
        <v>300.48698654174802</v>
      </c>
      <c r="BX117">
        <f t="shared" si="99"/>
        <v>298.39635696411131</v>
      </c>
      <c r="BY117">
        <f t="shared" si="100"/>
        <v>320.00491472233261</v>
      </c>
      <c r="BZ117">
        <f t="shared" si="101"/>
        <v>0.84687358639357269</v>
      </c>
      <c r="CA117">
        <f t="shared" si="102"/>
        <v>3.6506135363129508</v>
      </c>
      <c r="CB117">
        <f t="shared" si="103"/>
        <v>37.534640997964239</v>
      </c>
      <c r="CC117">
        <f t="shared" si="104"/>
        <v>19.520826071816778</v>
      </c>
      <c r="CD117">
        <f t="shared" si="105"/>
        <v>26.291671752929688</v>
      </c>
      <c r="CE117">
        <f t="shared" si="106"/>
        <v>3.4329361683063095</v>
      </c>
      <c r="CF117">
        <f t="shared" si="107"/>
        <v>9.1226799640311301E-2</v>
      </c>
      <c r="CG117">
        <f t="shared" si="108"/>
        <v>1.7520209295087406</v>
      </c>
      <c r="CH117">
        <f t="shared" si="109"/>
        <v>1.680915238797569</v>
      </c>
      <c r="CI117">
        <f t="shared" si="110"/>
        <v>5.7096190885538196E-2</v>
      </c>
      <c r="CJ117">
        <f t="shared" si="111"/>
        <v>77.504185607524988</v>
      </c>
      <c r="CK117">
        <f t="shared" si="112"/>
        <v>0.67264992815891378</v>
      </c>
      <c r="CL117">
        <f t="shared" si="113"/>
        <v>47.024533907629205</v>
      </c>
      <c r="CM117">
        <f t="shared" si="114"/>
        <v>1181.7722851493731</v>
      </c>
      <c r="CN117">
        <f t="shared" si="115"/>
        <v>8.0886066268240804E-3</v>
      </c>
      <c r="CO117">
        <f t="shared" si="116"/>
        <v>0</v>
      </c>
      <c r="CP117">
        <f t="shared" si="117"/>
        <v>1749.8644956402939</v>
      </c>
      <c r="CQ117">
        <f t="shared" si="118"/>
        <v>240.01885986328125</v>
      </c>
      <c r="CR117">
        <f t="shared" si="119"/>
        <v>0.14352160085610413</v>
      </c>
      <c r="CS117">
        <v>-9999</v>
      </c>
    </row>
    <row r="118" spans="1:97" x14ac:dyDescent="0.2">
      <c r="A118" t="s">
        <v>84</v>
      </c>
      <c r="B118" t="s">
        <v>195</v>
      </c>
      <c r="C118" t="s">
        <v>100</v>
      </c>
      <c r="D118">
        <v>1</v>
      </c>
      <c r="E118">
        <v>1</v>
      </c>
      <c r="F118" t="s">
        <v>248</v>
      </c>
      <c r="G118" t="s">
        <v>101</v>
      </c>
      <c r="H118" t="s">
        <v>196</v>
      </c>
      <c r="I118">
        <v>3</v>
      </c>
      <c r="J118" s="6">
        <v>20130615</v>
      </c>
      <c r="K118" s="6" t="s">
        <v>85</v>
      </c>
      <c r="L118" s="6" t="s">
        <v>86</v>
      </c>
      <c r="M118" s="6" t="s">
        <v>87</v>
      </c>
      <c r="O118" s="1">
        <v>36</v>
      </c>
      <c r="P118" s="1" t="s">
        <v>232</v>
      </c>
      <c r="Q118" s="1">
        <v>16731.99999903515</v>
      </c>
      <c r="R118" s="1">
        <v>0</v>
      </c>
      <c r="S118">
        <f t="shared" ref="S118:S128" si="120">(BB118-BC118*(1000-BD118)/(1000-BE118))*BU118</f>
        <v>22.014152054067221</v>
      </c>
      <c r="T118">
        <f t="shared" ref="T118:T128" si="121">IF(CF118&lt;&gt;0,1/(1/CF118-1/AX118),0)</f>
        <v>9.1034730263655467E-2</v>
      </c>
      <c r="U118">
        <f t="shared" ref="U118:U128" si="122">((CI118-BV118/2)*BC118-S118)/(CI118+BV118/2)</f>
        <v>1052.9151282216487</v>
      </c>
      <c r="V118" s="1">
        <v>36</v>
      </c>
      <c r="W118" s="1">
        <v>36</v>
      </c>
      <c r="X118" s="1">
        <v>0</v>
      </c>
      <c r="Y118" s="1">
        <v>0</v>
      </c>
      <c r="Z118" s="1">
        <v>473.662841796875</v>
      </c>
      <c r="AA118" s="1">
        <v>709.883544921875</v>
      </c>
      <c r="AB118" s="1">
        <v>609.3443603515625</v>
      </c>
      <c r="AC118">
        <v>-9999</v>
      </c>
      <c r="AD118">
        <f t="shared" ref="AD118:AD128" si="123">CQ118/AA118</f>
        <v>0.33275979534220201</v>
      </c>
      <c r="AE118">
        <f t="shared" ref="AE118:AE128" si="124">(AA118-AB118)/AA118</f>
        <v>0.14162771526332135</v>
      </c>
      <c r="AF118" s="1">
        <v>-1</v>
      </c>
      <c r="AG118" s="1">
        <v>0.87</v>
      </c>
      <c r="AH118" s="1">
        <v>0.92</v>
      </c>
      <c r="AI118" s="1">
        <v>9.8375816345214844</v>
      </c>
      <c r="AJ118">
        <f t="shared" ref="AJ118:AJ128" si="125">(AI118*AH118+(100-AI118)*AG118)/100</f>
        <v>0.87491879081726087</v>
      </c>
      <c r="AK118">
        <f t="shared" ref="AK118:AK128" si="126">(S118-AF118)/CP118</f>
        <v>1.3146960951903748E-2</v>
      </c>
      <c r="AL118">
        <f t="shared" ref="AL118:AL128" si="127">(AA118-AB118)/(AA118-Z118)</f>
        <v>0.42561546570755304</v>
      </c>
      <c r="AM118">
        <f t="shared" ref="AM118:AM128" si="128">(Y118-AA118)/(Y118-Z118)</f>
        <v>1.4987106487578365</v>
      </c>
      <c r="AN118">
        <f t="shared" ref="AN118:AN128" si="129">(Y118-AA118)/AA118</f>
        <v>-1</v>
      </c>
      <c r="AO118" s="1">
        <v>2000.693603515625</v>
      </c>
      <c r="AP118" s="1">
        <v>0.5</v>
      </c>
      <c r="AQ118">
        <f t="shared" ref="AQ118:AQ128" si="130">AE118*AP118*AJ118*AO118</f>
        <v>123.95572254369833</v>
      </c>
      <c r="AR118">
        <f t="shared" ref="AR118:AR128" si="131">BV118*1000</f>
        <v>1.8325823374325199</v>
      </c>
      <c r="AS118">
        <f t="shared" ref="AS118:AS128" si="132">(CA118-CG118)</f>
        <v>1.921699526827845</v>
      </c>
      <c r="AT118">
        <f t="shared" ref="AT118:AT128" si="133">(AZ118+BZ118*R118)</f>
        <v>27.446737289428711</v>
      </c>
      <c r="AU118" s="1">
        <v>1.95</v>
      </c>
      <c r="AV118">
        <f t="shared" ref="AV118:AV128" si="134">(AU118*BO118+BP118)</f>
        <v>4.7126168012619019</v>
      </c>
      <c r="AW118" s="1">
        <v>1</v>
      </c>
      <c r="AX118">
        <f t="shared" ref="AX118:AX128" si="135">AV118*(AW118+1)*(AW118+1)/(AW118*AW118+1)</f>
        <v>9.4252336025238037</v>
      </c>
      <c r="AY118" s="1">
        <v>25.281955718994141</v>
      </c>
      <c r="AZ118" s="1">
        <v>27.446737289428711</v>
      </c>
      <c r="BA118" s="1">
        <v>25.130428314208984</v>
      </c>
      <c r="BB118" s="1">
        <v>1500.299072265625</v>
      </c>
      <c r="BC118" s="1">
        <v>1484.2265625</v>
      </c>
      <c r="BD118" s="1">
        <v>16.848518371582031</v>
      </c>
      <c r="BE118" s="1">
        <v>18.017894744873047</v>
      </c>
      <c r="BF118" s="1">
        <v>50.679340362548828</v>
      </c>
      <c r="BG118" s="1">
        <v>54.198505401611328</v>
      </c>
      <c r="BH118" s="1">
        <v>300.08712768554688</v>
      </c>
      <c r="BI118" s="1">
        <v>2000.7916259765625</v>
      </c>
      <c r="BJ118" s="1">
        <v>0.89376890659332275</v>
      </c>
      <c r="BK118" s="1">
        <v>97.26177978515625</v>
      </c>
      <c r="BL118" s="1">
        <v>-3.1901974678039551</v>
      </c>
      <c r="BM118" s="1">
        <v>-0.1107587069272995</v>
      </c>
      <c r="BN118" s="1">
        <v>0.66666668653488159</v>
      </c>
      <c r="BO118" s="1">
        <v>-1.355140209197998</v>
      </c>
      <c r="BP118" s="1">
        <v>7.355140209197998</v>
      </c>
      <c r="BQ118" s="1">
        <v>1</v>
      </c>
      <c r="BR118" s="1">
        <v>0</v>
      </c>
      <c r="BS118" s="1">
        <v>0.15999999642372131</v>
      </c>
      <c r="BT118" s="1">
        <v>111115</v>
      </c>
      <c r="BU118">
        <f t="shared" ref="BU118:BU128" si="136">BH118*0.000001/(AU118*0.0001)</f>
        <v>1.5389083471053686</v>
      </c>
      <c r="BV118">
        <f t="shared" ref="BV118:BV128" si="137">(BE118-BD118)/(1000-BE118)*BU118</f>
        <v>1.8325823374325198E-3</v>
      </c>
      <c r="BW118">
        <f t="shared" ref="BW118:BW128" si="138">(AZ118+273.15)</f>
        <v>300.59673728942869</v>
      </c>
      <c r="BX118">
        <f t="shared" ref="BX118:BX128" si="139">(AY118+273.15)</f>
        <v>298.43195571899412</v>
      </c>
      <c r="BY118">
        <f t="shared" ref="BY118:BY128" si="140">(BI118*BQ118+BJ118*BR118)*BS118</f>
        <v>320.12665300086155</v>
      </c>
      <c r="BZ118">
        <f t="shared" ref="BZ118:BZ128" si="141">((BY118+0.00000010773*(BX118^4-BW118^4))-BV118*44100)/(AV118*51.4+0.00000043092*BW118^3)</f>
        <v>0.84370584120544145</v>
      </c>
      <c r="CA118">
        <f t="shared" ref="CA118:CA128" si="142">0.61365*EXP(17.502*AT118/(240.97+AT118))</f>
        <v>3.6741520376958112</v>
      </c>
      <c r="CB118">
        <f t="shared" ref="CB118:CB128" si="143">CA118*1000/BK118</f>
        <v>37.775907924075916</v>
      </c>
      <c r="CC118">
        <f t="shared" ref="CC118:CC128" si="144">(CB118-BE118)</f>
        <v>19.758013179202869</v>
      </c>
      <c r="CD118">
        <f t="shared" ref="CD118:CD128" si="145">IF(R118,AZ118,(AY118+AZ118)/2)</f>
        <v>26.364346504211426</v>
      </c>
      <c r="CE118">
        <f t="shared" ref="CE118:CE128" si="146">0.61365*EXP(17.502*CD118/(240.97+CD118))</f>
        <v>3.4476946052116797</v>
      </c>
      <c r="CF118">
        <f t="shared" ref="CF118:CF128" si="147">IF(CC118&lt;&gt;0,(1000-(CB118+BE118)/2)/CC118*BV118,0)</f>
        <v>9.0163871874172755E-2</v>
      </c>
      <c r="CG118">
        <f t="shared" ref="CG118:CG128" si="148">BE118*BK118/1000</f>
        <v>1.7524525108679663</v>
      </c>
      <c r="CH118">
        <f t="shared" ref="CH118:CH128" si="149">(CE118-CG118)</f>
        <v>1.6952420943437134</v>
      </c>
      <c r="CI118">
        <f t="shared" ref="CI118:CI128" si="150">1/(1.6/T118+1.37/AX118)</f>
        <v>5.6430019342705307E-2</v>
      </c>
      <c r="CJ118">
        <f t="shared" ref="CJ118:CJ128" si="151">U118*BK118*0.001</f>
        <v>102.40839933355355</v>
      </c>
      <c r="CK118">
        <f t="shared" ref="CK118:CK128" si="152">U118/BC118</f>
        <v>0.70940323723093912</v>
      </c>
      <c r="CL118">
        <f t="shared" ref="CL118:CL128" si="153">(1-BV118*BK118/CA118/T118)*100</f>
        <v>46.710520837712025</v>
      </c>
      <c r="CM118">
        <f t="shared" ref="CM118:CM128" si="154">(BC118-S118/(AX118/1.35))</f>
        <v>1481.0734199333231</v>
      </c>
      <c r="CN118">
        <f t="shared" ref="CN118:CN128" si="155">S118*CL118/100/CM118</f>
        <v>6.9428867901252383E-3</v>
      </c>
      <c r="CO118">
        <f t="shared" ref="CO118:CO128" si="156">(Y118-X118)</f>
        <v>0</v>
      </c>
      <c r="CP118">
        <f t="shared" ref="CP118:CP128" si="157">BI118*AJ118</f>
        <v>1750.5301900767154</v>
      </c>
      <c r="CQ118">
        <f t="shared" ref="CQ118:CQ128" si="158">(AA118-Z118)</f>
        <v>236.220703125</v>
      </c>
      <c r="CR118">
        <f t="shared" ref="CR118:CR128" si="159">(AA118-AB118)/(AA118-X118)</f>
        <v>0.14162771526332135</v>
      </c>
      <c r="CS118">
        <v>-9999</v>
      </c>
    </row>
    <row r="119" spans="1:97" x14ac:dyDescent="0.2">
      <c r="A119" t="s">
        <v>84</v>
      </c>
      <c r="B119" t="s">
        <v>195</v>
      </c>
      <c r="C119" t="s">
        <v>100</v>
      </c>
      <c r="D119">
        <v>1</v>
      </c>
      <c r="E119">
        <v>1</v>
      </c>
      <c r="F119" t="s">
        <v>248</v>
      </c>
      <c r="G119" t="s">
        <v>101</v>
      </c>
      <c r="H119" t="s">
        <v>196</v>
      </c>
      <c r="I119">
        <v>3</v>
      </c>
      <c r="J119" s="6">
        <v>20130615</v>
      </c>
      <c r="K119" s="6" t="s">
        <v>85</v>
      </c>
      <c r="L119" s="6" t="s">
        <v>86</v>
      </c>
      <c r="M119" s="6" t="s">
        <v>87</v>
      </c>
      <c r="O119" s="1">
        <v>37</v>
      </c>
      <c r="P119" s="1" t="s">
        <v>233</v>
      </c>
      <c r="Q119" s="1">
        <v>16803.499998793937</v>
      </c>
      <c r="R119" s="1">
        <v>0</v>
      </c>
      <c r="S119">
        <f t="shared" si="120"/>
        <v>20.096037320030671</v>
      </c>
      <c r="T119">
        <f t="shared" si="121"/>
        <v>9.037947841908564E-2</v>
      </c>
      <c r="U119">
        <f t="shared" si="122"/>
        <v>1084.663892364297</v>
      </c>
      <c r="V119" s="1">
        <v>37</v>
      </c>
      <c r="W119" s="1">
        <v>37</v>
      </c>
      <c r="X119" s="1">
        <v>0</v>
      </c>
      <c r="Y119" s="1">
        <v>0</v>
      </c>
      <c r="Z119" s="1">
        <v>474.9375</v>
      </c>
      <c r="AA119" s="1">
        <v>705.0130615234375</v>
      </c>
      <c r="AB119" s="1">
        <v>611.457275390625</v>
      </c>
      <c r="AC119">
        <v>-9999</v>
      </c>
      <c r="AD119">
        <f t="shared" si="123"/>
        <v>0.32634226807979339</v>
      </c>
      <c r="AE119">
        <f t="shared" si="124"/>
        <v>0.13270078419632558</v>
      </c>
      <c r="AF119" s="1">
        <v>-1</v>
      </c>
      <c r="AG119" s="1">
        <v>0.87</v>
      </c>
      <c r="AH119" s="1">
        <v>0.92</v>
      </c>
      <c r="AI119" s="1">
        <v>9.8375816345214844</v>
      </c>
      <c r="AJ119">
        <f t="shared" si="125"/>
        <v>0.87491879081726087</v>
      </c>
      <c r="AK119">
        <f t="shared" si="126"/>
        <v>1.2054770871708148E-2</v>
      </c>
      <c r="AL119">
        <f t="shared" si="127"/>
        <v>0.40663069781656097</v>
      </c>
      <c r="AM119">
        <f t="shared" si="128"/>
        <v>1.4844333444367679</v>
      </c>
      <c r="AN119">
        <f t="shared" si="129"/>
        <v>-1</v>
      </c>
      <c r="AO119" s="1">
        <v>2000.10595703125</v>
      </c>
      <c r="AP119" s="1">
        <v>0.5</v>
      </c>
      <c r="AQ119">
        <f t="shared" si="130"/>
        <v>116.10856058287517</v>
      </c>
      <c r="AR119">
        <f t="shared" si="131"/>
        <v>1.8106819295946797</v>
      </c>
      <c r="AS119">
        <f t="shared" si="132"/>
        <v>1.9124272975945802</v>
      </c>
      <c r="AT119">
        <f t="shared" si="133"/>
        <v>27.406177520751953</v>
      </c>
      <c r="AU119" s="1">
        <v>1.95</v>
      </c>
      <c r="AV119">
        <f t="shared" si="134"/>
        <v>4.7126168012619019</v>
      </c>
      <c r="AW119" s="1">
        <v>1</v>
      </c>
      <c r="AX119">
        <f t="shared" si="135"/>
        <v>9.4252336025238037</v>
      </c>
      <c r="AY119" s="1">
        <v>25.304206848144531</v>
      </c>
      <c r="AZ119" s="1">
        <v>27.406177520751953</v>
      </c>
      <c r="BA119" s="1">
        <v>25.130495071411133</v>
      </c>
      <c r="BB119" s="1">
        <v>1499.6707763671875</v>
      </c>
      <c r="BC119" s="1">
        <v>1484.8687744140625</v>
      </c>
      <c r="BD119" s="1">
        <v>16.868741989135742</v>
      </c>
      <c r="BE119" s="1">
        <v>18.023845672607422</v>
      </c>
      <c r="BF119" s="1">
        <v>50.672134399414062</v>
      </c>
      <c r="BG119" s="1">
        <v>54.143035888671875</v>
      </c>
      <c r="BH119" s="1">
        <v>300.1627197265625</v>
      </c>
      <c r="BI119" s="1">
        <v>2000.2034912109375</v>
      </c>
      <c r="BJ119" s="1">
        <v>0.69730496406555176</v>
      </c>
      <c r="BK119" s="1">
        <v>97.2606201171875</v>
      </c>
      <c r="BL119" s="1">
        <v>-3.4929318428039551</v>
      </c>
      <c r="BM119" s="1">
        <v>-0.10229961574077606</v>
      </c>
      <c r="BN119" s="1">
        <v>1</v>
      </c>
      <c r="BO119" s="1">
        <v>-1.355140209197998</v>
      </c>
      <c r="BP119" s="1">
        <v>7.355140209197998</v>
      </c>
      <c r="BQ119" s="1">
        <v>1</v>
      </c>
      <c r="BR119" s="1">
        <v>0</v>
      </c>
      <c r="BS119" s="1">
        <v>0.15999999642372131</v>
      </c>
      <c r="BT119" s="1">
        <v>111115</v>
      </c>
      <c r="BU119">
        <f t="shared" si="136"/>
        <v>1.5392959985977566</v>
      </c>
      <c r="BV119">
        <f t="shared" si="137"/>
        <v>1.8106819295946796E-3</v>
      </c>
      <c r="BW119">
        <f t="shared" si="138"/>
        <v>300.55617752075193</v>
      </c>
      <c r="BX119">
        <f t="shared" si="139"/>
        <v>298.45420684814451</v>
      </c>
      <c r="BY119">
        <f t="shared" si="140"/>
        <v>320.03255144046489</v>
      </c>
      <c r="BZ119">
        <f t="shared" si="141"/>
        <v>0.85002736802942369</v>
      </c>
      <c r="CA119">
        <f t="shared" si="142"/>
        <v>3.6654377046088644</v>
      </c>
      <c r="CB119">
        <f t="shared" si="143"/>
        <v>37.686760584010742</v>
      </c>
      <c r="CC119">
        <f t="shared" si="144"/>
        <v>19.66291491140332</v>
      </c>
      <c r="CD119">
        <f t="shared" si="145"/>
        <v>26.355192184448242</v>
      </c>
      <c r="CE119">
        <f t="shared" si="146"/>
        <v>3.4458325456332251</v>
      </c>
      <c r="CF119">
        <f t="shared" si="147"/>
        <v>8.9521052372353555E-2</v>
      </c>
      <c r="CG119">
        <f t="shared" si="148"/>
        <v>1.7530104070142842</v>
      </c>
      <c r="CH119">
        <f t="shared" si="149"/>
        <v>1.6928221386189408</v>
      </c>
      <c r="CI119">
        <f t="shared" si="150"/>
        <v>5.6027153863809812E-2</v>
      </c>
      <c r="CJ119">
        <f t="shared" si="151"/>
        <v>105.49508279007384</v>
      </c>
      <c r="CK119">
        <f t="shared" si="152"/>
        <v>0.73047794596684912</v>
      </c>
      <c r="CL119">
        <f t="shared" si="153"/>
        <v>46.84017678290234</v>
      </c>
      <c r="CM119">
        <f t="shared" si="154"/>
        <v>1481.9903682624338</v>
      </c>
      <c r="CN119">
        <f t="shared" si="155"/>
        <v>6.3516063320281447E-3</v>
      </c>
      <c r="CO119">
        <f t="shared" si="156"/>
        <v>0</v>
      </c>
      <c r="CP119">
        <f t="shared" si="157"/>
        <v>1750.0156199187372</v>
      </c>
      <c r="CQ119">
        <f t="shared" si="158"/>
        <v>230.0755615234375</v>
      </c>
      <c r="CR119">
        <f t="shared" si="159"/>
        <v>0.13270078419632558</v>
      </c>
      <c r="CS119">
        <v>-9999</v>
      </c>
    </row>
    <row r="120" spans="1:97" x14ac:dyDescent="0.2">
      <c r="A120" t="s">
        <v>84</v>
      </c>
      <c r="B120" t="s">
        <v>195</v>
      </c>
      <c r="C120" t="s">
        <v>100</v>
      </c>
      <c r="D120">
        <v>1</v>
      </c>
      <c r="E120">
        <v>1</v>
      </c>
      <c r="F120" t="s">
        <v>248</v>
      </c>
      <c r="G120" t="s">
        <v>101</v>
      </c>
      <c r="H120" t="s">
        <v>196</v>
      </c>
      <c r="I120">
        <v>4</v>
      </c>
      <c r="J120" s="6">
        <v>20130615</v>
      </c>
      <c r="K120" s="6" t="s">
        <v>85</v>
      </c>
      <c r="L120" s="6" t="s">
        <v>86</v>
      </c>
      <c r="M120" s="6" t="s">
        <v>87</v>
      </c>
      <c r="O120" s="1">
        <v>38</v>
      </c>
      <c r="P120" s="1" t="s">
        <v>234</v>
      </c>
      <c r="Q120" s="1">
        <v>17686.499996657483</v>
      </c>
      <c r="R120" s="1">
        <v>0</v>
      </c>
      <c r="S120">
        <f t="shared" si="120"/>
        <v>9.7615710453199505</v>
      </c>
      <c r="T120">
        <f t="shared" si="121"/>
        <v>9.1461481739785508E-2</v>
      </c>
      <c r="U120">
        <f t="shared" si="122"/>
        <v>208.82702565936026</v>
      </c>
      <c r="V120" s="1">
        <v>38</v>
      </c>
      <c r="W120" s="1">
        <v>38</v>
      </c>
      <c r="X120" s="1">
        <v>0</v>
      </c>
      <c r="Y120" s="1">
        <v>0</v>
      </c>
      <c r="Z120" s="1">
        <v>468.10400390625</v>
      </c>
      <c r="AA120" s="1">
        <v>678.4189453125</v>
      </c>
      <c r="AB120" s="1">
        <v>596.07928466796875</v>
      </c>
      <c r="AC120">
        <v>-9999</v>
      </c>
      <c r="AD120">
        <f t="shared" si="123"/>
        <v>0.31000747083997288</v>
      </c>
      <c r="AE120">
        <f t="shared" si="124"/>
        <v>0.12136993109265713</v>
      </c>
      <c r="AF120" s="1">
        <v>-1</v>
      </c>
      <c r="AG120" s="1">
        <v>0.87</v>
      </c>
      <c r="AH120" s="1">
        <v>0.92</v>
      </c>
      <c r="AI120" s="1">
        <v>9.8079833984375</v>
      </c>
      <c r="AJ120">
        <f t="shared" si="125"/>
        <v>0.87490399169921873</v>
      </c>
      <c r="AK120">
        <f t="shared" si="126"/>
        <v>6.1454831109274749E-3</v>
      </c>
      <c r="AL120">
        <f t="shared" si="127"/>
        <v>0.39150647164664226</v>
      </c>
      <c r="AM120">
        <f t="shared" si="128"/>
        <v>1.4492910542341164</v>
      </c>
      <c r="AN120">
        <f t="shared" si="129"/>
        <v>-1</v>
      </c>
      <c r="AO120" s="1">
        <v>2001.4954833984375</v>
      </c>
      <c r="AP120" s="1">
        <v>0.5</v>
      </c>
      <c r="AQ120">
        <f t="shared" si="130"/>
        <v>106.26643766084473</v>
      </c>
      <c r="AR120">
        <f t="shared" si="131"/>
        <v>2.3932043522850135</v>
      </c>
      <c r="AS120">
        <f t="shared" si="132"/>
        <v>2.4893163042699342</v>
      </c>
      <c r="AT120">
        <f t="shared" si="133"/>
        <v>30.067708969116211</v>
      </c>
      <c r="AU120" s="1">
        <v>1.95</v>
      </c>
      <c r="AV120">
        <f t="shared" si="134"/>
        <v>4.7126168012619019</v>
      </c>
      <c r="AW120" s="1">
        <v>1</v>
      </c>
      <c r="AX120">
        <f t="shared" si="135"/>
        <v>9.4252336025238037</v>
      </c>
      <c r="AY120" s="1">
        <v>29.781200408935547</v>
      </c>
      <c r="AZ120" s="1">
        <v>30.067708969116211</v>
      </c>
      <c r="BA120" s="1">
        <v>30.981786727905273</v>
      </c>
      <c r="BB120" s="1">
        <v>400.68386840820312</v>
      </c>
      <c r="BC120" s="1">
        <v>393.73007202148438</v>
      </c>
      <c r="BD120" s="1">
        <v>16.856155395507812</v>
      </c>
      <c r="BE120" s="1">
        <v>18.382329940795898</v>
      </c>
      <c r="BF120" s="1">
        <v>38.964420318603516</v>
      </c>
      <c r="BG120" s="1">
        <v>42.492500305175781</v>
      </c>
      <c r="BH120" s="1">
        <v>300.15982055664062</v>
      </c>
      <c r="BI120" s="1">
        <v>2001.516845703125</v>
      </c>
      <c r="BJ120" s="1">
        <v>1.025917649269104</v>
      </c>
      <c r="BK120" s="1">
        <v>97.252693176269531</v>
      </c>
      <c r="BL120" s="1">
        <v>-0.79899263381958008</v>
      </c>
      <c r="BM120" s="1">
        <v>-0.18529026210308075</v>
      </c>
      <c r="BN120" s="1">
        <v>1</v>
      </c>
      <c r="BO120" s="1">
        <v>-1.355140209197998</v>
      </c>
      <c r="BP120" s="1">
        <v>7.355140209197998</v>
      </c>
      <c r="BQ120" s="1">
        <v>1</v>
      </c>
      <c r="BR120" s="1">
        <v>0</v>
      </c>
      <c r="BS120" s="1">
        <v>0.15999999642372131</v>
      </c>
      <c r="BT120" s="1">
        <v>111115</v>
      </c>
      <c r="BU120">
        <f t="shared" si="136"/>
        <v>1.5392811310596957</v>
      </c>
      <c r="BV120">
        <f t="shared" si="137"/>
        <v>2.3932043522850136E-3</v>
      </c>
      <c r="BW120">
        <f t="shared" si="138"/>
        <v>303.21770896911619</v>
      </c>
      <c r="BX120">
        <f t="shared" si="139"/>
        <v>302.93120040893552</v>
      </c>
      <c r="BY120">
        <f t="shared" si="140"/>
        <v>320.24268815451796</v>
      </c>
      <c r="BZ120">
        <f t="shared" si="141"/>
        <v>0.83096247978367577</v>
      </c>
      <c r="CA120">
        <f t="shared" si="142"/>
        <v>4.2770473978671104</v>
      </c>
      <c r="CB120">
        <f t="shared" si="143"/>
        <v>43.978703912240306</v>
      </c>
      <c r="CC120">
        <f t="shared" si="144"/>
        <v>25.596373971444407</v>
      </c>
      <c r="CD120">
        <f t="shared" si="145"/>
        <v>29.924454689025879</v>
      </c>
      <c r="CE120">
        <f t="shared" si="146"/>
        <v>4.24199748913537</v>
      </c>
      <c r="CF120">
        <f t="shared" si="147"/>
        <v>9.05824788330023E-2</v>
      </c>
      <c r="CG120">
        <f t="shared" si="148"/>
        <v>1.7877310935971764</v>
      </c>
      <c r="CH120">
        <f t="shared" si="149"/>
        <v>2.4542663955381938</v>
      </c>
      <c r="CI120">
        <f t="shared" si="150"/>
        <v>5.6692371412449788E-2</v>
      </c>
      <c r="CJ120">
        <f t="shared" si="151"/>
        <v>20.308990653362731</v>
      </c>
      <c r="CK120">
        <f t="shared" si="152"/>
        <v>0.53038119386513449</v>
      </c>
      <c r="CL120">
        <f t="shared" si="153"/>
        <v>40.50244422525995</v>
      </c>
      <c r="CM120">
        <f t="shared" si="154"/>
        <v>392.33189756057197</v>
      </c>
      <c r="CN120">
        <f t="shared" si="155"/>
        <v>1.0077372991395458E-2</v>
      </c>
      <c r="CO120">
        <f t="shared" si="156"/>
        <v>0</v>
      </c>
      <c r="CP120">
        <f t="shared" si="157"/>
        <v>1751.1350777588934</v>
      </c>
      <c r="CQ120">
        <f t="shared" si="158"/>
        <v>210.31494140625</v>
      </c>
      <c r="CR120">
        <f t="shared" si="159"/>
        <v>0.12136993109265713</v>
      </c>
      <c r="CS120">
        <v>-9999</v>
      </c>
    </row>
    <row r="121" spans="1:97" x14ac:dyDescent="0.2">
      <c r="A121" t="s">
        <v>84</v>
      </c>
      <c r="B121" t="s">
        <v>195</v>
      </c>
      <c r="C121" t="s">
        <v>100</v>
      </c>
      <c r="D121">
        <v>1</v>
      </c>
      <c r="E121">
        <v>1</v>
      </c>
      <c r="F121" t="s">
        <v>248</v>
      </c>
      <c r="G121" t="s">
        <v>101</v>
      </c>
      <c r="H121" t="s">
        <v>196</v>
      </c>
      <c r="I121">
        <v>4</v>
      </c>
      <c r="J121" s="6">
        <v>20130615</v>
      </c>
      <c r="K121" s="6" t="s">
        <v>85</v>
      </c>
      <c r="L121" s="6" t="s">
        <v>86</v>
      </c>
      <c r="M121" s="6" t="s">
        <v>87</v>
      </c>
      <c r="O121" s="1">
        <v>39</v>
      </c>
      <c r="P121" s="1" t="s">
        <v>235</v>
      </c>
      <c r="Q121" s="1">
        <v>17838.999997794628</v>
      </c>
      <c r="R121" s="1">
        <v>0</v>
      </c>
      <c r="S121">
        <f t="shared" si="120"/>
        <v>4.4667699884036063</v>
      </c>
      <c r="T121">
        <f t="shared" si="121"/>
        <v>9.0666773034371623E-2</v>
      </c>
      <c r="U121">
        <f t="shared" si="122"/>
        <v>157.89407988016134</v>
      </c>
      <c r="V121" s="1">
        <v>39</v>
      </c>
      <c r="W121" s="1">
        <v>39</v>
      </c>
      <c r="X121" s="1">
        <v>0</v>
      </c>
      <c r="Y121" s="1">
        <v>0</v>
      </c>
      <c r="Z121" s="1">
        <v>470.4814453125</v>
      </c>
      <c r="AA121" s="1">
        <v>661.5703125</v>
      </c>
      <c r="AB121" s="1">
        <v>590.02838134765625</v>
      </c>
      <c r="AC121">
        <v>-9999</v>
      </c>
      <c r="AD121">
        <f t="shared" si="123"/>
        <v>0.28884135756545154</v>
      </c>
      <c r="AE121">
        <f t="shared" si="124"/>
        <v>0.10813957307424334</v>
      </c>
      <c r="AF121" s="1">
        <v>-1</v>
      </c>
      <c r="AG121" s="1">
        <v>0.87</v>
      </c>
      <c r="AH121" s="1">
        <v>0.92</v>
      </c>
      <c r="AI121" s="1">
        <v>9.8079833984375</v>
      </c>
      <c r="AJ121">
        <f t="shared" si="125"/>
        <v>0.87490399169921873</v>
      </c>
      <c r="AK121">
        <f t="shared" si="126"/>
        <v>3.121859109766202E-3</v>
      </c>
      <c r="AL121">
        <f t="shared" si="127"/>
        <v>0.37439089050721858</v>
      </c>
      <c r="AM121">
        <f t="shared" si="128"/>
        <v>1.4061560112335063</v>
      </c>
      <c r="AN121">
        <f t="shared" si="129"/>
        <v>-1</v>
      </c>
      <c r="AO121" s="1">
        <v>2001.52392578125</v>
      </c>
      <c r="AP121" s="1">
        <v>0.5</v>
      </c>
      <c r="AQ121">
        <f t="shared" si="130"/>
        <v>94.683834781359351</v>
      </c>
      <c r="AR121">
        <f t="shared" si="131"/>
        <v>2.3817032251699484</v>
      </c>
      <c r="AS121">
        <f t="shared" si="132"/>
        <v>2.4986035691937376</v>
      </c>
      <c r="AT121">
        <f t="shared" si="133"/>
        <v>30.109548568725586</v>
      </c>
      <c r="AU121" s="1">
        <v>1.95</v>
      </c>
      <c r="AV121">
        <f t="shared" si="134"/>
        <v>4.7126168012619019</v>
      </c>
      <c r="AW121" s="1">
        <v>1</v>
      </c>
      <c r="AX121">
        <f t="shared" si="135"/>
        <v>9.4252336025238037</v>
      </c>
      <c r="AY121" s="1">
        <v>29.791296005249023</v>
      </c>
      <c r="AZ121" s="1">
        <v>30.109548568725586</v>
      </c>
      <c r="BA121" s="1">
        <v>30.981330871582031</v>
      </c>
      <c r="BB121" s="1">
        <v>249.20698547363281</v>
      </c>
      <c r="BC121" s="1">
        <v>245.92475891113281</v>
      </c>
      <c r="BD121" s="1">
        <v>16.874580383300781</v>
      </c>
      <c r="BE121" s="1">
        <v>18.393337249755859</v>
      </c>
      <c r="BF121" s="1">
        <v>38.983058929443359</v>
      </c>
      <c r="BG121" s="1">
        <v>42.492023468017578</v>
      </c>
      <c r="BH121" s="1">
        <v>300.17291259765625</v>
      </c>
      <c r="BI121" s="1">
        <v>2001.5069580078125</v>
      </c>
      <c r="BJ121" s="1">
        <v>1.0103244781494141</v>
      </c>
      <c r="BK121" s="1">
        <v>97.248703002929688</v>
      </c>
      <c r="BL121" s="1">
        <v>0.28744840621948242</v>
      </c>
      <c r="BM121" s="1">
        <v>-0.17523472011089325</v>
      </c>
      <c r="BN121" s="1">
        <v>1</v>
      </c>
      <c r="BO121" s="1">
        <v>-1.355140209197998</v>
      </c>
      <c r="BP121" s="1">
        <v>7.355140209197998</v>
      </c>
      <c r="BQ121" s="1">
        <v>1</v>
      </c>
      <c r="BR121" s="1">
        <v>0</v>
      </c>
      <c r="BS121" s="1">
        <v>0.15999999642372131</v>
      </c>
      <c r="BT121" s="1">
        <v>111115</v>
      </c>
      <c r="BU121">
        <f t="shared" si="136"/>
        <v>1.5393482697315704</v>
      </c>
      <c r="BV121">
        <f t="shared" si="137"/>
        <v>2.3817032251699484E-3</v>
      </c>
      <c r="BW121">
        <f t="shared" si="138"/>
        <v>303.25954856872556</v>
      </c>
      <c r="BX121">
        <f t="shared" si="139"/>
        <v>302.941296005249</v>
      </c>
      <c r="BY121">
        <f t="shared" si="140"/>
        <v>320.24110612330333</v>
      </c>
      <c r="BZ121">
        <f t="shared" si="141"/>
        <v>0.83143326189473854</v>
      </c>
      <c r="CA121">
        <f t="shared" si="142"/>
        <v>4.2873317606279686</v>
      </c>
      <c r="CB121">
        <f t="shared" si="143"/>
        <v>44.08626159773884</v>
      </c>
      <c r="CC121">
        <f t="shared" si="144"/>
        <v>25.692924347982981</v>
      </c>
      <c r="CD121">
        <f t="shared" si="145"/>
        <v>29.950422286987305</v>
      </c>
      <c r="CE121">
        <f t="shared" si="146"/>
        <v>4.2483323205482355</v>
      </c>
      <c r="CF121">
        <f t="shared" si="147"/>
        <v>8.9802906935733104E-2</v>
      </c>
      <c r="CG121">
        <f t="shared" si="148"/>
        <v>1.7887281914342312</v>
      </c>
      <c r="CH121">
        <f t="shared" si="149"/>
        <v>2.4596041291140045</v>
      </c>
      <c r="CI121">
        <f t="shared" si="150"/>
        <v>5.6203795747499549E-2</v>
      </c>
      <c r="CJ121">
        <f t="shared" si="151"/>
        <v>15.354994480186667</v>
      </c>
      <c r="CK121">
        <f t="shared" si="152"/>
        <v>0.64204222697730828</v>
      </c>
      <c r="CL121">
        <f t="shared" si="153"/>
        <v>40.415100301280305</v>
      </c>
      <c r="CM121">
        <f t="shared" si="154"/>
        <v>245.28497217070336</v>
      </c>
      <c r="CN121">
        <f t="shared" si="155"/>
        <v>7.3598050262307169E-3</v>
      </c>
      <c r="CO121">
        <f t="shared" si="156"/>
        <v>0</v>
      </c>
      <c r="CP121">
        <f t="shared" si="157"/>
        <v>1751.1264269747958</v>
      </c>
      <c r="CQ121">
        <f t="shared" si="158"/>
        <v>191.0888671875</v>
      </c>
      <c r="CR121">
        <f t="shared" si="159"/>
        <v>0.10813957307424334</v>
      </c>
      <c r="CS121">
        <v>-9999</v>
      </c>
    </row>
    <row r="122" spans="1:97" x14ac:dyDescent="0.2">
      <c r="A122" t="s">
        <v>84</v>
      </c>
      <c r="B122" t="s">
        <v>195</v>
      </c>
      <c r="C122" t="s">
        <v>100</v>
      </c>
      <c r="D122">
        <v>1</v>
      </c>
      <c r="E122">
        <v>1</v>
      </c>
      <c r="F122" t="s">
        <v>248</v>
      </c>
      <c r="G122" t="s">
        <v>101</v>
      </c>
      <c r="H122" t="s">
        <v>196</v>
      </c>
      <c r="I122">
        <v>4</v>
      </c>
      <c r="J122" s="6">
        <v>20130615</v>
      </c>
      <c r="K122" s="6" t="s">
        <v>85</v>
      </c>
      <c r="L122" s="6" t="s">
        <v>86</v>
      </c>
      <c r="M122" s="6" t="s">
        <v>87</v>
      </c>
      <c r="O122" s="1">
        <v>40</v>
      </c>
      <c r="P122" s="1" t="s">
        <v>236</v>
      </c>
      <c r="Q122" s="1">
        <v>17994.999997381121</v>
      </c>
      <c r="R122" s="1">
        <v>0</v>
      </c>
      <c r="S122">
        <f t="shared" si="120"/>
        <v>0.12989185865270553</v>
      </c>
      <c r="T122">
        <f t="shared" si="121"/>
        <v>9.3249610841579969E-2</v>
      </c>
      <c r="U122">
        <f t="shared" si="122"/>
        <v>93.438302126040327</v>
      </c>
      <c r="V122" s="1">
        <v>40</v>
      </c>
      <c r="W122" s="1">
        <v>40</v>
      </c>
      <c r="X122" s="1">
        <v>0</v>
      </c>
      <c r="Y122" s="1">
        <v>0</v>
      </c>
      <c r="Z122" s="1">
        <v>466.87158203125</v>
      </c>
      <c r="AA122" s="1">
        <v>647.8597412109375</v>
      </c>
      <c r="AB122" s="1">
        <v>580.26898193359375</v>
      </c>
      <c r="AC122">
        <v>-9999</v>
      </c>
      <c r="AD122">
        <f t="shared" si="123"/>
        <v>0.27936318259473286</v>
      </c>
      <c r="AE122">
        <f t="shared" si="124"/>
        <v>0.10432930922827136</v>
      </c>
      <c r="AF122" s="1">
        <v>-1</v>
      </c>
      <c r="AG122" s="1">
        <v>0.87</v>
      </c>
      <c r="AH122" s="1">
        <v>0.92</v>
      </c>
      <c r="AI122" s="1">
        <v>9.8079833984375</v>
      </c>
      <c r="AJ122">
        <f t="shared" si="125"/>
        <v>0.87490399169921873</v>
      </c>
      <c r="AK122">
        <f t="shared" si="126"/>
        <v>6.4525810540948714E-4</v>
      </c>
      <c r="AL122">
        <f t="shared" si="127"/>
        <v>0.37345404021839201</v>
      </c>
      <c r="AM122">
        <f t="shared" si="128"/>
        <v>1.3876615457986325</v>
      </c>
      <c r="AN122">
        <f t="shared" si="129"/>
        <v>-1</v>
      </c>
      <c r="AO122" s="1">
        <v>2001.3712158203125</v>
      </c>
      <c r="AP122" s="1">
        <v>0.5</v>
      </c>
      <c r="AQ122">
        <f t="shared" si="130"/>
        <v>91.340710102368561</v>
      </c>
      <c r="AR122">
        <f t="shared" si="131"/>
        <v>2.4491728079789405</v>
      </c>
      <c r="AS122">
        <f t="shared" si="132"/>
        <v>2.4988131763449619</v>
      </c>
      <c r="AT122">
        <f t="shared" si="133"/>
        <v>30.128534317016602</v>
      </c>
      <c r="AU122" s="1">
        <v>1.95</v>
      </c>
      <c r="AV122">
        <f t="shared" si="134"/>
        <v>4.7126168012619019</v>
      </c>
      <c r="AW122" s="1">
        <v>1</v>
      </c>
      <c r="AX122">
        <f t="shared" si="135"/>
        <v>9.4252336025238037</v>
      </c>
      <c r="AY122" s="1">
        <v>29.795581817626953</v>
      </c>
      <c r="AZ122" s="1">
        <v>30.128534317016602</v>
      </c>
      <c r="BA122" s="1">
        <v>30.981853485107422</v>
      </c>
      <c r="BB122" s="1">
        <v>100.02323913574219</v>
      </c>
      <c r="BC122" s="1">
        <v>99.7801513671875</v>
      </c>
      <c r="BD122" s="1">
        <v>16.877567291259766</v>
      </c>
      <c r="BE122" s="1">
        <v>18.438966751098633</v>
      </c>
      <c r="BF122" s="1">
        <v>38.981433868408203</v>
      </c>
      <c r="BG122" s="1">
        <v>42.586395263671875</v>
      </c>
      <c r="BH122" s="1">
        <v>300.23223876953125</v>
      </c>
      <c r="BI122" s="1">
        <v>2001.4420166015625</v>
      </c>
      <c r="BJ122" s="1">
        <v>1.0510610342025757</v>
      </c>
      <c r="BK122" s="1">
        <v>97.250160217285156</v>
      </c>
      <c r="BL122" s="1">
        <v>-2.8057575225830078E-2</v>
      </c>
      <c r="BM122" s="1">
        <v>-0.14009182155132294</v>
      </c>
      <c r="BN122" s="1">
        <v>1</v>
      </c>
      <c r="BO122" s="1">
        <v>-1.355140209197998</v>
      </c>
      <c r="BP122" s="1">
        <v>7.355140209197998</v>
      </c>
      <c r="BQ122" s="1">
        <v>1</v>
      </c>
      <c r="BR122" s="1">
        <v>0</v>
      </c>
      <c r="BS122" s="1">
        <v>0.15999999642372131</v>
      </c>
      <c r="BT122" s="1">
        <v>111115</v>
      </c>
      <c r="BU122">
        <f t="shared" si="136"/>
        <v>1.5396525065104165</v>
      </c>
      <c r="BV122">
        <f t="shared" si="137"/>
        <v>2.4491728079789406E-3</v>
      </c>
      <c r="BW122">
        <f t="shared" si="138"/>
        <v>303.27853431701658</v>
      </c>
      <c r="BX122">
        <f t="shared" si="139"/>
        <v>302.94558181762693</v>
      </c>
      <c r="BY122">
        <f t="shared" si="140"/>
        <v>320.23071549853557</v>
      </c>
      <c r="BZ122">
        <f t="shared" si="141"/>
        <v>0.81898670082765157</v>
      </c>
      <c r="CA122">
        <f t="shared" si="142"/>
        <v>4.2920056471304981</v>
      </c>
      <c r="CB122">
        <f t="shared" si="143"/>
        <v>44.133661451466075</v>
      </c>
      <c r="CC122">
        <f t="shared" si="144"/>
        <v>25.694694700367442</v>
      </c>
      <c r="CD122">
        <f t="shared" si="145"/>
        <v>29.962058067321777</v>
      </c>
      <c r="CE122">
        <f t="shared" si="146"/>
        <v>4.2511735590941147</v>
      </c>
      <c r="CF122">
        <f t="shared" si="147"/>
        <v>9.2336073492488846E-2</v>
      </c>
      <c r="CG122">
        <f t="shared" si="148"/>
        <v>1.793192470785536</v>
      </c>
      <c r="CH122">
        <f t="shared" si="149"/>
        <v>2.4579810883085784</v>
      </c>
      <c r="CI122">
        <f t="shared" si="150"/>
        <v>5.7791432098768712E-2</v>
      </c>
      <c r="CJ122">
        <f t="shared" si="151"/>
        <v>9.0868898521885182</v>
      </c>
      <c r="CK122">
        <f t="shared" si="152"/>
        <v>0.93644177570136777</v>
      </c>
      <c r="CL122">
        <f t="shared" si="153"/>
        <v>40.488288305827844</v>
      </c>
      <c r="CM122">
        <f t="shared" si="154"/>
        <v>99.761546628400524</v>
      </c>
      <c r="CN122">
        <f t="shared" si="155"/>
        <v>5.2716694953618528E-4</v>
      </c>
      <c r="CO122">
        <f t="shared" si="156"/>
        <v>0</v>
      </c>
      <c r="CP122">
        <f t="shared" si="157"/>
        <v>1751.0696094792411</v>
      </c>
      <c r="CQ122">
        <f t="shared" si="158"/>
        <v>180.9881591796875</v>
      </c>
      <c r="CR122">
        <f t="shared" si="159"/>
        <v>0.10432930922827136</v>
      </c>
      <c r="CS122">
        <v>-9999</v>
      </c>
    </row>
    <row r="123" spans="1:97" x14ac:dyDescent="0.2">
      <c r="A123" t="s">
        <v>84</v>
      </c>
      <c r="B123" t="s">
        <v>195</v>
      </c>
      <c r="C123" t="s">
        <v>100</v>
      </c>
      <c r="D123">
        <v>1</v>
      </c>
      <c r="E123">
        <v>1</v>
      </c>
      <c r="F123" t="s">
        <v>248</v>
      </c>
      <c r="G123" t="s">
        <v>101</v>
      </c>
      <c r="H123" t="s">
        <v>196</v>
      </c>
      <c r="I123">
        <v>4</v>
      </c>
      <c r="J123" s="6">
        <v>20130615</v>
      </c>
      <c r="K123" s="6" t="s">
        <v>85</v>
      </c>
      <c r="L123" s="6" t="s">
        <v>86</v>
      </c>
      <c r="M123" s="6" t="s">
        <v>87</v>
      </c>
      <c r="O123" s="1">
        <v>41</v>
      </c>
      <c r="P123" s="1" t="s">
        <v>237</v>
      </c>
      <c r="Q123" s="1">
        <v>18100.499998587184</v>
      </c>
      <c r="R123" s="1">
        <v>0</v>
      </c>
      <c r="S123">
        <f t="shared" si="120"/>
        <v>-0.86825960493793608</v>
      </c>
      <c r="T123">
        <f t="shared" si="121"/>
        <v>9.119917114438357E-2</v>
      </c>
      <c r="U123">
        <f t="shared" si="122"/>
        <v>62.6535300669441</v>
      </c>
      <c r="V123" s="1">
        <v>41</v>
      </c>
      <c r="W123" s="1">
        <v>41</v>
      </c>
      <c r="X123" s="1">
        <v>0</v>
      </c>
      <c r="Y123" s="1">
        <v>0</v>
      </c>
      <c r="Z123" s="1">
        <v>462.209716796875</v>
      </c>
      <c r="AA123" s="1">
        <v>637.6029052734375</v>
      </c>
      <c r="AB123" s="1">
        <v>576.19842529296875</v>
      </c>
      <c r="AC123">
        <v>-9999</v>
      </c>
      <c r="AD123">
        <f t="shared" si="123"/>
        <v>0.27508216638590238</v>
      </c>
      <c r="AE123">
        <f t="shared" si="124"/>
        <v>9.630520732043292E-2</v>
      </c>
      <c r="AF123" s="1">
        <v>-1</v>
      </c>
      <c r="AG123" s="1">
        <v>0.87</v>
      </c>
      <c r="AH123" s="1">
        <v>0.92</v>
      </c>
      <c r="AI123" s="1">
        <v>9.8079833984375</v>
      </c>
      <c r="AJ123">
        <f t="shared" si="125"/>
        <v>0.87490399169921873</v>
      </c>
      <c r="AK123">
        <f t="shared" si="126"/>
        <v>7.5238248256595227E-5</v>
      </c>
      <c r="AL123">
        <f t="shared" si="127"/>
        <v>0.35009614976395809</v>
      </c>
      <c r="AM123">
        <f t="shared" si="128"/>
        <v>1.3794666838508756</v>
      </c>
      <c r="AN123">
        <f t="shared" si="129"/>
        <v>-1</v>
      </c>
      <c r="AO123" s="1">
        <v>2001.35400390625</v>
      </c>
      <c r="AP123" s="1">
        <v>0.5</v>
      </c>
      <c r="AQ123">
        <f t="shared" si="130"/>
        <v>84.314853008210818</v>
      </c>
      <c r="AR123">
        <f t="shared" si="131"/>
        <v>2.3960837722936978</v>
      </c>
      <c r="AS123">
        <f t="shared" si="132"/>
        <v>2.4989779234138574</v>
      </c>
      <c r="AT123">
        <f t="shared" si="133"/>
        <v>30.126371383666992</v>
      </c>
      <c r="AU123" s="1">
        <v>1.95</v>
      </c>
      <c r="AV123">
        <f t="shared" si="134"/>
        <v>4.7126168012619019</v>
      </c>
      <c r="AW123" s="1">
        <v>1</v>
      </c>
      <c r="AX123">
        <f t="shared" si="135"/>
        <v>9.4252336025238037</v>
      </c>
      <c r="AY123" s="1">
        <v>29.801643371582031</v>
      </c>
      <c r="AZ123" s="1">
        <v>30.126371383666992</v>
      </c>
      <c r="BA123" s="1">
        <v>30.982345581054688</v>
      </c>
      <c r="BB123" s="1">
        <v>49.188308715820312</v>
      </c>
      <c r="BC123" s="1">
        <v>49.675098419189453</v>
      </c>
      <c r="BD123" s="1">
        <v>16.904510498046875</v>
      </c>
      <c r="BE123" s="1">
        <v>18.432590484619141</v>
      </c>
      <c r="BF123" s="1">
        <v>39.026790618896484</v>
      </c>
      <c r="BG123" s="1">
        <v>42.555854797363281</v>
      </c>
      <c r="BH123" s="1">
        <v>300.130859375</v>
      </c>
      <c r="BI123" s="1">
        <v>2001.33544921875</v>
      </c>
      <c r="BJ123" s="1">
        <v>0.85358583927154541</v>
      </c>
      <c r="BK123" s="1">
        <v>97.245964050292969</v>
      </c>
      <c r="BL123" s="1">
        <v>-0.15258455276489258</v>
      </c>
      <c r="BM123" s="1">
        <v>-0.15474598109722137</v>
      </c>
      <c r="BN123" s="1">
        <v>1</v>
      </c>
      <c r="BO123" s="1">
        <v>-1.355140209197998</v>
      </c>
      <c r="BP123" s="1">
        <v>7.355140209197998</v>
      </c>
      <c r="BQ123" s="1">
        <v>1</v>
      </c>
      <c r="BR123" s="1">
        <v>0</v>
      </c>
      <c r="BS123" s="1">
        <v>0.15999999642372131</v>
      </c>
      <c r="BT123" s="1">
        <v>111115</v>
      </c>
      <c r="BU123">
        <f t="shared" si="136"/>
        <v>1.5391326121794873</v>
      </c>
      <c r="BV123">
        <f t="shared" si="137"/>
        <v>2.396083772293698E-3</v>
      </c>
      <c r="BW123">
        <f t="shared" si="138"/>
        <v>303.27637138366697</v>
      </c>
      <c r="BX123">
        <f t="shared" si="139"/>
        <v>302.95164337158201</v>
      </c>
      <c r="BY123">
        <f t="shared" si="140"/>
        <v>320.21366471766669</v>
      </c>
      <c r="BZ123">
        <f t="shared" si="141"/>
        <v>0.82851678121566197</v>
      </c>
      <c r="CA123">
        <f t="shared" si="142"/>
        <v>4.2914729550349024</v>
      </c>
      <c r="CB123">
        <f t="shared" si="143"/>
        <v>44.130088039596885</v>
      </c>
      <c r="CC123">
        <f t="shared" si="144"/>
        <v>25.697497554977744</v>
      </c>
      <c r="CD123">
        <f t="shared" si="145"/>
        <v>29.964007377624512</v>
      </c>
      <c r="CE123">
        <f t="shared" si="146"/>
        <v>4.2516497058993101</v>
      </c>
      <c r="CF123">
        <f t="shared" si="147"/>
        <v>9.0325178860170052E-2</v>
      </c>
      <c r="CG123">
        <f t="shared" si="148"/>
        <v>1.7924950316210453</v>
      </c>
      <c r="CH123">
        <f t="shared" si="149"/>
        <v>2.4591546742782651</v>
      </c>
      <c r="CI123">
        <f t="shared" si="150"/>
        <v>5.6531114306484977E-2</v>
      </c>
      <c r="CJ123">
        <f t="shared" si="151"/>
        <v>6.0928029325139965</v>
      </c>
      <c r="CK123">
        <f t="shared" si="152"/>
        <v>1.261266349957368</v>
      </c>
      <c r="CL123">
        <f t="shared" si="153"/>
        <v>40.464457865340243</v>
      </c>
      <c r="CM123">
        <f t="shared" si="154"/>
        <v>49.799461434059701</v>
      </c>
      <c r="CN123">
        <f t="shared" si="155"/>
        <v>-7.0550269397409325E-3</v>
      </c>
      <c r="CO123">
        <f t="shared" si="156"/>
        <v>0</v>
      </c>
      <c r="CP123">
        <f t="shared" si="157"/>
        <v>1750.9763732506335</v>
      </c>
      <c r="CQ123">
        <f t="shared" si="158"/>
        <v>175.3931884765625</v>
      </c>
      <c r="CR123">
        <f t="shared" si="159"/>
        <v>9.630520732043292E-2</v>
      </c>
      <c r="CS123">
        <v>-9999</v>
      </c>
    </row>
    <row r="124" spans="1:97" x14ac:dyDescent="0.2">
      <c r="A124" t="s">
        <v>84</v>
      </c>
      <c r="B124" t="s">
        <v>195</v>
      </c>
      <c r="C124" t="s">
        <v>100</v>
      </c>
      <c r="D124">
        <v>1</v>
      </c>
      <c r="E124">
        <v>1</v>
      </c>
      <c r="F124" t="s">
        <v>248</v>
      </c>
      <c r="G124" t="s">
        <v>101</v>
      </c>
      <c r="H124" t="s">
        <v>196</v>
      </c>
      <c r="I124">
        <v>4</v>
      </c>
      <c r="J124" s="6">
        <v>20130615</v>
      </c>
      <c r="K124" s="6" t="s">
        <v>85</v>
      </c>
      <c r="L124" s="6" t="s">
        <v>86</v>
      </c>
      <c r="M124" s="6" t="s">
        <v>87</v>
      </c>
      <c r="O124" s="1">
        <v>42</v>
      </c>
      <c r="P124" s="1" t="s">
        <v>238</v>
      </c>
      <c r="Q124" s="1">
        <v>18287.99999869056</v>
      </c>
      <c r="R124" s="1">
        <v>0</v>
      </c>
      <c r="S124">
        <f t="shared" si="120"/>
        <v>8.8715419896955847</v>
      </c>
      <c r="T124">
        <f t="shared" si="121"/>
        <v>9.0734813651014046E-2</v>
      </c>
      <c r="U124">
        <f t="shared" si="122"/>
        <v>222.64824429101685</v>
      </c>
      <c r="V124" s="1">
        <v>42</v>
      </c>
      <c r="W124" s="1">
        <v>42</v>
      </c>
      <c r="X124" s="1">
        <v>0</v>
      </c>
      <c r="Y124" s="1">
        <v>0</v>
      </c>
      <c r="Z124" s="1">
        <v>468.603271484375</v>
      </c>
      <c r="AA124" s="1">
        <v>674.4688720703125</v>
      </c>
      <c r="AB124" s="1">
        <v>596.9981689453125</v>
      </c>
      <c r="AC124">
        <v>-9999</v>
      </c>
      <c r="AD124">
        <f t="shared" si="123"/>
        <v>0.30522624410230198</v>
      </c>
      <c r="AE124">
        <f t="shared" si="124"/>
        <v>0.11486179174911393</v>
      </c>
      <c r="AF124" s="1">
        <v>-1</v>
      </c>
      <c r="AG124" s="1">
        <v>0.87</v>
      </c>
      <c r="AH124" s="1">
        <v>0.92</v>
      </c>
      <c r="AI124" s="1">
        <v>9.8079833984375</v>
      </c>
      <c r="AJ124">
        <f t="shared" si="125"/>
        <v>0.87490399169921873</v>
      </c>
      <c r="AK124">
        <f t="shared" si="126"/>
        <v>5.6387836568662104E-3</v>
      </c>
      <c r="AL124">
        <f t="shared" si="127"/>
        <v>0.37631689269359148</v>
      </c>
      <c r="AM124">
        <f t="shared" si="128"/>
        <v>1.4393174634351691</v>
      </c>
      <c r="AN124">
        <f t="shared" si="129"/>
        <v>-1</v>
      </c>
      <c r="AO124" s="1">
        <v>2001.045654296875</v>
      </c>
      <c r="AP124" s="1">
        <v>0.5</v>
      </c>
      <c r="AQ124">
        <f t="shared" si="130"/>
        <v>100.54558058461485</v>
      </c>
      <c r="AR124">
        <f t="shared" si="131"/>
        <v>2.3900190000529462</v>
      </c>
      <c r="AS124">
        <f t="shared" si="132"/>
        <v>2.5053985073029144</v>
      </c>
      <c r="AT124">
        <f t="shared" si="133"/>
        <v>30.149415969848633</v>
      </c>
      <c r="AU124" s="1">
        <v>1.95</v>
      </c>
      <c r="AV124">
        <f t="shared" si="134"/>
        <v>4.7126168012619019</v>
      </c>
      <c r="AW124" s="1">
        <v>1</v>
      </c>
      <c r="AX124">
        <f t="shared" si="135"/>
        <v>9.4252336025238037</v>
      </c>
      <c r="AY124" s="1">
        <v>29.814983367919922</v>
      </c>
      <c r="AZ124" s="1">
        <v>30.149415969848633</v>
      </c>
      <c r="BA124" s="1">
        <v>30.981884002685547</v>
      </c>
      <c r="BB124" s="1">
        <v>399.84234619140625</v>
      </c>
      <c r="BC124" s="1">
        <v>393.46694946289062</v>
      </c>
      <c r="BD124" s="1">
        <v>16.899372100830078</v>
      </c>
      <c r="BE124" s="1">
        <v>18.423698425292969</v>
      </c>
      <c r="BF124" s="1">
        <v>38.988056182861328</v>
      </c>
      <c r="BG124" s="1">
        <v>42.506061553955078</v>
      </c>
      <c r="BH124" s="1">
        <v>300.11111450195312</v>
      </c>
      <c r="BI124" s="1">
        <v>2000.9635009765625</v>
      </c>
      <c r="BJ124" s="1">
        <v>0.74422669410705566</v>
      </c>
      <c r="BK124" s="1">
        <v>97.252616882324219</v>
      </c>
      <c r="BL124" s="1">
        <v>0.25424528121948242</v>
      </c>
      <c r="BM124" s="1">
        <v>-0.19096653163433075</v>
      </c>
      <c r="BN124" s="1">
        <v>1</v>
      </c>
      <c r="BO124" s="1">
        <v>-1.355140209197998</v>
      </c>
      <c r="BP124" s="1">
        <v>7.355140209197998</v>
      </c>
      <c r="BQ124" s="1">
        <v>1</v>
      </c>
      <c r="BR124" s="1">
        <v>0</v>
      </c>
      <c r="BS124" s="1">
        <v>0.15999999642372131</v>
      </c>
      <c r="BT124" s="1">
        <v>111115</v>
      </c>
      <c r="BU124">
        <f t="shared" si="136"/>
        <v>1.5390313564202722</v>
      </c>
      <c r="BV124">
        <f t="shared" si="137"/>
        <v>2.3900190000529461E-3</v>
      </c>
      <c r="BW124">
        <f t="shared" si="138"/>
        <v>303.29941596984861</v>
      </c>
      <c r="BX124">
        <f t="shared" si="139"/>
        <v>302.9649833679199</v>
      </c>
      <c r="BY124">
        <f t="shared" si="140"/>
        <v>320.15415300024688</v>
      </c>
      <c r="BZ124">
        <f t="shared" si="141"/>
        <v>0.82886481274546731</v>
      </c>
      <c r="CA124">
        <f t="shared" si="142"/>
        <v>4.2971513918134114</v>
      </c>
      <c r="CB124">
        <f t="shared" si="143"/>
        <v>44.185457724114201</v>
      </c>
      <c r="CC124">
        <f t="shared" si="144"/>
        <v>25.761759298821232</v>
      </c>
      <c r="CD124">
        <f t="shared" si="145"/>
        <v>29.982199668884277</v>
      </c>
      <c r="CE124">
        <f t="shared" si="146"/>
        <v>4.2560956736123696</v>
      </c>
      <c r="CF124">
        <f t="shared" si="147"/>
        <v>8.9869656680306734E-2</v>
      </c>
      <c r="CG124">
        <f t="shared" si="148"/>
        <v>1.7917528845104971</v>
      </c>
      <c r="CH124">
        <f t="shared" si="149"/>
        <v>2.4643427891018725</v>
      </c>
      <c r="CI124">
        <f t="shared" si="150"/>
        <v>5.6245628894534765E-2</v>
      </c>
      <c r="CJ124">
        <f t="shared" si="151"/>
        <v>21.653124401556394</v>
      </c>
      <c r="CK124">
        <f t="shared" si="152"/>
        <v>0.56586263368485457</v>
      </c>
      <c r="CL124">
        <f t="shared" si="153"/>
        <v>40.386030150058275</v>
      </c>
      <c r="CM124">
        <f t="shared" si="154"/>
        <v>392.19625611022059</v>
      </c>
      <c r="CN124">
        <f t="shared" si="155"/>
        <v>9.1353845604447356E-3</v>
      </c>
      <c r="CO124">
        <f t="shared" si="156"/>
        <v>0</v>
      </c>
      <c r="CP124">
        <f t="shared" si="157"/>
        <v>1750.6509542488382</v>
      </c>
      <c r="CQ124">
        <f t="shared" si="158"/>
        <v>205.8656005859375</v>
      </c>
      <c r="CR124">
        <f t="shared" si="159"/>
        <v>0.11486179174911393</v>
      </c>
      <c r="CS124">
        <v>-9999</v>
      </c>
    </row>
    <row r="125" spans="1:97" x14ac:dyDescent="0.2">
      <c r="A125" t="s">
        <v>84</v>
      </c>
      <c r="B125" t="s">
        <v>195</v>
      </c>
      <c r="C125" t="s">
        <v>100</v>
      </c>
      <c r="D125">
        <v>1</v>
      </c>
      <c r="E125">
        <v>1</v>
      </c>
      <c r="F125" t="s">
        <v>248</v>
      </c>
      <c r="G125" t="s">
        <v>101</v>
      </c>
      <c r="H125" t="s">
        <v>196</v>
      </c>
      <c r="I125">
        <v>4</v>
      </c>
      <c r="J125" s="6">
        <v>20130615</v>
      </c>
      <c r="K125" s="6" t="s">
        <v>85</v>
      </c>
      <c r="L125" s="6" t="s">
        <v>86</v>
      </c>
      <c r="M125" s="6" t="s">
        <v>87</v>
      </c>
      <c r="O125" s="1">
        <v>43</v>
      </c>
      <c r="P125" s="1" t="s">
        <v>239</v>
      </c>
      <c r="Q125" s="1">
        <v>18541.499998242594</v>
      </c>
      <c r="R125" s="1">
        <v>0</v>
      </c>
      <c r="S125">
        <f t="shared" si="120"/>
        <v>17.705677427616049</v>
      </c>
      <c r="T125">
        <f t="shared" si="121"/>
        <v>9.1803770086828745E-2</v>
      </c>
      <c r="U125">
        <f t="shared" si="122"/>
        <v>545.03726460285009</v>
      </c>
      <c r="V125" s="1">
        <v>43</v>
      </c>
      <c r="W125" s="1">
        <v>43</v>
      </c>
      <c r="X125" s="1">
        <v>0</v>
      </c>
      <c r="Y125" s="1">
        <v>0</v>
      </c>
      <c r="Z125" s="1">
        <v>475.537841796875</v>
      </c>
      <c r="AA125" s="1">
        <v>701.38189697265625</v>
      </c>
      <c r="AB125" s="1">
        <v>604.06622314453125</v>
      </c>
      <c r="AC125">
        <v>-9999</v>
      </c>
      <c r="AD125">
        <f t="shared" si="123"/>
        <v>0.32199869450663327</v>
      </c>
      <c r="AE125">
        <f t="shared" si="124"/>
        <v>0.13874848245750904</v>
      </c>
      <c r="AF125" s="1">
        <v>-1</v>
      </c>
      <c r="AG125" s="1">
        <v>0.87</v>
      </c>
      <c r="AH125" s="1">
        <v>0.92</v>
      </c>
      <c r="AI125" s="1">
        <v>9.9943113327026367</v>
      </c>
      <c r="AJ125">
        <f t="shared" si="125"/>
        <v>0.87499715566635128</v>
      </c>
      <c r="AK125">
        <f t="shared" si="126"/>
        <v>1.0685107012222295E-2</v>
      </c>
      <c r="AL125">
        <f t="shared" si="127"/>
        <v>0.43089765525322893</v>
      </c>
      <c r="AM125">
        <f t="shared" si="128"/>
        <v>1.4749234137127831</v>
      </c>
      <c r="AN125">
        <f t="shared" si="129"/>
        <v>-1</v>
      </c>
      <c r="AO125" s="1">
        <v>2000.7242431640625</v>
      </c>
      <c r="AP125" s="1">
        <v>0.5</v>
      </c>
      <c r="AQ125">
        <f t="shared" si="130"/>
        <v>121.44849070290832</v>
      </c>
      <c r="AR125">
        <f t="shared" si="131"/>
        <v>2.4263548673973223</v>
      </c>
      <c r="AS125">
        <f t="shared" si="132"/>
        <v>2.5138962058984289</v>
      </c>
      <c r="AT125">
        <f t="shared" si="133"/>
        <v>30.205207824707031</v>
      </c>
      <c r="AU125" s="1">
        <v>1.95</v>
      </c>
      <c r="AV125">
        <f t="shared" si="134"/>
        <v>4.7126168012619019</v>
      </c>
      <c r="AW125" s="1">
        <v>1</v>
      </c>
      <c r="AX125">
        <f t="shared" si="135"/>
        <v>9.4252336025238037</v>
      </c>
      <c r="AY125" s="1">
        <v>29.857822418212891</v>
      </c>
      <c r="AZ125" s="1">
        <v>30.205207824707031</v>
      </c>
      <c r="BA125" s="1">
        <v>30.981138229370117</v>
      </c>
      <c r="BB125" s="1">
        <v>899.61993408203125</v>
      </c>
      <c r="BC125" s="1">
        <v>886.71917724609375</v>
      </c>
      <c r="BD125" s="1">
        <v>16.930770874023438</v>
      </c>
      <c r="BE125" s="1">
        <v>18.477991104125977</v>
      </c>
      <c r="BF125" s="1">
        <v>38.965129852294922</v>
      </c>
      <c r="BG125" s="1">
        <v>42.52618408203125</v>
      </c>
      <c r="BH125" s="1">
        <v>300.14895629882812</v>
      </c>
      <c r="BI125" s="1">
        <v>2000.7274169921875</v>
      </c>
      <c r="BJ125" s="1">
        <v>0.78629523515701294</v>
      </c>
      <c r="BK125" s="1">
        <v>97.252456665039062</v>
      </c>
      <c r="BL125" s="1">
        <v>-1.6352810859680176</v>
      </c>
      <c r="BM125" s="1">
        <v>-0.16665355861186981</v>
      </c>
      <c r="BN125" s="1">
        <v>0.66666668653488159</v>
      </c>
      <c r="BO125" s="1">
        <v>-1.355140209197998</v>
      </c>
      <c r="BP125" s="1">
        <v>7.355140209197998</v>
      </c>
      <c r="BQ125" s="1">
        <v>1</v>
      </c>
      <c r="BR125" s="1">
        <v>0</v>
      </c>
      <c r="BS125" s="1">
        <v>0.15999999642372131</v>
      </c>
      <c r="BT125" s="1">
        <v>111115</v>
      </c>
      <c r="BU125">
        <f t="shared" si="136"/>
        <v>1.5392254169170674</v>
      </c>
      <c r="BV125">
        <f t="shared" si="137"/>
        <v>2.4263548673973223E-3</v>
      </c>
      <c r="BW125">
        <f t="shared" si="138"/>
        <v>303.35520782470701</v>
      </c>
      <c r="BX125">
        <f t="shared" si="139"/>
        <v>303.00782241821287</v>
      </c>
      <c r="BY125">
        <f t="shared" si="140"/>
        <v>320.11637956359118</v>
      </c>
      <c r="BZ125">
        <f t="shared" si="141"/>
        <v>0.82177282726523337</v>
      </c>
      <c r="CA125">
        <f t="shared" si="142"/>
        <v>4.3109262350094175</v>
      </c>
      <c r="CB125">
        <f t="shared" si="143"/>
        <v>44.327170570685823</v>
      </c>
      <c r="CC125">
        <f t="shared" si="144"/>
        <v>25.849179466559846</v>
      </c>
      <c r="CD125">
        <f t="shared" si="145"/>
        <v>30.031515121459961</v>
      </c>
      <c r="CE125">
        <f t="shared" si="146"/>
        <v>4.2681681364172208</v>
      </c>
      <c r="CF125">
        <f t="shared" si="147"/>
        <v>9.0918207503412771E-2</v>
      </c>
      <c r="CG125">
        <f t="shared" si="148"/>
        <v>1.7970300291109889</v>
      </c>
      <c r="CH125">
        <f t="shared" si="149"/>
        <v>2.4711381073062322</v>
      </c>
      <c r="CI125">
        <f t="shared" si="150"/>
        <v>5.6902783887540186E-2</v>
      </c>
      <c r="CJ125">
        <f t="shared" si="151"/>
        <v>53.006212956620104</v>
      </c>
      <c r="CK125">
        <f t="shared" si="152"/>
        <v>0.61466727977575286</v>
      </c>
      <c r="CL125">
        <f t="shared" si="153"/>
        <v>40.375631612467501</v>
      </c>
      <c r="CM125">
        <f t="shared" si="154"/>
        <v>884.1831483755858</v>
      </c>
      <c r="CN125">
        <f t="shared" si="155"/>
        <v>8.0851790783388576E-3</v>
      </c>
      <c r="CO125">
        <f t="shared" si="156"/>
        <v>0</v>
      </c>
      <c r="CP125">
        <f t="shared" si="157"/>
        <v>1750.6307991318499</v>
      </c>
      <c r="CQ125">
        <f t="shared" si="158"/>
        <v>225.84405517578125</v>
      </c>
      <c r="CR125">
        <f t="shared" si="159"/>
        <v>0.13874848245750904</v>
      </c>
      <c r="CS125">
        <v>-9999</v>
      </c>
    </row>
    <row r="126" spans="1:97" x14ac:dyDescent="0.2">
      <c r="A126" t="s">
        <v>84</v>
      </c>
      <c r="B126" t="s">
        <v>195</v>
      </c>
      <c r="C126" t="s">
        <v>100</v>
      </c>
      <c r="D126">
        <v>1</v>
      </c>
      <c r="E126">
        <v>1</v>
      </c>
      <c r="F126" t="s">
        <v>248</v>
      </c>
      <c r="G126" t="s">
        <v>101</v>
      </c>
      <c r="H126" t="s">
        <v>196</v>
      </c>
      <c r="I126">
        <v>4</v>
      </c>
      <c r="J126" s="6">
        <v>20130615</v>
      </c>
      <c r="K126" s="6" t="s">
        <v>85</v>
      </c>
      <c r="L126" s="6" t="s">
        <v>86</v>
      </c>
      <c r="M126" s="6" t="s">
        <v>87</v>
      </c>
      <c r="O126" s="1">
        <v>44</v>
      </c>
      <c r="P126" s="1" t="s">
        <v>240</v>
      </c>
      <c r="Q126" s="1">
        <v>18755.999997312203</v>
      </c>
      <c r="R126" s="1">
        <v>0</v>
      </c>
      <c r="S126">
        <f t="shared" si="120"/>
        <v>19.582457026043965</v>
      </c>
      <c r="T126">
        <f t="shared" si="121"/>
        <v>8.9385898283091528E-2</v>
      </c>
      <c r="U126">
        <f t="shared" si="122"/>
        <v>790.56471928560177</v>
      </c>
      <c r="V126" s="1">
        <v>44</v>
      </c>
      <c r="W126" s="1">
        <v>44</v>
      </c>
      <c r="X126" s="1">
        <v>0</v>
      </c>
      <c r="Y126" s="1">
        <v>0</v>
      </c>
      <c r="Z126" s="1">
        <v>473.734619140625</v>
      </c>
      <c r="AA126" s="1">
        <v>698.308837890625</v>
      </c>
      <c r="AB126" s="1">
        <v>601.587890625</v>
      </c>
      <c r="AC126">
        <v>-9999</v>
      </c>
      <c r="AD126">
        <f t="shared" si="123"/>
        <v>0.3215972741063528</v>
      </c>
      <c r="AE126">
        <f t="shared" si="124"/>
        <v>0.1385074082089367</v>
      </c>
      <c r="AF126" s="1">
        <v>-1</v>
      </c>
      <c r="AG126" s="1">
        <v>0.87</v>
      </c>
      <c r="AH126" s="1">
        <v>0.92</v>
      </c>
      <c r="AI126" s="1">
        <v>9.9943113327026367</v>
      </c>
      <c r="AJ126">
        <f t="shared" si="125"/>
        <v>0.87499715566635128</v>
      </c>
      <c r="AK126">
        <f t="shared" si="126"/>
        <v>1.1752665049566475E-2</v>
      </c>
      <c r="AL126">
        <f t="shared" si="127"/>
        <v>0.43068588996538587</v>
      </c>
      <c r="AM126">
        <f t="shared" si="128"/>
        <v>1.4740506808588052</v>
      </c>
      <c r="AN126">
        <f t="shared" si="129"/>
        <v>-1</v>
      </c>
      <c r="AO126" s="1">
        <v>2001.4534912109375</v>
      </c>
      <c r="AP126" s="1">
        <v>0.5</v>
      </c>
      <c r="AQ126">
        <f t="shared" si="130"/>
        <v>121.28166512918884</v>
      </c>
      <c r="AR126">
        <f t="shared" si="131"/>
        <v>2.3590040756452528</v>
      </c>
      <c r="AS126">
        <f t="shared" si="132"/>
        <v>2.509496263339523</v>
      </c>
      <c r="AT126">
        <f t="shared" si="133"/>
        <v>30.197324752807617</v>
      </c>
      <c r="AU126" s="1">
        <v>1.95</v>
      </c>
      <c r="AV126">
        <f t="shared" si="134"/>
        <v>4.7126168012619019</v>
      </c>
      <c r="AW126" s="1">
        <v>1</v>
      </c>
      <c r="AX126">
        <f t="shared" si="135"/>
        <v>9.4252336025238037</v>
      </c>
      <c r="AY126" s="1">
        <v>29.840049743652344</v>
      </c>
      <c r="AZ126" s="1">
        <v>30.197324752807617</v>
      </c>
      <c r="BA126" s="1">
        <v>30.980674743652344</v>
      </c>
      <c r="BB126" s="1">
        <v>1200.545166015625</v>
      </c>
      <c r="BC126" s="1">
        <v>1186.005615234375</v>
      </c>
      <c r="BD126" s="1">
        <v>16.999629974365234</v>
      </c>
      <c r="BE126" s="1">
        <v>18.503822326660156</v>
      </c>
      <c r="BF126" s="1">
        <v>39.160438537597656</v>
      </c>
      <c r="BG126" s="1">
        <v>42.627655029296875</v>
      </c>
      <c r="BH126" s="1">
        <v>300.15704345703125</v>
      </c>
      <c r="BI126" s="1">
        <v>2001.49365234375</v>
      </c>
      <c r="BJ126" s="1">
        <v>0.81207066774368286</v>
      </c>
      <c r="BK126" s="1">
        <v>97.249168395996094</v>
      </c>
      <c r="BL126" s="1">
        <v>-3.1404080390930176</v>
      </c>
      <c r="BM126" s="1">
        <v>-0.19217388331890106</v>
      </c>
      <c r="BN126" s="1">
        <v>1</v>
      </c>
      <c r="BO126" s="1">
        <v>-1.355140209197998</v>
      </c>
      <c r="BP126" s="1">
        <v>7.355140209197998</v>
      </c>
      <c r="BQ126" s="1">
        <v>1</v>
      </c>
      <c r="BR126" s="1">
        <v>0</v>
      </c>
      <c r="BS126" s="1">
        <v>0.15999999642372131</v>
      </c>
      <c r="BT126" s="1">
        <v>111115</v>
      </c>
      <c r="BU126">
        <f t="shared" si="136"/>
        <v>1.5392668895232371</v>
      </c>
      <c r="BV126">
        <f t="shared" si="137"/>
        <v>2.3590040756452527E-3</v>
      </c>
      <c r="BW126">
        <f t="shared" si="138"/>
        <v>303.34732475280759</v>
      </c>
      <c r="BX126">
        <f t="shared" si="139"/>
        <v>302.99004974365232</v>
      </c>
      <c r="BY126">
        <f t="shared" si="140"/>
        <v>320.23897721710091</v>
      </c>
      <c r="BZ126">
        <f t="shared" si="141"/>
        <v>0.83347483394850119</v>
      </c>
      <c r="CA126">
        <f t="shared" si="142"/>
        <v>4.308977596754489</v>
      </c>
      <c r="CB126">
        <f t="shared" si="143"/>
        <v>44.308631814808372</v>
      </c>
      <c r="CC126">
        <f t="shared" si="144"/>
        <v>25.804809488148216</v>
      </c>
      <c r="CD126">
        <f t="shared" si="145"/>
        <v>30.01868724822998</v>
      </c>
      <c r="CE126">
        <f t="shared" si="146"/>
        <v>4.2650249944576846</v>
      </c>
      <c r="CF126">
        <f t="shared" si="147"/>
        <v>8.8546154895434506E-2</v>
      </c>
      <c r="CG126">
        <f t="shared" si="148"/>
        <v>1.7994813334149657</v>
      </c>
      <c r="CH126">
        <f t="shared" si="149"/>
        <v>2.4655436610427186</v>
      </c>
      <c r="CI126">
        <f t="shared" si="150"/>
        <v>5.5416184790226711E-2</v>
      </c>
      <c r="CJ126">
        <f t="shared" si="151"/>
        <v>76.881761513738866</v>
      </c>
      <c r="CK126">
        <f t="shared" si="152"/>
        <v>0.666577551683322</v>
      </c>
      <c r="CL126">
        <f t="shared" si="153"/>
        <v>40.437716086103002</v>
      </c>
      <c r="CM126">
        <f t="shared" si="154"/>
        <v>1183.2007704846299</v>
      </c>
      <c r="CN126">
        <f t="shared" si="155"/>
        <v>6.6926075205574372E-3</v>
      </c>
      <c r="CO126">
        <f t="shared" si="156"/>
        <v>0</v>
      </c>
      <c r="CP126">
        <f t="shared" si="157"/>
        <v>1751.3012528850381</v>
      </c>
      <c r="CQ126">
        <f t="shared" si="158"/>
        <v>224.57421875</v>
      </c>
      <c r="CR126">
        <f t="shared" si="159"/>
        <v>0.1385074082089367</v>
      </c>
      <c r="CS126">
        <v>-9999</v>
      </c>
    </row>
    <row r="127" spans="1:97" x14ac:dyDescent="0.2">
      <c r="A127" t="s">
        <v>84</v>
      </c>
      <c r="B127" t="s">
        <v>195</v>
      </c>
      <c r="C127" t="s">
        <v>100</v>
      </c>
      <c r="D127">
        <v>1</v>
      </c>
      <c r="E127">
        <v>1</v>
      </c>
      <c r="F127" t="s">
        <v>248</v>
      </c>
      <c r="G127" t="s">
        <v>101</v>
      </c>
      <c r="H127" t="s">
        <v>196</v>
      </c>
      <c r="I127">
        <v>4</v>
      </c>
      <c r="J127" s="6">
        <v>20130615</v>
      </c>
      <c r="K127" s="6" t="s">
        <v>85</v>
      </c>
      <c r="L127" s="6" t="s">
        <v>86</v>
      </c>
      <c r="M127" s="6" t="s">
        <v>87</v>
      </c>
      <c r="O127" s="1">
        <v>45</v>
      </c>
      <c r="P127" s="1" t="s">
        <v>241</v>
      </c>
      <c r="Q127" s="1">
        <v>18828.999992281199</v>
      </c>
      <c r="R127" s="1">
        <v>0</v>
      </c>
      <c r="S127">
        <f t="shared" si="120"/>
        <v>19.565307608824352</v>
      </c>
      <c r="T127">
        <f t="shared" si="121"/>
        <v>8.9592514091237252E-2</v>
      </c>
      <c r="U127">
        <f t="shared" si="122"/>
        <v>792.14320928977145</v>
      </c>
      <c r="V127" s="1">
        <v>45</v>
      </c>
      <c r="W127" s="1">
        <v>45</v>
      </c>
      <c r="X127" s="1">
        <v>0</v>
      </c>
      <c r="Y127" s="1">
        <v>0</v>
      </c>
      <c r="Z127" s="1">
        <v>474.570556640625</v>
      </c>
      <c r="AA127" s="1">
        <v>701.40875244140625</v>
      </c>
      <c r="AB127" s="1">
        <v>603.78314208984375</v>
      </c>
      <c r="AC127">
        <v>-9999</v>
      </c>
      <c r="AD127">
        <f t="shared" si="123"/>
        <v>0.32340371432666243</v>
      </c>
      <c r="AE127">
        <f t="shared" si="124"/>
        <v>0.1391850472520556</v>
      </c>
      <c r="AF127" s="1">
        <v>-1</v>
      </c>
      <c r="AG127" s="1">
        <v>0.87</v>
      </c>
      <c r="AH127" s="1">
        <v>0.92</v>
      </c>
      <c r="AI127" s="1">
        <v>9.9943113327026367</v>
      </c>
      <c r="AJ127">
        <f t="shared" si="125"/>
        <v>0.87499715566635128</v>
      </c>
      <c r="AK127">
        <f t="shared" si="126"/>
        <v>1.1741739755611304E-2</v>
      </c>
      <c r="AL127">
        <f t="shared" si="127"/>
        <v>0.43037553709561938</v>
      </c>
      <c r="AM127">
        <f t="shared" si="128"/>
        <v>1.4779862396152772</v>
      </c>
      <c r="AN127">
        <f t="shared" si="129"/>
        <v>-1</v>
      </c>
      <c r="AO127" s="1">
        <v>2001.72265625</v>
      </c>
      <c r="AP127" s="1">
        <v>0.5</v>
      </c>
      <c r="AQ127">
        <f t="shared" si="130"/>
        <v>121.89141861215072</v>
      </c>
      <c r="AR127">
        <f t="shared" si="131"/>
        <v>2.3411874691555701</v>
      </c>
      <c r="AS127">
        <f t="shared" si="132"/>
        <v>2.4852145786710729</v>
      </c>
      <c r="AT127">
        <f t="shared" si="133"/>
        <v>30.097738265991211</v>
      </c>
      <c r="AU127" s="1">
        <v>1.95</v>
      </c>
      <c r="AV127">
        <f t="shared" si="134"/>
        <v>4.7126168012619019</v>
      </c>
      <c r="AW127" s="1">
        <v>1</v>
      </c>
      <c r="AX127">
        <f t="shared" si="135"/>
        <v>9.4252336025238037</v>
      </c>
      <c r="AY127" s="1">
        <v>29.833328247070312</v>
      </c>
      <c r="AZ127" s="1">
        <v>30.097738265991211</v>
      </c>
      <c r="BA127" s="1">
        <v>30.982025146484375</v>
      </c>
      <c r="BB127" s="1">
        <v>1200.603271484375</v>
      </c>
      <c r="BC127" s="1">
        <v>1186.0887451171875</v>
      </c>
      <c r="BD127" s="1">
        <v>17.008001327514648</v>
      </c>
      <c r="BE127" s="1">
        <v>18.500808715820312</v>
      </c>
      <c r="BF127" s="1">
        <v>39.196662902832031</v>
      </c>
      <c r="BG127" s="1">
        <v>42.635913848876953</v>
      </c>
      <c r="BH127" s="1">
        <v>300.16287231445312</v>
      </c>
      <c r="BI127" s="1">
        <v>2001.686767578125</v>
      </c>
      <c r="BJ127" s="1">
        <v>0.85667991638183594</v>
      </c>
      <c r="BK127" s="1">
        <v>97.250450134277344</v>
      </c>
      <c r="BL127" s="1">
        <v>-3.1404080390930176</v>
      </c>
      <c r="BM127" s="1">
        <v>-0.19217388331890106</v>
      </c>
      <c r="BN127" s="1">
        <v>1</v>
      </c>
      <c r="BO127" s="1">
        <v>-1.355140209197998</v>
      </c>
      <c r="BP127" s="1">
        <v>7.355140209197998</v>
      </c>
      <c r="BQ127" s="1">
        <v>1</v>
      </c>
      <c r="BR127" s="1">
        <v>0</v>
      </c>
      <c r="BS127" s="1">
        <v>0.15999999642372131</v>
      </c>
      <c r="BT127" s="1">
        <v>111115</v>
      </c>
      <c r="BU127">
        <f t="shared" si="136"/>
        <v>1.5392967810997595</v>
      </c>
      <c r="BV127">
        <f t="shared" si="137"/>
        <v>2.3411874691555701E-3</v>
      </c>
      <c r="BW127">
        <f t="shared" si="138"/>
        <v>303.24773826599119</v>
      </c>
      <c r="BX127">
        <f t="shared" si="139"/>
        <v>302.98332824707029</v>
      </c>
      <c r="BY127">
        <f t="shared" si="140"/>
        <v>320.26987565391028</v>
      </c>
      <c r="BZ127">
        <f t="shared" si="141"/>
        <v>0.8411179281407315</v>
      </c>
      <c r="CA127">
        <f t="shared" si="142"/>
        <v>4.28442655413276</v>
      </c>
      <c r="CB127">
        <f t="shared" si="143"/>
        <v>44.055596125437887</v>
      </c>
      <c r="CC127">
        <f t="shared" si="144"/>
        <v>25.554787409617575</v>
      </c>
      <c r="CD127">
        <f t="shared" si="145"/>
        <v>29.965533256530762</v>
      </c>
      <c r="CE127">
        <f t="shared" si="146"/>
        <v>4.252022455985041</v>
      </c>
      <c r="CF127">
        <f t="shared" si="147"/>
        <v>8.8748902396939236E-2</v>
      </c>
      <c r="CG127">
        <f t="shared" si="148"/>
        <v>1.7992119754616869</v>
      </c>
      <c r="CH127">
        <f t="shared" si="149"/>
        <v>2.4528104805233539</v>
      </c>
      <c r="CI127">
        <f t="shared" si="150"/>
        <v>5.5543245322573181E-2</v>
      </c>
      <c r="CJ127">
        <f t="shared" si="151"/>
        <v>77.036283674241332</v>
      </c>
      <c r="CK127">
        <f t="shared" si="152"/>
        <v>0.6678616693319237</v>
      </c>
      <c r="CL127">
        <f t="shared" si="153"/>
        <v>40.685157010106778</v>
      </c>
      <c r="CM127">
        <f t="shared" si="154"/>
        <v>1183.2863567217594</v>
      </c>
      <c r="CN127">
        <f t="shared" si="155"/>
        <v>6.7271764564360041E-3</v>
      </c>
      <c r="CO127">
        <f t="shared" si="156"/>
        <v>0</v>
      </c>
      <c r="CP127">
        <f t="shared" si="157"/>
        <v>1751.4702281658322</v>
      </c>
      <c r="CQ127">
        <f t="shared" si="158"/>
        <v>226.83819580078125</v>
      </c>
      <c r="CR127">
        <f t="shared" si="159"/>
        <v>0.1391850472520556</v>
      </c>
      <c r="CS127">
        <v>-9999</v>
      </c>
    </row>
    <row r="128" spans="1:97" x14ac:dyDescent="0.2">
      <c r="A128" t="s">
        <v>84</v>
      </c>
      <c r="B128" t="s">
        <v>195</v>
      </c>
      <c r="C128" t="s">
        <v>100</v>
      </c>
      <c r="D128">
        <v>1</v>
      </c>
      <c r="E128">
        <v>1</v>
      </c>
      <c r="F128" t="s">
        <v>248</v>
      </c>
      <c r="G128" t="s">
        <v>101</v>
      </c>
      <c r="H128" t="s">
        <v>196</v>
      </c>
      <c r="I128">
        <v>4</v>
      </c>
      <c r="J128" s="6">
        <v>20130615</v>
      </c>
      <c r="K128" s="6" t="s">
        <v>85</v>
      </c>
      <c r="L128" s="6" t="s">
        <v>86</v>
      </c>
      <c r="M128" s="6" t="s">
        <v>87</v>
      </c>
      <c r="O128" s="1">
        <v>46</v>
      </c>
      <c r="P128" s="1" t="s">
        <v>242</v>
      </c>
      <c r="Q128" s="1">
        <v>19099.999999241903</v>
      </c>
      <c r="R128" s="1">
        <v>0</v>
      </c>
      <c r="S128">
        <f t="shared" si="120"/>
        <v>20.13934642050976</v>
      </c>
      <c r="T128">
        <f t="shared" si="121"/>
        <v>9.3965825767845693E-2</v>
      </c>
      <c r="U128">
        <f t="shared" si="122"/>
        <v>1084.2947586751213</v>
      </c>
      <c r="V128" s="1">
        <v>46</v>
      </c>
      <c r="W128" s="1">
        <v>46</v>
      </c>
      <c r="X128" s="1">
        <v>0</v>
      </c>
      <c r="Y128" s="1">
        <v>0</v>
      </c>
      <c r="Z128" s="1">
        <v>471.09423828125</v>
      </c>
      <c r="AA128" s="1">
        <v>679.67108154296875</v>
      </c>
      <c r="AB128" s="1">
        <v>598.2760009765625</v>
      </c>
      <c r="AC128">
        <v>-9999</v>
      </c>
      <c r="AD128">
        <f t="shared" si="123"/>
        <v>0.30687909038032618</v>
      </c>
      <c r="AE128">
        <f t="shared" si="124"/>
        <v>0.11975657457961224</v>
      </c>
      <c r="AF128" s="1">
        <v>-1</v>
      </c>
      <c r="AG128" s="1">
        <v>0.87</v>
      </c>
      <c r="AH128" s="1">
        <v>0.92</v>
      </c>
      <c r="AI128" s="1">
        <v>9.9943113327026367</v>
      </c>
      <c r="AJ128">
        <f t="shared" si="125"/>
        <v>0.87499715566635128</v>
      </c>
      <c r="AK128">
        <f t="shared" si="126"/>
        <v>1.2070877863828934E-2</v>
      </c>
      <c r="AL128">
        <f t="shared" si="127"/>
        <v>0.39024025531095541</v>
      </c>
      <c r="AM128">
        <f t="shared" si="128"/>
        <v>1.442749722481631</v>
      </c>
      <c r="AN128">
        <f t="shared" si="129"/>
        <v>-1</v>
      </c>
      <c r="AO128" s="1">
        <v>2001.47119140625</v>
      </c>
      <c r="AP128" s="1">
        <v>0.5</v>
      </c>
      <c r="AQ128">
        <f t="shared" si="130"/>
        <v>104.86374274791325</v>
      </c>
      <c r="AR128">
        <f t="shared" si="131"/>
        <v>2.4598907875754086</v>
      </c>
      <c r="AS128">
        <f t="shared" si="132"/>
        <v>2.4902958254777792</v>
      </c>
      <c r="AT128">
        <f t="shared" si="133"/>
        <v>30.158788681030273</v>
      </c>
      <c r="AU128" s="1">
        <v>1.95</v>
      </c>
      <c r="AV128">
        <f t="shared" si="134"/>
        <v>4.7126168012619019</v>
      </c>
      <c r="AW128" s="1">
        <v>1</v>
      </c>
      <c r="AX128">
        <f t="shared" si="135"/>
        <v>9.4252336025238037</v>
      </c>
      <c r="AY128" s="1">
        <v>29.836191177368164</v>
      </c>
      <c r="AZ128" s="1">
        <v>30.158788681030273</v>
      </c>
      <c r="BA128" s="1">
        <v>30.979976654052734</v>
      </c>
      <c r="BB128" s="1">
        <v>1499.855712890625</v>
      </c>
      <c r="BC128" s="1">
        <v>1484.399169921875</v>
      </c>
      <c r="BD128" s="1">
        <v>17.036258697509766</v>
      </c>
      <c r="BE128" s="1">
        <v>18.604681015014648</v>
      </c>
      <c r="BF128" s="1">
        <v>39.265892028808594</v>
      </c>
      <c r="BG128" s="1">
        <v>42.866935729980469</v>
      </c>
      <c r="BH128" s="1">
        <v>300.14520263671875</v>
      </c>
      <c r="BI128" s="1">
        <v>2001.4560546875</v>
      </c>
      <c r="BJ128" s="1">
        <v>0.91215628385543823</v>
      </c>
      <c r="BK128" s="1">
        <v>97.242568969726562</v>
      </c>
      <c r="BL128" s="1">
        <v>-3.9975857734680176</v>
      </c>
      <c r="BM128" s="1">
        <v>-0.15638057887554169</v>
      </c>
      <c r="BN128" s="1">
        <v>0.66666668653488159</v>
      </c>
      <c r="BO128" s="1">
        <v>-1.355140209197998</v>
      </c>
      <c r="BP128" s="1">
        <v>7.355140209197998</v>
      </c>
      <c r="BQ128" s="1">
        <v>1</v>
      </c>
      <c r="BR128" s="1">
        <v>0</v>
      </c>
      <c r="BS128" s="1">
        <v>0.15999999642372131</v>
      </c>
      <c r="BT128" s="1">
        <v>111115</v>
      </c>
      <c r="BU128">
        <f t="shared" si="136"/>
        <v>1.5392061673677884</v>
      </c>
      <c r="BV128">
        <f t="shared" si="137"/>
        <v>2.4598907875754087E-3</v>
      </c>
      <c r="BW128">
        <f t="shared" si="138"/>
        <v>303.30878868103025</v>
      </c>
      <c r="BX128">
        <f t="shared" si="139"/>
        <v>302.98619117736814</v>
      </c>
      <c r="BY128">
        <f t="shared" si="140"/>
        <v>320.23296159223537</v>
      </c>
      <c r="BZ128">
        <f t="shared" si="141"/>
        <v>0.81760833177105596</v>
      </c>
      <c r="CA128">
        <f t="shared" si="142"/>
        <v>4.2994628022401038</v>
      </c>
      <c r="CB128">
        <f t="shared" si="143"/>
        <v>44.213792866564511</v>
      </c>
      <c r="CC128">
        <f t="shared" si="144"/>
        <v>25.609111851549862</v>
      </c>
      <c r="CD128">
        <f t="shared" si="145"/>
        <v>29.997489929199219</v>
      </c>
      <c r="CE128">
        <f t="shared" si="146"/>
        <v>4.2598355546597277</v>
      </c>
      <c r="CF128">
        <f t="shared" si="147"/>
        <v>9.3038271252495253E-2</v>
      </c>
      <c r="CG128">
        <f t="shared" si="148"/>
        <v>1.8091669767623244</v>
      </c>
      <c r="CH128">
        <f t="shared" si="149"/>
        <v>2.4506685778974031</v>
      </c>
      <c r="CI128">
        <f t="shared" si="150"/>
        <v>5.8231549143479021E-2</v>
      </c>
      <c r="CJ128">
        <f t="shared" si="151"/>
        <v>105.43960785397852</v>
      </c>
      <c r="CK128">
        <f t="shared" si="152"/>
        <v>0.73046036446664719</v>
      </c>
      <c r="CL128">
        <f t="shared" si="153"/>
        <v>40.790946442060338</v>
      </c>
      <c r="CM128">
        <f t="shared" si="154"/>
        <v>1481.5145604984641</v>
      </c>
      <c r="CN128">
        <f t="shared" si="155"/>
        <v>5.545021447110947E-3</v>
      </c>
      <c r="CO128">
        <f t="shared" si="156"/>
        <v>0</v>
      </c>
      <c r="CP128">
        <f t="shared" si="157"/>
        <v>1751.2683550427598</v>
      </c>
      <c r="CQ128">
        <f t="shared" si="158"/>
        <v>208.57684326171875</v>
      </c>
      <c r="CR128">
        <f t="shared" si="159"/>
        <v>0.11975657457961224</v>
      </c>
      <c r="CS128">
        <v>-9999</v>
      </c>
    </row>
    <row r="129" spans="1:97" x14ac:dyDescent="0.2">
      <c r="A129" t="s">
        <v>84</v>
      </c>
      <c r="B129" t="s">
        <v>243</v>
      </c>
      <c r="C129" t="s">
        <v>100</v>
      </c>
      <c r="D129">
        <v>1</v>
      </c>
      <c r="E129">
        <v>2</v>
      </c>
      <c r="F129" t="s">
        <v>248</v>
      </c>
      <c r="G129" t="s">
        <v>101</v>
      </c>
      <c r="H129" t="s">
        <v>244</v>
      </c>
      <c r="I129">
        <v>1</v>
      </c>
      <c r="J129" s="6">
        <v>20130615</v>
      </c>
      <c r="K129" s="6" t="s">
        <v>138</v>
      </c>
      <c r="L129" s="6" t="s">
        <v>86</v>
      </c>
      <c r="M129" s="6" t="s">
        <v>87</v>
      </c>
      <c r="O129" s="1">
        <v>1</v>
      </c>
      <c r="P129" s="1" t="s">
        <v>245</v>
      </c>
      <c r="Q129" s="1">
        <v>5714.4999990696087</v>
      </c>
      <c r="R129" s="1">
        <v>0</v>
      </c>
      <c r="S129">
        <f>(BB129-BC129*(1000-BD129)/(1000-BE129))*BU129</f>
        <v>4.5142849494130806</v>
      </c>
      <c r="T129">
        <f>IF(CF129&lt;&gt;0,1/(1/CF129-1/AX129),0)</f>
        <v>5.4588915610846382E-2</v>
      </c>
      <c r="U129">
        <f>((CI129-BV129/2)*BC129-S129)/(CI129+BV129/2)</f>
        <v>257.46849752443023</v>
      </c>
      <c r="V129" s="1">
        <v>1</v>
      </c>
      <c r="W129" s="1">
        <v>1</v>
      </c>
      <c r="X129" s="1">
        <v>0</v>
      </c>
      <c r="Y129" s="1">
        <v>0</v>
      </c>
      <c r="Z129" s="1">
        <v>699.93017578125</v>
      </c>
      <c r="AA129" s="1">
        <v>997.92242431640625</v>
      </c>
      <c r="AB129" s="1">
        <v>931.6025390625</v>
      </c>
      <c r="AC129">
        <v>-9999</v>
      </c>
      <c r="AD129">
        <f>CQ129/AA129</f>
        <v>0.29861263889253314</v>
      </c>
      <c r="AE129">
        <f>(AA129-AB129)/AA129</f>
        <v>6.6457956688704023E-2</v>
      </c>
      <c r="AF129" s="1">
        <v>-1</v>
      </c>
      <c r="AG129" s="1">
        <v>0.87</v>
      </c>
      <c r="AH129" s="1">
        <v>0.92</v>
      </c>
      <c r="AI129" s="1">
        <v>7.9800500869750977</v>
      </c>
      <c r="AJ129">
        <f>(AI129*AH129+(100-AI129)*AG129)/100</f>
        <v>0.87399002504348744</v>
      </c>
      <c r="AK129">
        <f>(S129-AF129)/CP129</f>
        <v>2.6796717752205893E-3</v>
      </c>
      <c r="AL129">
        <f>(AA129-AB129)/(AA129-Z129)</f>
        <v>0.2225557395533462</v>
      </c>
      <c r="AM129">
        <f>(Y129-AA129)/(Y129-Z129)</f>
        <v>1.4257456798494827</v>
      </c>
      <c r="AN129">
        <f>(Y129-AA129)/AA129</f>
        <v>-1</v>
      </c>
      <c r="AO129" s="1">
        <v>2354.51318359375</v>
      </c>
      <c r="AP129" s="1">
        <v>0.5</v>
      </c>
      <c r="AQ129">
        <f>AE129*AP129*AJ129*AO129</f>
        <v>68.379290651576071</v>
      </c>
      <c r="AR129">
        <f>BV129*1000</f>
        <v>0.78350965021159236</v>
      </c>
      <c r="AS129">
        <f>(CA129-CG129)</f>
        <v>1.3725325767295424</v>
      </c>
      <c r="AT129">
        <f>(AZ129+BZ129*R129)</f>
        <v>23.861652374267578</v>
      </c>
      <c r="AU129" s="1">
        <v>1.9</v>
      </c>
      <c r="AV129">
        <f>(AU129*BO129+BP129)</f>
        <v>4.7803738117218018</v>
      </c>
      <c r="AW129" s="1">
        <v>1</v>
      </c>
      <c r="AX129">
        <f>AV129*(AW129+1)*(AW129+1)/(AW129*AW129+1)</f>
        <v>9.5607476234436035</v>
      </c>
      <c r="AY129" s="1">
        <v>18.687715530395508</v>
      </c>
      <c r="AZ129" s="1">
        <v>23.861652374267578</v>
      </c>
      <c r="BA129" s="1">
        <v>17.098567962646484</v>
      </c>
      <c r="BB129" s="1">
        <v>401.04818725585938</v>
      </c>
      <c r="BC129" s="1">
        <v>397.99197387695312</v>
      </c>
      <c r="BD129" s="1">
        <v>15.92017650604248</v>
      </c>
      <c r="BE129" s="1">
        <v>16.408205032348633</v>
      </c>
      <c r="BF129" s="1">
        <v>71.679611206054688</v>
      </c>
      <c r="BG129" s="1">
        <v>73.876930236816406</v>
      </c>
      <c r="BH129" s="1">
        <v>300.03204345703125</v>
      </c>
      <c r="BI129" s="1">
        <v>2354.51318359375</v>
      </c>
      <c r="BJ129" s="1">
        <v>0.90550762414932251</v>
      </c>
      <c r="BK129" s="1">
        <v>97.368499755859375</v>
      </c>
      <c r="BL129" s="1">
        <v>1.8597098588943481</v>
      </c>
      <c r="BM129" s="1">
        <v>-3.2221224159002304E-2</v>
      </c>
      <c r="BN129" s="1">
        <v>0.5</v>
      </c>
      <c r="BO129" s="1">
        <v>-1.355140209197998</v>
      </c>
      <c r="BP129" s="1">
        <v>7.355140209197998</v>
      </c>
      <c r="BQ129" s="1">
        <v>1</v>
      </c>
      <c r="BR129" s="1">
        <v>0</v>
      </c>
      <c r="BS129" s="1">
        <v>0.15999999642372131</v>
      </c>
      <c r="BT129" s="1">
        <v>111115</v>
      </c>
      <c r="BU129">
        <f>BH129*0.000001/(AU129*0.0001)</f>
        <v>1.5791160181949013</v>
      </c>
      <c r="BV129">
        <f>(BE129-BD129)/(1000-BE129)*BU129</f>
        <v>7.8350965021159241E-4</v>
      </c>
      <c r="BW129">
        <f>(AZ129+273.15)</f>
        <v>297.01165237426756</v>
      </c>
      <c r="BX129">
        <f>(AY129+273.15)</f>
        <v>291.83771553039549</v>
      </c>
      <c r="BY129">
        <f>(BI129*BQ129+BJ129*BR129)*BS129</f>
        <v>376.72210095460468</v>
      </c>
      <c r="BZ129">
        <f>((BY129+0.00000010773*(BX129^4-BW129^4))-BV129*44100)/(AV129*51.4+0.00000043092*BW129^3)</f>
        <v>1.1099580799450715</v>
      </c>
      <c r="CA129">
        <f>0.61365*EXP(17.502*AT129/(240.97+AT129))</f>
        <v>2.9701748844158709</v>
      </c>
      <c r="CB129">
        <f>CA129*1000/BK129</f>
        <v>30.504474156048953</v>
      </c>
      <c r="CC129">
        <f>(CB129-BE129)</f>
        <v>14.096269123700321</v>
      </c>
      <c r="CD129">
        <f>IF(R129,AZ129,(AY129+AZ129)/2)</f>
        <v>21.274683952331543</v>
      </c>
      <c r="CE129">
        <f>0.61365*EXP(17.502*CD129/(240.97+CD129))</f>
        <v>2.5383767652292293</v>
      </c>
      <c r="CF129">
        <f>IF(CC129&lt;&gt;0,(1000-(CB129+BE129)/2)/CC129*BV129,0)</f>
        <v>5.4278999291696814E-2</v>
      </c>
      <c r="CG129">
        <f>BE129*BK129/1000</f>
        <v>1.5976423076863284</v>
      </c>
      <c r="CH129">
        <f>(CE129-CG129)</f>
        <v>0.94073445754290086</v>
      </c>
      <c r="CI129">
        <f>1/(1.6/T129+1.37/AX129)</f>
        <v>3.3952083136498896E-2</v>
      </c>
      <c r="CJ129">
        <f>U129*BK129*0.001</f>
        <v>25.069321338348963</v>
      </c>
      <c r="CK129">
        <f>U129/BC129</f>
        <v>0.64691881852881683</v>
      </c>
      <c r="CL129">
        <f>(1-BV129*BK129/CA129/T129)*100</f>
        <v>52.948189451593272</v>
      </c>
      <c r="CM129">
        <f>(BC129-S129/(AX129/1.35))</f>
        <v>397.35454624872415</v>
      </c>
      <c r="CN129">
        <f>S129*CL129/100/CM129</f>
        <v>6.0153637852272948E-3</v>
      </c>
      <c r="CO129">
        <f>(Y129-X129)</f>
        <v>0</v>
      </c>
      <c r="CP129">
        <f>BI129*AJ129</f>
        <v>2057.8210362943228</v>
      </c>
      <c r="CQ129">
        <f>(AA129-Z129)</f>
        <v>297.99224853515625</v>
      </c>
      <c r="CR129">
        <f>(AA129-AB129)/(AA129-X129)</f>
        <v>6.6457956688704023E-2</v>
      </c>
      <c r="CS129">
        <v>-9999</v>
      </c>
    </row>
    <row r="130" spans="1:97" x14ac:dyDescent="0.2">
      <c r="A130" t="s">
        <v>84</v>
      </c>
      <c r="B130" t="s">
        <v>243</v>
      </c>
      <c r="C130" t="s">
        <v>100</v>
      </c>
      <c r="D130">
        <v>1</v>
      </c>
      <c r="E130">
        <v>2</v>
      </c>
      <c r="F130" t="s">
        <v>248</v>
      </c>
      <c r="G130" t="s">
        <v>101</v>
      </c>
      <c r="H130" t="s">
        <v>244</v>
      </c>
      <c r="I130">
        <v>1</v>
      </c>
      <c r="J130" s="6">
        <v>20130615</v>
      </c>
      <c r="K130" s="6" t="s">
        <v>138</v>
      </c>
      <c r="L130" s="6" t="s">
        <v>86</v>
      </c>
      <c r="M130" s="6" t="s">
        <v>87</v>
      </c>
      <c r="O130" s="1">
        <v>2</v>
      </c>
      <c r="P130" s="1" t="s">
        <v>246</v>
      </c>
      <c r="Q130" s="1">
        <v>5807.9999986905605</v>
      </c>
      <c r="R130" s="1">
        <v>0</v>
      </c>
      <c r="S130">
        <f>(BB130-BC130*(1000-BD130)/(1000-BE130))*BU130</f>
        <v>5.1830776215159435</v>
      </c>
      <c r="T130">
        <f>IF(CF130&lt;&gt;0,1/(1/CF130-1/AX130),0)</f>
        <v>5.3720468121383411E-2</v>
      </c>
      <c r="U130">
        <f>((CI130-BV130/2)*BC130-S130)/(CI130+BV130/2)</f>
        <v>233.42321194135664</v>
      </c>
      <c r="V130" s="1">
        <v>2</v>
      </c>
      <c r="W130" s="1">
        <v>2</v>
      </c>
      <c r="X130" s="1">
        <v>0</v>
      </c>
      <c r="Y130" s="1">
        <v>0</v>
      </c>
      <c r="Z130" s="1">
        <v>699.758056640625</v>
      </c>
      <c r="AA130" s="1">
        <v>988.92578125</v>
      </c>
      <c r="AB130" s="1">
        <v>913.0118408203125</v>
      </c>
      <c r="AC130">
        <v>-9999</v>
      </c>
      <c r="AD130">
        <f>CQ130/AA130</f>
        <v>0.29240589141469003</v>
      </c>
      <c r="AE130">
        <f>(AA130-AB130)/AA130</f>
        <v>7.6764042225426099E-2</v>
      </c>
      <c r="AF130" s="1">
        <v>-1</v>
      </c>
      <c r="AG130" s="1">
        <v>0.87</v>
      </c>
      <c r="AH130" s="1">
        <v>0.92</v>
      </c>
      <c r="AI130" s="1">
        <v>13.301662445068359</v>
      </c>
      <c r="AJ130">
        <f>(AI130*AH130+(100-AI130)*AG130)/100</f>
        <v>0.87665083122253407</v>
      </c>
      <c r="AK130">
        <f>(S130-AF130)/CP130</f>
        <v>4.4604084290193295E-3</v>
      </c>
      <c r="AL130">
        <f>(AA130-AB130)/(AA130-Z130)</f>
        <v>0.2625256346718382</v>
      </c>
      <c r="AM130">
        <f>(Y130-AA130)/(Y130-Z130)</f>
        <v>1.4132395788304342</v>
      </c>
      <c r="AN130">
        <f>(Y130-AA130)/AA130</f>
        <v>-1</v>
      </c>
      <c r="AO130" s="1">
        <v>1581.260498046875</v>
      </c>
      <c r="AP130" s="1">
        <v>0.5</v>
      </c>
      <c r="AQ130">
        <f>AE130*AP130*AJ130*AO130</f>
        <v>53.205669298483009</v>
      </c>
      <c r="AR130">
        <f>BV130*1000</f>
        <v>0.94895100289606382</v>
      </c>
      <c r="AS130">
        <f>(CA130-CG130)</f>
        <v>1.6860301073133195</v>
      </c>
      <c r="AT130">
        <f>(AZ130+BZ130*R130)</f>
        <v>25.615142822265625</v>
      </c>
      <c r="AU130" s="1">
        <v>1.9</v>
      </c>
      <c r="AV130">
        <f>(AU130*BO130+BP130)</f>
        <v>4.7803738117218018</v>
      </c>
      <c r="AW130" s="1">
        <v>1</v>
      </c>
      <c r="AX130">
        <f>AV130*(AW130+1)*(AW130+1)/(AW130*AW130+1)</f>
        <v>9.5607476234436035</v>
      </c>
      <c r="AY130" s="1">
        <v>18.719558715820312</v>
      </c>
      <c r="AZ130" s="1">
        <v>25.615142822265625</v>
      </c>
      <c r="BA130" s="1">
        <v>17.099395751953125</v>
      </c>
      <c r="BB130" s="1">
        <v>401.01766967773438</v>
      </c>
      <c r="BC130" s="1">
        <v>397.49655151367188</v>
      </c>
      <c r="BD130" s="1">
        <v>15.966145515441895</v>
      </c>
      <c r="BE130" s="1">
        <v>16.557130813598633</v>
      </c>
      <c r="BF130" s="1">
        <v>71.743659973144531</v>
      </c>
      <c r="BG130" s="1">
        <v>74.399246215820312</v>
      </c>
      <c r="BH130" s="1">
        <v>300.0335693359375</v>
      </c>
      <c r="BI130" s="1">
        <v>1581.260498046875</v>
      </c>
      <c r="BJ130" s="1">
        <v>1.0656889677047729</v>
      </c>
      <c r="BK130" s="1">
        <v>97.368644714355469</v>
      </c>
      <c r="BL130" s="1">
        <v>1.6283866167068481</v>
      </c>
      <c r="BM130" s="1">
        <v>-3.8233187049627304E-2</v>
      </c>
      <c r="BN130" s="1">
        <v>0.5</v>
      </c>
      <c r="BO130" s="1">
        <v>-1.355140209197998</v>
      </c>
      <c r="BP130" s="1">
        <v>7.355140209197998</v>
      </c>
      <c r="BQ130" s="1">
        <v>1</v>
      </c>
      <c r="BR130" s="1">
        <v>0</v>
      </c>
      <c r="BS130" s="1">
        <v>0.15999999642372131</v>
      </c>
      <c r="BT130" s="1">
        <v>111115</v>
      </c>
      <c r="BU130">
        <f>BH130*0.000001/(AU130*0.0001)</f>
        <v>1.5791240491365131</v>
      </c>
      <c r="BV130">
        <f>(BE130-BD130)/(1000-BE130)*BU130</f>
        <v>9.4895100289606378E-4</v>
      </c>
      <c r="BW130">
        <f>(AZ130+273.15)</f>
        <v>298.7651428222656</v>
      </c>
      <c r="BX130">
        <f>(AY130+273.15)</f>
        <v>291.86955871582029</v>
      </c>
      <c r="BY130">
        <f>(BI130*BQ130+BJ130*BR130)*BS130</f>
        <v>253.00167403247178</v>
      </c>
      <c r="BZ130">
        <f>((BY130+0.00000010773*(BX130^4-BW130^4))-BV130*44100)/(AV130*51.4+0.00000043092*BW130^3)</f>
        <v>0.52336873839528775</v>
      </c>
      <c r="CA130">
        <f>0.61365*EXP(17.502*AT130/(240.97+AT130))</f>
        <v>3.2981754949917121</v>
      </c>
      <c r="CB130">
        <f>CA130*1000/BK130</f>
        <v>33.873075923644322</v>
      </c>
      <c r="CC130">
        <f>(CB130-BE130)</f>
        <v>17.315945110045689</v>
      </c>
      <c r="CD130">
        <f>IF(R130,AZ130,(AY130+AZ130)/2)</f>
        <v>22.167350769042969</v>
      </c>
      <c r="CE130">
        <f>0.61365*EXP(17.502*CD130/(240.97+CD130))</f>
        <v>2.680710456596247</v>
      </c>
      <c r="CF130">
        <f>IF(CC130&lt;&gt;0,(1000-(CB130+BE130)/2)/CC130*BV130,0)</f>
        <v>5.3420307086191832E-2</v>
      </c>
      <c r="CG130">
        <f>BE130*BK130/1000</f>
        <v>1.6121453876783927</v>
      </c>
      <c r="CH130">
        <f>(CE130-CG130)</f>
        <v>1.0685650689178543</v>
      </c>
      <c r="CI130">
        <f>1/(1.6/T130+1.37/AX130)</f>
        <v>3.3414530398086777E-2</v>
      </c>
      <c r="CJ130">
        <f>U130*BK130*0.001</f>
        <v>22.728101791601649</v>
      </c>
      <c r="CK130">
        <f>U130/BC130</f>
        <v>0.58723330064745993</v>
      </c>
      <c r="CL130">
        <f>(1-BV130*BK130/CA130/T130)*100</f>
        <v>47.850594111770462</v>
      </c>
      <c r="CM130">
        <f>(BC130-S130/(AX130/1.35))</f>
        <v>396.7646887907307</v>
      </c>
      <c r="CN130">
        <f>S130*CL130/100/CM130</f>
        <v>6.2508925447186661E-3</v>
      </c>
      <c r="CO130">
        <f>(Y130-X130)</f>
        <v>0</v>
      </c>
      <c r="CP130">
        <f>BI130*AJ130</f>
        <v>1386.2133299921511</v>
      </c>
      <c r="CQ130">
        <f>(AA130-Z130)</f>
        <v>289.167724609375</v>
      </c>
      <c r="CR130">
        <f>(AA130-AB130)/(AA130-X130)</f>
        <v>7.6764042225426099E-2</v>
      </c>
      <c r="CS130">
        <v>-9999</v>
      </c>
    </row>
    <row r="131" spans="1:97" x14ac:dyDescent="0.2">
      <c r="A131" t="s">
        <v>84</v>
      </c>
      <c r="B131" t="s">
        <v>243</v>
      </c>
      <c r="C131" t="s">
        <v>100</v>
      </c>
      <c r="D131">
        <v>1</v>
      </c>
      <c r="E131">
        <v>2</v>
      </c>
      <c r="F131" t="s">
        <v>248</v>
      </c>
      <c r="G131" t="s">
        <v>101</v>
      </c>
      <c r="H131" t="s">
        <v>244</v>
      </c>
      <c r="I131">
        <v>1</v>
      </c>
      <c r="J131" s="6">
        <v>20130615</v>
      </c>
      <c r="K131" s="6" t="s">
        <v>138</v>
      </c>
      <c r="L131" s="6" t="s">
        <v>86</v>
      </c>
      <c r="M131" s="6" t="s">
        <v>87</v>
      </c>
      <c r="O131" s="1">
        <v>3</v>
      </c>
      <c r="P131" s="1" t="s">
        <v>247</v>
      </c>
      <c r="Q131" s="1">
        <v>6226.9999996554106</v>
      </c>
      <c r="R131" s="1">
        <v>0</v>
      </c>
      <c r="S131">
        <f>(BB131-BC131*(1000-BD131)/(1000-BE131))*BU131</f>
        <v>-3.8677383206370832</v>
      </c>
      <c r="T131">
        <f>IF(CF131&lt;&gt;0,1/(1/CF131-1/AX131),0)</f>
        <v>5.839914468615913E-2</v>
      </c>
      <c r="U131">
        <f>((CI131-BV131/2)*BC131-S131)/(CI131+BV131/2)</f>
        <v>155.75722644247966</v>
      </c>
      <c r="V131" s="1">
        <v>3</v>
      </c>
      <c r="W131" s="1">
        <v>3</v>
      </c>
      <c r="X131" s="1">
        <v>0</v>
      </c>
      <c r="Y131" s="1">
        <v>0</v>
      </c>
      <c r="Z131" s="1">
        <v>704.750244140625</v>
      </c>
      <c r="AA131" s="1">
        <v>962.6214599609375</v>
      </c>
      <c r="AB131" s="1">
        <v>915.776611328125</v>
      </c>
      <c r="AC131">
        <v>-9999</v>
      </c>
      <c r="AD131">
        <f>CQ131/AA131</f>
        <v>0.26788434140121575</v>
      </c>
      <c r="AE131">
        <f>(AA131-AB131)/AA131</f>
        <v>4.8663831611143835E-2</v>
      </c>
      <c r="AF131" s="1">
        <v>-1</v>
      </c>
      <c r="AG131" s="1">
        <v>0.87</v>
      </c>
      <c r="AH131" s="1">
        <v>0.92</v>
      </c>
      <c r="AI131" s="1">
        <v>12.962963104248047</v>
      </c>
      <c r="AJ131">
        <f>(AI131*AH131+(100-AI131)*AG131)/100</f>
        <v>0.87648148155212413</v>
      </c>
      <c r="AK131">
        <f>(S131-AF131)/CP131</f>
        <v>-1.9976334170221737E-3</v>
      </c>
      <c r="AL131">
        <f>(AA131-AB131)/(AA131-Z131)</f>
        <v>0.18165985871588905</v>
      </c>
      <c r="AM131">
        <f>(Y131-AA131)/(Y131-Z131)</f>
        <v>1.3659044008345986</v>
      </c>
      <c r="AN131">
        <f>(Y131-AA131)/AA131</f>
        <v>-1</v>
      </c>
      <c r="AO131" s="1">
        <v>1637.8758544921875</v>
      </c>
      <c r="AP131" s="1">
        <v>0.5</v>
      </c>
      <c r="AQ131">
        <f>AE131*AP131*AJ131*AO131</f>
        <v>34.930116194276287</v>
      </c>
      <c r="AR131">
        <f>BV131*1000</f>
        <v>0.81536052470915432</v>
      </c>
      <c r="AS131">
        <f>(CA131-CG131)</f>
        <v>1.3356274917821023</v>
      </c>
      <c r="AT131">
        <f>(AZ131+BZ131*R131)</f>
        <v>23.761192321777344</v>
      </c>
      <c r="AU131" s="1">
        <v>1.9</v>
      </c>
      <c r="AV131">
        <f>(AU131*BO131+BP131)</f>
        <v>4.7803738117218018</v>
      </c>
      <c r="AW131" s="1">
        <v>1</v>
      </c>
      <c r="AX131">
        <f>AV131*(AW131+1)*(AW131+1)/(AW131*AW131+1)</f>
        <v>9.5607476234436035</v>
      </c>
      <c r="AY131" s="1">
        <v>18.273017883300781</v>
      </c>
      <c r="AZ131" s="1">
        <v>23.761192321777344</v>
      </c>
      <c r="BA131" s="1">
        <v>16.513338088989258</v>
      </c>
      <c r="BB131" s="1">
        <v>49.141151428222656</v>
      </c>
      <c r="BC131" s="1">
        <v>51.563796997070312</v>
      </c>
      <c r="BD131" s="1">
        <v>16.096059799194336</v>
      </c>
      <c r="BE131" s="1">
        <v>16.603818893432617</v>
      </c>
      <c r="BF131" s="1">
        <v>74.377464294433594</v>
      </c>
      <c r="BG131" s="1">
        <v>76.723739624023438</v>
      </c>
      <c r="BH131" s="1">
        <v>300.0364990234375</v>
      </c>
      <c r="BI131" s="1">
        <v>1637.8758544921875</v>
      </c>
      <c r="BJ131" s="1">
        <v>0.64386504888534546</v>
      </c>
      <c r="BK131" s="1">
        <v>97.366279602050781</v>
      </c>
      <c r="BL131" s="1">
        <v>1.1639968156814575</v>
      </c>
      <c r="BM131" s="1">
        <v>-2.6791002601385117E-2</v>
      </c>
      <c r="BN131" s="1">
        <v>0.5</v>
      </c>
      <c r="BO131" s="1">
        <v>-1.355140209197998</v>
      </c>
      <c r="BP131" s="1">
        <v>7.355140209197998</v>
      </c>
      <c r="BQ131" s="1">
        <v>1</v>
      </c>
      <c r="BR131" s="1">
        <v>0</v>
      </c>
      <c r="BS131" s="1">
        <v>0.15999999642372131</v>
      </c>
      <c r="BT131" s="1">
        <v>111115</v>
      </c>
      <c r="BU131">
        <f>BH131*0.000001/(AU131*0.0001)</f>
        <v>1.5791394685444078</v>
      </c>
      <c r="BV131">
        <f>(BE131-BD131)/(1000-BE131)*BU131</f>
        <v>8.1536052470915427E-4</v>
      </c>
      <c r="BW131">
        <f>(AZ131+273.15)</f>
        <v>296.91119232177732</v>
      </c>
      <c r="BX131">
        <f>(AY131+273.15)</f>
        <v>291.42301788330076</v>
      </c>
      <c r="BY131">
        <f>(BI131*BQ131+BJ131*BR131)*BS131</f>
        <v>262.06013086124949</v>
      </c>
      <c r="BZ131">
        <f>((BY131+0.00000010773*(BX131^4-BW131^4))-BV131*44100)/(AV131*51.4+0.00000043092*BW131^3)</f>
        <v>0.64553414021012501</v>
      </c>
      <c r="CA131">
        <f>0.61365*EXP(17.502*AT131/(240.97+AT131))</f>
        <v>2.9522795646218758</v>
      </c>
      <c r="CB131">
        <f>CA131*1000/BK131</f>
        <v>30.321375908458691</v>
      </c>
      <c r="CC131">
        <f>(CB131-BE131)</f>
        <v>13.717557015026074</v>
      </c>
      <c r="CD131">
        <f>IF(R131,AZ131,(AY131+AZ131)/2)</f>
        <v>21.017105102539062</v>
      </c>
      <c r="CE131">
        <f>0.61365*EXP(17.502*CD131/(240.97+CD131))</f>
        <v>2.4985567499479253</v>
      </c>
      <c r="CF131">
        <f>IF(CC131&lt;&gt;0,(1000-(CB131+BE131)/2)/CC131*BV131,0)</f>
        <v>5.8044595558020801E-2</v>
      </c>
      <c r="CG131">
        <f>BE131*BK131/1000</f>
        <v>1.6166520728397735</v>
      </c>
      <c r="CH131">
        <f>(CE131-CG131)</f>
        <v>0.88190467710815179</v>
      </c>
      <c r="CI131">
        <f>1/(1.6/T131+1.37/AX131)</f>
        <v>3.6309560512083838E-2</v>
      </c>
      <c r="CJ131">
        <f>U131*BK131*0.001</f>
        <v>15.165501659838412</v>
      </c>
      <c r="CK131">
        <f>U131/BC131</f>
        <v>3.0206702282093243</v>
      </c>
      <c r="CL131">
        <f>(1-BV131*BK131/CA131/T131)*100</f>
        <v>53.953747531533281</v>
      </c>
      <c r="CM131">
        <f>(BC131-S131/(AX131/1.35))</f>
        <v>52.109930724108217</v>
      </c>
      <c r="CN131">
        <f>S131*CL131/100/CM131</f>
        <v>-4.0045913316316531E-2</v>
      </c>
      <c r="CO131">
        <f>(Y131-X131)</f>
        <v>0</v>
      </c>
      <c r="CP131">
        <f>BI131*AJ131</f>
        <v>1435.5678555437637</v>
      </c>
      <c r="CQ131">
        <f>(AA131-Z131)</f>
        <v>257.8712158203125</v>
      </c>
      <c r="CR131">
        <f>(AA131-AB131)/(AA131-X131)</f>
        <v>4.8663831611143835E-2</v>
      </c>
      <c r="CS131">
        <v>-9999</v>
      </c>
    </row>
    <row r="132" spans="1:97" x14ac:dyDescent="0.2">
      <c r="A132" t="s">
        <v>84</v>
      </c>
      <c r="B132" t="s">
        <v>243</v>
      </c>
      <c r="C132" t="s">
        <v>100</v>
      </c>
      <c r="D132">
        <v>3</v>
      </c>
      <c r="E132">
        <v>2</v>
      </c>
      <c r="F132" t="s">
        <v>248</v>
      </c>
      <c r="G132" t="s">
        <v>101</v>
      </c>
      <c r="H132" t="s">
        <v>249</v>
      </c>
      <c r="I132">
        <v>1</v>
      </c>
      <c r="J132" s="6">
        <v>20130615</v>
      </c>
      <c r="K132" s="6" t="s">
        <v>138</v>
      </c>
      <c r="L132" s="6" t="s">
        <v>86</v>
      </c>
      <c r="M132" s="6" t="s">
        <v>87</v>
      </c>
      <c r="O132" s="1">
        <v>4</v>
      </c>
      <c r="P132" s="1" t="s">
        <v>250</v>
      </c>
      <c r="Q132" s="1">
        <v>6792.9999940730631</v>
      </c>
      <c r="R132" s="1">
        <v>0</v>
      </c>
      <c r="S132">
        <f t="shared" ref="S132:S139" si="160">(BB132-BC132*(1000-BD132)/(1000-BE132))*BU132</f>
        <v>6.1247815862773765</v>
      </c>
      <c r="T132">
        <f t="shared" ref="T132:T139" si="161">IF(CF132&lt;&gt;0,1/(1/CF132-1/AX132),0)</f>
        <v>5.0811886780914944E-2</v>
      </c>
      <c r="U132">
        <f t="shared" ref="U132:U139" si="162">((CI132-BV132/2)*BC132-S132)/(CI132+BV132/2)</f>
        <v>196.31317208104252</v>
      </c>
      <c r="V132" s="1">
        <v>4</v>
      </c>
      <c r="W132" s="1">
        <v>4</v>
      </c>
      <c r="X132" s="1">
        <v>0</v>
      </c>
      <c r="Y132" s="1">
        <v>0</v>
      </c>
      <c r="Z132" s="1">
        <v>712.56494140625</v>
      </c>
      <c r="AA132" s="1">
        <v>1017.8529052734375</v>
      </c>
      <c r="AB132" s="1">
        <v>923.46124267578125</v>
      </c>
      <c r="AC132">
        <v>-9999</v>
      </c>
      <c r="AD132">
        <f t="shared" ref="AD132:AD139" si="163">CQ132/AA132</f>
        <v>0.29993328337081721</v>
      </c>
      <c r="AE132">
        <f t="shared" ref="AE132:AE139" si="164">(AA132-AB132)/AA132</f>
        <v>9.2736054599459772E-2</v>
      </c>
      <c r="AF132" s="1">
        <v>-1</v>
      </c>
      <c r="AG132" s="1">
        <v>0.87</v>
      </c>
      <c r="AH132" s="1">
        <v>0.92</v>
      </c>
      <c r="AI132" s="1">
        <v>25.925926208496094</v>
      </c>
      <c r="AJ132">
        <f t="shared" ref="AJ132:AJ139" si="165">(AI132*AH132+(100-AI132)*AG132)/100</f>
        <v>0.88296296310424793</v>
      </c>
      <c r="AK132">
        <f t="shared" ref="AK132:AK139" si="166">(S132-AF132)/CP132</f>
        <v>2.0568545311313573E-2</v>
      </c>
      <c r="AL132">
        <f t="shared" ref="AL132:AL139" si="167">(AA132-AB132)/(AA132-Z132)</f>
        <v>0.30918894214486753</v>
      </c>
      <c r="AM132">
        <f t="shared" ref="AM132:AM139" si="168">(Y132-AA132)/(Y132-Z132)</f>
        <v>1.4284352851610975</v>
      </c>
      <c r="AN132">
        <f t="shared" ref="AN132:AN139" si="169">(Y132-AA132)/AA132</f>
        <v>-1</v>
      </c>
      <c r="AO132" s="1">
        <v>392.30648803710938</v>
      </c>
      <c r="AP132" s="1">
        <v>0.5</v>
      </c>
      <c r="AQ132">
        <f t="shared" ref="AQ132:AQ139" si="170">AE132*AP132*AJ132*AO132</f>
        <v>16.061518308512028</v>
      </c>
      <c r="AR132">
        <f t="shared" ref="AR132:AR139" si="171">BV132*1000</f>
        <v>0.71672660905613861</v>
      </c>
      <c r="AS132">
        <f t="shared" ref="AS132:AS139" si="172">(CA132-CG132)</f>
        <v>1.3483396941378971</v>
      </c>
      <c r="AT132">
        <f t="shared" ref="AT132:AT139" si="173">(AZ132+BZ132*R132)</f>
        <v>23.858795166015625</v>
      </c>
      <c r="AU132" s="1">
        <v>2</v>
      </c>
      <c r="AV132">
        <f t="shared" ref="AV132:AV139" si="174">(AU132*BO132+BP132)</f>
        <v>4.644859790802002</v>
      </c>
      <c r="AW132" s="1">
        <v>1</v>
      </c>
      <c r="AX132">
        <f t="shared" ref="AX132:AX139" si="175">AV132*(AW132+1)*(AW132+1)/(AW132*AW132+1)</f>
        <v>9.2897195816040039</v>
      </c>
      <c r="AY132" s="1">
        <v>18.235616683959961</v>
      </c>
      <c r="AZ132" s="1">
        <v>23.858795166015625</v>
      </c>
      <c r="BA132" s="1">
        <v>16.512443542480469</v>
      </c>
      <c r="BB132" s="1">
        <v>401.07452392578125</v>
      </c>
      <c r="BC132" s="1">
        <v>396.80209350585938</v>
      </c>
      <c r="BD132" s="1">
        <v>16.182174682617188</v>
      </c>
      <c r="BE132" s="1">
        <v>16.651996612548828</v>
      </c>
      <c r="BF132" s="1">
        <v>74.950286865234375</v>
      </c>
      <c r="BG132" s="1">
        <v>77.126335144042969</v>
      </c>
      <c r="BH132" s="1">
        <v>300.0250244140625</v>
      </c>
      <c r="BI132" s="1">
        <v>392.30648803710938</v>
      </c>
      <c r="BJ132" s="1">
        <v>0.63116985559463501</v>
      </c>
      <c r="BK132" s="1">
        <v>97.365196228027344</v>
      </c>
      <c r="BL132" s="1">
        <v>1.6758300065994263</v>
      </c>
      <c r="BM132" s="1">
        <v>-3.9110567420721054E-2</v>
      </c>
      <c r="BN132" s="1">
        <v>0.75</v>
      </c>
      <c r="BO132" s="1">
        <v>-1.355140209197998</v>
      </c>
      <c r="BP132" s="1">
        <v>7.355140209197998</v>
      </c>
      <c r="BQ132" s="1">
        <v>1</v>
      </c>
      <c r="BR132" s="1">
        <v>0</v>
      </c>
      <c r="BS132" s="1">
        <v>0.15999999642372131</v>
      </c>
      <c r="BT132" s="1">
        <v>111115</v>
      </c>
      <c r="BU132">
        <f t="shared" ref="BU132:BU139" si="176">BH132*0.000001/(AU132*0.0001)</f>
        <v>1.5001251220703125</v>
      </c>
      <c r="BV132">
        <f t="shared" ref="BV132:BV139" si="177">(BE132-BD132)/(1000-BE132)*BU132</f>
        <v>7.1672660905613863E-4</v>
      </c>
      <c r="BW132">
        <f t="shared" ref="BW132:BW139" si="178">(AZ132+273.15)</f>
        <v>297.0087951660156</v>
      </c>
      <c r="BX132">
        <f t="shared" ref="BX132:BX139" si="179">(AY132+273.15)</f>
        <v>291.38561668395994</v>
      </c>
      <c r="BY132">
        <f t="shared" ref="BY132:BY139" si="180">(BI132*BQ132+BJ132*BR132)*BS132</f>
        <v>62.769036682940168</v>
      </c>
      <c r="BZ132">
        <f t="shared" ref="BZ132:BZ139" si="181">((BY132+0.00000010773*(BX132^4-BW132^4))-BV132*44100)/(AV132*51.4+0.00000043092*BW132^3)</f>
        <v>-0.12216444982605332</v>
      </c>
      <c r="CA132">
        <f t="shared" ref="CA132:CA139" si="182">0.61365*EXP(17.502*AT132/(240.97+AT132))</f>
        <v>2.9696646119071604</v>
      </c>
      <c r="CB132">
        <f t="shared" ref="CB132:CB139" si="183">CA132*1000/BK132</f>
        <v>30.500268339749091</v>
      </c>
      <c r="CC132">
        <f t="shared" ref="CC132:CC139" si="184">(CB132-BE132)</f>
        <v>13.848271727200263</v>
      </c>
      <c r="CD132">
        <f t="shared" ref="CD132:CD139" si="185">IF(R132,AZ132,(AY132+AZ132)/2)</f>
        <v>21.047205924987793</v>
      </c>
      <c r="CE132">
        <f t="shared" ref="CE132:CE139" si="186">0.61365*EXP(17.502*CD132/(240.97+CD132))</f>
        <v>2.5031817330824535</v>
      </c>
      <c r="CF132">
        <f t="shared" ref="CF132:CF139" si="187">IF(CC132&lt;&gt;0,(1000-(CB132+BE132)/2)/CC132*BV132,0)</f>
        <v>5.053547340476227E-2</v>
      </c>
      <c r="CG132">
        <f t="shared" ref="CG132:CG139" si="188">BE132*BK132/1000</f>
        <v>1.6213249177692632</v>
      </c>
      <c r="CH132">
        <f t="shared" ref="CH132:CH139" si="189">(CE132-CG132)</f>
        <v>0.88185681531319027</v>
      </c>
      <c r="CI132">
        <f t="shared" ref="CI132:CI139" si="190">1/(1.6/T132+1.37/AX132)</f>
        <v>3.1609389126249728E-2</v>
      </c>
      <c r="CJ132">
        <f t="shared" ref="CJ132:CJ139" si="191">U132*BK132*0.001</f>
        <v>19.114070521817204</v>
      </c>
      <c r="CK132">
        <f t="shared" ref="CK132:CK139" si="192">U132/BC132</f>
        <v>0.49473824683372963</v>
      </c>
      <c r="CL132">
        <f t="shared" ref="CL132:CL139" si="193">(1-BV132*BK132/CA132/T132)*100</f>
        <v>53.752895577136428</v>
      </c>
      <c r="CM132">
        <f t="shared" ref="CM132:CM139" si="194">(BC132-S132/(AX132/1.35))</f>
        <v>395.91202841090774</v>
      </c>
      <c r="CN132">
        <f t="shared" ref="CN132:CN139" si="195">S132*CL132/100/CM132</f>
        <v>8.3156035031661437E-3</v>
      </c>
      <c r="CO132">
        <f t="shared" ref="CO132:CO139" si="196">(Y132-X132)</f>
        <v>0</v>
      </c>
      <c r="CP132">
        <f t="shared" ref="CP132:CP139" si="197">BI132*AJ132</f>
        <v>346.39209912226727</v>
      </c>
      <c r="CQ132">
        <f t="shared" ref="CQ132:CQ139" si="198">(AA132-Z132)</f>
        <v>305.2879638671875</v>
      </c>
      <c r="CR132">
        <f t="shared" ref="CR132:CR139" si="199">(AA132-AB132)/(AA132-X132)</f>
        <v>9.2736054599459772E-2</v>
      </c>
      <c r="CS132">
        <v>-9999</v>
      </c>
    </row>
    <row r="133" spans="1:97" x14ac:dyDescent="0.2">
      <c r="A133" t="s">
        <v>84</v>
      </c>
      <c r="B133" t="s">
        <v>243</v>
      </c>
      <c r="C133" t="s">
        <v>100</v>
      </c>
      <c r="D133">
        <v>3</v>
      </c>
      <c r="E133">
        <v>2</v>
      </c>
      <c r="F133" t="s">
        <v>248</v>
      </c>
      <c r="G133" t="s">
        <v>101</v>
      </c>
      <c r="H133" t="s">
        <v>249</v>
      </c>
      <c r="I133">
        <v>1</v>
      </c>
      <c r="J133" s="6">
        <v>20130615</v>
      </c>
      <c r="K133" s="6" t="s">
        <v>138</v>
      </c>
      <c r="L133" s="6" t="s">
        <v>86</v>
      </c>
      <c r="M133" s="6" t="s">
        <v>87</v>
      </c>
      <c r="O133" s="1">
        <v>5</v>
      </c>
      <c r="P133" s="1" t="s">
        <v>251</v>
      </c>
      <c r="Q133" s="1">
        <v>6938.4999983115122</v>
      </c>
      <c r="R133" s="1">
        <v>0</v>
      </c>
      <c r="S133">
        <f t="shared" si="160"/>
        <v>2.228482985118124</v>
      </c>
      <c r="T133">
        <f t="shared" si="161"/>
        <v>5.4128006514078286E-2</v>
      </c>
      <c r="U133">
        <f t="shared" si="162"/>
        <v>177.20767461829104</v>
      </c>
      <c r="V133" s="1">
        <v>5</v>
      </c>
      <c r="W133" s="1">
        <v>5</v>
      </c>
      <c r="X133" s="1">
        <v>0</v>
      </c>
      <c r="Y133" s="1">
        <v>0</v>
      </c>
      <c r="Z133" s="1">
        <v>700.50537109375</v>
      </c>
      <c r="AA133" s="1">
        <v>1002.059814453125</v>
      </c>
      <c r="AB133" s="1">
        <v>912.86334228515625</v>
      </c>
      <c r="AC133">
        <v>-9999</v>
      </c>
      <c r="AD133">
        <f t="shared" si="163"/>
        <v>0.30093457397445739</v>
      </c>
      <c r="AE133">
        <f t="shared" si="164"/>
        <v>8.9013121653469154E-2</v>
      </c>
      <c r="AF133" s="1">
        <v>-1</v>
      </c>
      <c r="AG133" s="1">
        <v>0.87</v>
      </c>
      <c r="AH133" s="1">
        <v>0.92</v>
      </c>
      <c r="AI133" s="1">
        <v>12.993039131164551</v>
      </c>
      <c r="AJ133">
        <f t="shared" si="165"/>
        <v>0.87649651956558217</v>
      </c>
      <c r="AK133">
        <f t="shared" si="166"/>
        <v>2.2561224928517574E-3</v>
      </c>
      <c r="AL133">
        <f t="shared" si="167"/>
        <v>0.29578894999623534</v>
      </c>
      <c r="AM133">
        <f t="shared" si="168"/>
        <v>1.4304812722399773</v>
      </c>
      <c r="AN133">
        <f t="shared" si="169"/>
        <v>-1</v>
      </c>
      <c r="AO133" s="1">
        <v>1632.6219482421875</v>
      </c>
      <c r="AP133" s="1">
        <v>0.5</v>
      </c>
      <c r="AQ133">
        <f t="shared" si="170"/>
        <v>63.688330226083487</v>
      </c>
      <c r="AR133">
        <f t="shared" si="171"/>
        <v>0.72257903672797807</v>
      </c>
      <c r="AS133">
        <f t="shared" si="172"/>
        <v>1.2769511259747814</v>
      </c>
      <c r="AT133">
        <f t="shared" si="173"/>
        <v>23.474916458129883</v>
      </c>
      <c r="AU133" s="1">
        <v>2</v>
      </c>
      <c r="AV133">
        <f t="shared" si="174"/>
        <v>4.644859790802002</v>
      </c>
      <c r="AW133" s="1">
        <v>1</v>
      </c>
      <c r="AX133">
        <f t="shared" si="175"/>
        <v>9.2897195816040039</v>
      </c>
      <c r="AY133" s="1">
        <v>18.26263427734375</v>
      </c>
      <c r="AZ133" s="1">
        <v>23.474916458129883</v>
      </c>
      <c r="BA133" s="1">
        <v>16.511857986450195</v>
      </c>
      <c r="BB133" s="1">
        <v>249.57762145996094</v>
      </c>
      <c r="BC133" s="1">
        <v>247.97268676757812</v>
      </c>
      <c r="BD133" s="1">
        <v>16.214611053466797</v>
      </c>
      <c r="BE133" s="1">
        <v>16.688240051269531</v>
      </c>
      <c r="BF133" s="1">
        <v>74.973060607910156</v>
      </c>
      <c r="BG133" s="1">
        <v>77.16302490234375</v>
      </c>
      <c r="BH133" s="1">
        <v>300.03250122070312</v>
      </c>
      <c r="BI133" s="1">
        <v>1632.6219482421875</v>
      </c>
      <c r="BJ133" s="1">
        <v>0.88491308689117432</v>
      </c>
      <c r="BK133" s="1">
        <v>97.364921569824219</v>
      </c>
      <c r="BL133" s="1">
        <v>1.5277739763259888</v>
      </c>
      <c r="BM133" s="1">
        <v>-3.5366442054510117E-2</v>
      </c>
      <c r="BN133" s="1">
        <v>0.75</v>
      </c>
      <c r="BO133" s="1">
        <v>-1.355140209197998</v>
      </c>
      <c r="BP133" s="1">
        <v>7.355140209197998</v>
      </c>
      <c r="BQ133" s="1">
        <v>1</v>
      </c>
      <c r="BR133" s="1">
        <v>0</v>
      </c>
      <c r="BS133" s="1">
        <v>0.15999999642372131</v>
      </c>
      <c r="BT133" s="1">
        <v>111115</v>
      </c>
      <c r="BU133">
        <f t="shared" si="176"/>
        <v>1.5001625061035155</v>
      </c>
      <c r="BV133">
        <f t="shared" si="177"/>
        <v>7.2257903672797808E-4</v>
      </c>
      <c r="BW133">
        <f t="shared" si="178"/>
        <v>296.62491645812986</v>
      </c>
      <c r="BX133">
        <f t="shared" si="179"/>
        <v>291.41263427734373</v>
      </c>
      <c r="BY133">
        <f t="shared" si="180"/>
        <v>261.21950588003892</v>
      </c>
      <c r="BZ133">
        <f t="shared" si="181"/>
        <v>0.68906363340648835</v>
      </c>
      <c r="CA133">
        <f t="shared" si="182"/>
        <v>2.9018003097050387</v>
      </c>
      <c r="CB133">
        <f t="shared" si="183"/>
        <v>29.803344602132128</v>
      </c>
      <c r="CC133">
        <f t="shared" si="184"/>
        <v>13.115104550862597</v>
      </c>
      <c r="CD133">
        <f t="shared" si="185"/>
        <v>20.868775367736816</v>
      </c>
      <c r="CE133">
        <f t="shared" si="186"/>
        <v>2.475875056502312</v>
      </c>
      <c r="CF133">
        <f t="shared" si="187"/>
        <v>5.3814448200807656E-2</v>
      </c>
      <c r="CG133">
        <f t="shared" si="188"/>
        <v>1.6248491837302572</v>
      </c>
      <c r="CH133">
        <f t="shared" si="189"/>
        <v>0.85102587277205477</v>
      </c>
      <c r="CI133">
        <f t="shared" si="190"/>
        <v>3.3662061529442559E-2</v>
      </c>
      <c r="CJ133">
        <f t="shared" si="191"/>
        <v>17.253811340780839</v>
      </c>
      <c r="CK133">
        <f t="shared" si="192"/>
        <v>0.71462577967058805</v>
      </c>
      <c r="CL133">
        <f t="shared" si="193"/>
        <v>55.208220072782829</v>
      </c>
      <c r="CM133">
        <f t="shared" si="194"/>
        <v>247.64883931411279</v>
      </c>
      <c r="CN133">
        <f t="shared" si="195"/>
        <v>4.9679449098812009E-3</v>
      </c>
      <c r="CO133">
        <f t="shared" si="196"/>
        <v>0</v>
      </c>
      <c r="CP133">
        <f t="shared" si="197"/>
        <v>1430.9874554006574</v>
      </c>
      <c r="CQ133">
        <f t="shared" si="198"/>
        <v>301.554443359375</v>
      </c>
      <c r="CR133">
        <f t="shared" si="199"/>
        <v>8.9013121653469154E-2</v>
      </c>
      <c r="CS133">
        <v>-9999</v>
      </c>
    </row>
    <row r="134" spans="1:97" x14ac:dyDescent="0.2">
      <c r="A134" t="s">
        <v>84</v>
      </c>
      <c r="B134" t="s">
        <v>243</v>
      </c>
      <c r="C134" t="s">
        <v>100</v>
      </c>
      <c r="D134">
        <v>3</v>
      </c>
      <c r="E134">
        <v>2</v>
      </c>
      <c r="F134" t="s">
        <v>248</v>
      </c>
      <c r="G134" t="s">
        <v>101</v>
      </c>
      <c r="H134" t="s">
        <v>249</v>
      </c>
      <c r="I134">
        <v>1</v>
      </c>
      <c r="J134" s="6">
        <v>20130615</v>
      </c>
      <c r="K134" s="6" t="s">
        <v>138</v>
      </c>
      <c r="L134" s="6" t="s">
        <v>86</v>
      </c>
      <c r="M134" s="6" t="s">
        <v>87</v>
      </c>
      <c r="O134" s="1">
        <v>6</v>
      </c>
      <c r="P134" s="1" t="s">
        <v>252</v>
      </c>
      <c r="Q134" s="1">
        <v>7103.9999997932464</v>
      </c>
      <c r="R134" s="1">
        <v>0</v>
      </c>
      <c r="S134">
        <f t="shared" si="160"/>
        <v>-1.8122573897704262</v>
      </c>
      <c r="T134">
        <f t="shared" si="161"/>
        <v>5.7573278298552986E-2</v>
      </c>
      <c r="U134">
        <f t="shared" si="162"/>
        <v>147.67847559714187</v>
      </c>
      <c r="V134" s="1">
        <v>6</v>
      </c>
      <c r="W134" s="1">
        <v>6</v>
      </c>
      <c r="X134" s="1">
        <v>0</v>
      </c>
      <c r="Y134" s="1">
        <v>0</v>
      </c>
      <c r="Z134" s="1">
        <v>697.5341796875</v>
      </c>
      <c r="AA134" s="1">
        <v>968.587890625</v>
      </c>
      <c r="AB134" s="1">
        <v>901.718994140625</v>
      </c>
      <c r="AC134">
        <v>-9999</v>
      </c>
      <c r="AD134">
        <f t="shared" si="163"/>
        <v>0.27984420780090219</v>
      </c>
      <c r="AE134">
        <f t="shared" si="164"/>
        <v>6.9037510309184799E-2</v>
      </c>
      <c r="AF134" s="1">
        <v>-1</v>
      </c>
      <c r="AG134" s="1">
        <v>0.87</v>
      </c>
      <c r="AH134" s="1">
        <v>0.92</v>
      </c>
      <c r="AI134" s="1">
        <v>12.962963104248047</v>
      </c>
      <c r="AJ134">
        <f t="shared" si="165"/>
        <v>0.87648148155212413</v>
      </c>
      <c r="AK134">
        <f t="shared" si="166"/>
        <v>-5.6617328077673032E-4</v>
      </c>
      <c r="AL134">
        <f t="shared" si="167"/>
        <v>0.24669980076308101</v>
      </c>
      <c r="AM134">
        <f t="shared" si="168"/>
        <v>1.3885884288264323</v>
      </c>
      <c r="AN134">
        <f t="shared" si="169"/>
        <v>-1</v>
      </c>
      <c r="AO134" s="1">
        <v>1636.8223876953125</v>
      </c>
      <c r="AP134" s="1">
        <v>0.5</v>
      </c>
      <c r="AQ134">
        <f t="shared" si="170"/>
        <v>49.522142623064646</v>
      </c>
      <c r="AR134">
        <f t="shared" si="171"/>
        <v>0.79399652229289719</v>
      </c>
      <c r="AS134">
        <f t="shared" si="172"/>
        <v>1.3192571486275615</v>
      </c>
      <c r="AT134">
        <f t="shared" si="173"/>
        <v>23.74641227722168</v>
      </c>
      <c r="AU134" s="1">
        <v>2</v>
      </c>
      <c r="AV134">
        <f t="shared" si="174"/>
        <v>4.644859790802002</v>
      </c>
      <c r="AW134" s="1">
        <v>1</v>
      </c>
      <c r="AX134">
        <f t="shared" si="175"/>
        <v>9.2897195816040039</v>
      </c>
      <c r="AY134" s="1">
        <v>18.264925003051758</v>
      </c>
      <c r="AZ134" s="1">
        <v>23.74641227722168</v>
      </c>
      <c r="BA134" s="1">
        <v>16.512947082519531</v>
      </c>
      <c r="BB134" s="1">
        <v>98.636970520019531</v>
      </c>
      <c r="BC134" s="1">
        <v>99.792160034179688</v>
      </c>
      <c r="BD134" s="1">
        <v>16.225481033325195</v>
      </c>
      <c r="BE134" s="1">
        <v>16.745876312255859</v>
      </c>
      <c r="BF134" s="1">
        <v>75.009628295898438</v>
      </c>
      <c r="BG134" s="1">
        <v>77.415390014648438</v>
      </c>
      <c r="BH134" s="1">
        <v>300.04129028320312</v>
      </c>
      <c r="BI134" s="1">
        <v>1636.8223876953125</v>
      </c>
      <c r="BJ134" s="1">
        <v>0.6803358793258667</v>
      </c>
      <c r="BK134" s="1">
        <v>97.361137390136719</v>
      </c>
      <c r="BL134" s="1">
        <v>1.2521544694900513</v>
      </c>
      <c r="BM134" s="1">
        <v>-3.8801576942205429E-2</v>
      </c>
      <c r="BN134" s="1">
        <v>0.75</v>
      </c>
      <c r="BO134" s="1">
        <v>-1.355140209197998</v>
      </c>
      <c r="BP134" s="1">
        <v>7.355140209197998</v>
      </c>
      <c r="BQ134" s="1">
        <v>1</v>
      </c>
      <c r="BR134" s="1">
        <v>0</v>
      </c>
      <c r="BS134" s="1">
        <v>0.15999999642372131</v>
      </c>
      <c r="BT134" s="1">
        <v>111115</v>
      </c>
      <c r="BU134">
        <f t="shared" si="176"/>
        <v>1.5002064514160154</v>
      </c>
      <c r="BV134">
        <f t="shared" si="177"/>
        <v>7.9399652229289724E-4</v>
      </c>
      <c r="BW134">
        <f t="shared" si="178"/>
        <v>296.89641227722166</v>
      </c>
      <c r="BX134">
        <f t="shared" si="179"/>
        <v>291.41492500305174</v>
      </c>
      <c r="BY134">
        <f t="shared" si="180"/>
        <v>261.89157617751698</v>
      </c>
      <c r="BZ134">
        <f t="shared" si="181"/>
        <v>0.66693809855527031</v>
      </c>
      <c r="CA134">
        <f t="shared" si="182"/>
        <v>2.9496547129833401</v>
      </c>
      <c r="CB134">
        <f t="shared" si="183"/>
        <v>30.296017405422777</v>
      </c>
      <c r="CC134">
        <f t="shared" si="184"/>
        <v>13.550141093166918</v>
      </c>
      <c r="CD134">
        <f t="shared" si="185"/>
        <v>21.005668640136719</v>
      </c>
      <c r="CE134">
        <f t="shared" si="186"/>
        <v>2.4968015034437729</v>
      </c>
      <c r="CF134">
        <f t="shared" si="187"/>
        <v>5.7218664141949233E-2</v>
      </c>
      <c r="CG134">
        <f t="shared" si="188"/>
        <v>1.6303975643557787</v>
      </c>
      <c r="CH134">
        <f t="shared" si="189"/>
        <v>0.86640393908799429</v>
      </c>
      <c r="CI134">
        <f t="shared" si="190"/>
        <v>3.5793356778229431E-2</v>
      </c>
      <c r="CJ134">
        <f t="shared" si="191"/>
        <v>14.378144352179282</v>
      </c>
      <c r="CK134">
        <f t="shared" si="192"/>
        <v>1.4798604975236602</v>
      </c>
      <c r="CL134">
        <f t="shared" si="193"/>
        <v>54.478968018869537</v>
      </c>
      <c r="CM134">
        <f t="shared" si="194"/>
        <v>100.05552077986192</v>
      </c>
      <c r="CN134">
        <f t="shared" si="195"/>
        <v>-9.8675127179123443E-3</v>
      </c>
      <c r="CO134">
        <f t="shared" si="196"/>
        <v>0</v>
      </c>
      <c r="CP134">
        <f t="shared" si="197"/>
        <v>1434.6445114048729</v>
      </c>
      <c r="CQ134">
        <f t="shared" si="198"/>
        <v>271.0537109375</v>
      </c>
      <c r="CR134">
        <f t="shared" si="199"/>
        <v>6.9037510309184799E-2</v>
      </c>
      <c r="CS134">
        <v>-9999</v>
      </c>
    </row>
    <row r="135" spans="1:97" x14ac:dyDescent="0.2">
      <c r="A135" t="s">
        <v>84</v>
      </c>
      <c r="B135" t="s">
        <v>243</v>
      </c>
      <c r="C135" t="s">
        <v>100</v>
      </c>
      <c r="D135">
        <v>3</v>
      </c>
      <c r="E135">
        <v>2</v>
      </c>
      <c r="F135" t="s">
        <v>248</v>
      </c>
      <c r="G135" t="s">
        <v>101</v>
      </c>
      <c r="H135" t="s">
        <v>249</v>
      </c>
      <c r="I135">
        <v>1</v>
      </c>
      <c r="J135" s="6">
        <v>20130615</v>
      </c>
      <c r="K135" s="6" t="s">
        <v>138</v>
      </c>
      <c r="L135" s="6" t="s">
        <v>86</v>
      </c>
      <c r="M135" s="6" t="s">
        <v>87</v>
      </c>
      <c r="O135" s="1">
        <v>7</v>
      </c>
      <c r="P135" s="1" t="s">
        <v>253</v>
      </c>
      <c r="Q135" s="1">
        <v>7206.9999996554106</v>
      </c>
      <c r="R135" s="1">
        <v>0</v>
      </c>
      <c r="S135">
        <f t="shared" si="160"/>
        <v>-1.6254061470278005</v>
      </c>
      <c r="T135">
        <f t="shared" si="161"/>
        <v>6.1188773963689838E-2</v>
      </c>
      <c r="U135">
        <f t="shared" si="162"/>
        <v>139.85835713328837</v>
      </c>
      <c r="V135" s="1">
        <v>7</v>
      </c>
      <c r="W135" s="1">
        <v>7</v>
      </c>
      <c r="X135" s="1">
        <v>0</v>
      </c>
      <c r="Y135" s="1">
        <v>0</v>
      </c>
      <c r="Z135" s="1">
        <v>698.755615234375</v>
      </c>
      <c r="AA135" s="1">
        <v>991.4774169921875</v>
      </c>
      <c r="AB135" s="1">
        <v>898.6448974609375</v>
      </c>
      <c r="AC135">
        <v>-9999</v>
      </c>
      <c r="AD135">
        <f t="shared" si="163"/>
        <v>0.29523799205213674</v>
      </c>
      <c r="AE135">
        <f t="shared" si="164"/>
        <v>9.3630493181451335E-2</v>
      </c>
      <c r="AF135" s="1">
        <v>-1</v>
      </c>
      <c r="AG135" s="1">
        <v>0.87</v>
      </c>
      <c r="AH135" s="1">
        <v>0.92</v>
      </c>
      <c r="AI135" s="1">
        <v>7.9800500869750977</v>
      </c>
      <c r="AJ135">
        <f t="shared" si="165"/>
        <v>0.87399002504348744</v>
      </c>
      <c r="AK135">
        <f t="shared" si="166"/>
        <v>-3.0356750961812659E-4</v>
      </c>
      <c r="AL135">
        <f t="shared" si="167"/>
        <v>0.31713565226021767</v>
      </c>
      <c r="AM135">
        <f t="shared" si="168"/>
        <v>1.4189187111714707</v>
      </c>
      <c r="AN135">
        <f t="shared" si="169"/>
        <v>-1</v>
      </c>
      <c r="AO135" s="1">
        <v>2357.221435546875</v>
      </c>
      <c r="AP135" s="1">
        <v>0.5</v>
      </c>
      <c r="AQ135">
        <f t="shared" si="170"/>
        <v>96.448210249157157</v>
      </c>
      <c r="AR135">
        <f t="shared" si="171"/>
        <v>0.79515134294112644</v>
      </c>
      <c r="AS135">
        <f t="shared" si="172"/>
        <v>1.244106489641152</v>
      </c>
      <c r="AT135">
        <f t="shared" si="173"/>
        <v>23.318851470947266</v>
      </c>
      <c r="AU135" s="1">
        <v>2</v>
      </c>
      <c r="AV135">
        <f t="shared" si="174"/>
        <v>4.644859790802002</v>
      </c>
      <c r="AW135" s="1">
        <v>1</v>
      </c>
      <c r="AX135">
        <f t="shared" si="175"/>
        <v>9.2897195816040039</v>
      </c>
      <c r="AY135" s="1">
        <v>18.251880645751953</v>
      </c>
      <c r="AZ135" s="1">
        <v>23.318851470947266</v>
      </c>
      <c r="BA135" s="1">
        <v>16.513799667358398</v>
      </c>
      <c r="BB135" s="1">
        <v>98.589599609375</v>
      </c>
      <c r="BC135" s="1">
        <v>99.620246887207031</v>
      </c>
      <c r="BD135" s="1">
        <v>16.225395202636719</v>
      </c>
      <c r="BE135" s="1">
        <v>16.746543884277344</v>
      </c>
      <c r="BF135" s="1">
        <v>75.072105407714844</v>
      </c>
      <c r="BG135" s="1">
        <v>77.483367919921875</v>
      </c>
      <c r="BH135" s="1">
        <v>300.0430908203125</v>
      </c>
      <c r="BI135" s="1">
        <v>2357.221435546875</v>
      </c>
      <c r="BJ135" s="1">
        <v>0.52967619895935059</v>
      </c>
      <c r="BK135" s="1">
        <v>97.363014221191406</v>
      </c>
      <c r="BL135" s="1">
        <v>1.2274962663650513</v>
      </c>
      <c r="BM135" s="1">
        <v>-3.3657457679510117E-2</v>
      </c>
      <c r="BN135" s="1">
        <v>0.5</v>
      </c>
      <c r="BO135" s="1">
        <v>-1.355140209197998</v>
      </c>
      <c r="BP135" s="1">
        <v>7.355140209197998</v>
      </c>
      <c r="BQ135" s="1">
        <v>1</v>
      </c>
      <c r="BR135" s="1">
        <v>0</v>
      </c>
      <c r="BS135" s="1">
        <v>0.15999999642372131</v>
      </c>
      <c r="BT135" s="1">
        <v>111115</v>
      </c>
      <c r="BU135">
        <f t="shared" si="176"/>
        <v>1.5002154541015624</v>
      </c>
      <c r="BV135">
        <f t="shared" si="177"/>
        <v>7.9515134294112647E-4</v>
      </c>
      <c r="BW135">
        <f t="shared" si="178"/>
        <v>296.46885147094724</v>
      </c>
      <c r="BX135">
        <f t="shared" si="179"/>
        <v>291.40188064575193</v>
      </c>
      <c r="BY135">
        <f t="shared" si="180"/>
        <v>377.15542125741922</v>
      </c>
      <c r="BZ135">
        <f t="shared" si="181"/>
        <v>1.1466574739696422</v>
      </c>
      <c r="CA135">
        <f t="shared" si="182"/>
        <v>2.874600480001853</v>
      </c>
      <c r="CB135">
        <f t="shared" si="183"/>
        <v>29.524563336456218</v>
      </c>
      <c r="CC135">
        <f t="shared" si="184"/>
        <v>12.778019452178874</v>
      </c>
      <c r="CD135">
        <f t="shared" si="185"/>
        <v>20.785366058349609</v>
      </c>
      <c r="CE135">
        <f t="shared" si="186"/>
        <v>2.4631999883349587</v>
      </c>
      <c r="CF135">
        <f t="shared" si="187"/>
        <v>6.0788377989650554E-2</v>
      </c>
      <c r="CG135">
        <f t="shared" si="188"/>
        <v>1.630493990360701</v>
      </c>
      <c r="CH135">
        <f t="shared" si="189"/>
        <v>0.83270599797425771</v>
      </c>
      <c r="CI135">
        <f t="shared" si="190"/>
        <v>3.8028507573377904E-2</v>
      </c>
      <c r="CJ135">
        <f t="shared" si="191"/>
        <v>13.617031214520821</v>
      </c>
      <c r="CK135">
        <f t="shared" si="192"/>
        <v>1.4039149821786741</v>
      </c>
      <c r="CL135">
        <f t="shared" si="193"/>
        <v>55.985622675323256</v>
      </c>
      <c r="CM135">
        <f t="shared" si="194"/>
        <v>99.856454049243737</v>
      </c>
      <c r="CN135">
        <f t="shared" si="195"/>
        <v>-9.1130188937786159E-3</v>
      </c>
      <c r="CO135">
        <f t="shared" si="196"/>
        <v>0</v>
      </c>
      <c r="CP135">
        <f t="shared" si="197"/>
        <v>2060.1880214866587</v>
      </c>
      <c r="CQ135">
        <f t="shared" si="198"/>
        <v>292.7218017578125</v>
      </c>
      <c r="CR135">
        <f t="shared" si="199"/>
        <v>9.3630493181451335E-2</v>
      </c>
      <c r="CS135">
        <v>-9999</v>
      </c>
    </row>
    <row r="136" spans="1:97" x14ac:dyDescent="0.2">
      <c r="A136" t="s">
        <v>84</v>
      </c>
      <c r="B136" t="s">
        <v>243</v>
      </c>
      <c r="C136" t="s">
        <v>100</v>
      </c>
      <c r="D136">
        <v>3</v>
      </c>
      <c r="E136">
        <v>2</v>
      </c>
      <c r="F136" t="s">
        <v>248</v>
      </c>
      <c r="G136" t="s">
        <v>101</v>
      </c>
      <c r="H136" t="s">
        <v>249</v>
      </c>
      <c r="I136">
        <v>1</v>
      </c>
      <c r="J136" s="6">
        <v>20130615</v>
      </c>
      <c r="K136" s="6" t="s">
        <v>138</v>
      </c>
      <c r="L136" s="6" t="s">
        <v>86</v>
      </c>
      <c r="M136" s="6" t="s">
        <v>87</v>
      </c>
      <c r="O136" s="1">
        <v>8</v>
      </c>
      <c r="P136" s="1" t="s">
        <v>254</v>
      </c>
      <c r="Q136" s="1">
        <v>7380.4999992074445</v>
      </c>
      <c r="R136" s="1">
        <v>0</v>
      </c>
      <c r="S136">
        <f t="shared" si="160"/>
        <v>-2.7878527092866241</v>
      </c>
      <c r="T136">
        <f t="shared" si="161"/>
        <v>6.3798693842372953E-2</v>
      </c>
      <c r="U136">
        <f t="shared" si="162"/>
        <v>119.4154456504517</v>
      </c>
      <c r="V136" s="1">
        <v>8</v>
      </c>
      <c r="W136" s="1">
        <v>8</v>
      </c>
      <c r="X136" s="1">
        <v>0</v>
      </c>
      <c r="Y136" s="1">
        <v>0</v>
      </c>
      <c r="Z136" s="1">
        <v>692.9228515625</v>
      </c>
      <c r="AA136" s="1">
        <v>969.4075927734375</v>
      </c>
      <c r="AB136" s="1">
        <v>894.34735107421875</v>
      </c>
      <c r="AC136">
        <v>-9999</v>
      </c>
      <c r="AD136">
        <f t="shared" si="163"/>
        <v>0.28521000172891714</v>
      </c>
      <c r="AE136">
        <f t="shared" si="164"/>
        <v>7.7428980605025288E-2</v>
      </c>
      <c r="AF136" s="1">
        <v>-1</v>
      </c>
      <c r="AG136" s="1">
        <v>0.87</v>
      </c>
      <c r="AH136" s="1">
        <v>0.92</v>
      </c>
      <c r="AI136" s="1">
        <v>7.9800500869750977</v>
      </c>
      <c r="AJ136">
        <f t="shared" si="165"/>
        <v>0.87399002504348744</v>
      </c>
      <c r="AK136">
        <f t="shared" si="166"/>
        <v>-8.6891541294583556E-4</v>
      </c>
      <c r="AL136">
        <f t="shared" si="167"/>
        <v>0.27148059372272304</v>
      </c>
      <c r="AM136">
        <f t="shared" si="168"/>
        <v>1.3990123007019912</v>
      </c>
      <c r="AN136">
        <f t="shared" si="169"/>
        <v>-1</v>
      </c>
      <c r="AO136" s="1">
        <v>2354.223876953125</v>
      </c>
      <c r="AP136" s="1">
        <v>0.5</v>
      </c>
      <c r="AQ136">
        <f t="shared" si="170"/>
        <v>79.657703551764001</v>
      </c>
      <c r="AR136">
        <f t="shared" si="171"/>
        <v>0.85717043800457438</v>
      </c>
      <c r="AS136">
        <f t="shared" si="172"/>
        <v>1.2862556109935528</v>
      </c>
      <c r="AT136">
        <f t="shared" si="173"/>
        <v>23.584436416625977</v>
      </c>
      <c r="AU136" s="1">
        <v>2</v>
      </c>
      <c r="AV136">
        <f t="shared" si="174"/>
        <v>4.644859790802002</v>
      </c>
      <c r="AW136" s="1">
        <v>1</v>
      </c>
      <c r="AX136">
        <f t="shared" si="175"/>
        <v>9.2897195816040039</v>
      </c>
      <c r="AY136" s="1">
        <v>18.25965690612793</v>
      </c>
      <c r="AZ136" s="1">
        <v>23.584436416625977</v>
      </c>
      <c r="BA136" s="1">
        <v>16.513050079345703</v>
      </c>
      <c r="BB136" s="1">
        <v>49.100440979003906</v>
      </c>
      <c r="BC136" s="1">
        <v>50.929786682128906</v>
      </c>
      <c r="BD136" s="1">
        <v>16.229104995727539</v>
      </c>
      <c r="BE136" s="1">
        <v>16.790920257568359</v>
      </c>
      <c r="BF136" s="1">
        <v>75.050430297851562</v>
      </c>
      <c r="BG136" s="1">
        <v>77.648506164550781</v>
      </c>
      <c r="BH136" s="1">
        <v>300.01953125</v>
      </c>
      <c r="BI136" s="1">
        <v>2354.223876953125</v>
      </c>
      <c r="BJ136" s="1">
        <v>0.47100421786308289</v>
      </c>
      <c r="BK136" s="1">
        <v>97.360153198242188</v>
      </c>
      <c r="BL136" s="1">
        <v>1.1297866106033325</v>
      </c>
      <c r="BM136" s="1">
        <v>-4.7624971717596054E-2</v>
      </c>
      <c r="BN136" s="1">
        <v>0.75</v>
      </c>
      <c r="BO136" s="1">
        <v>-1.355140209197998</v>
      </c>
      <c r="BP136" s="1">
        <v>7.355140209197998</v>
      </c>
      <c r="BQ136" s="1">
        <v>1</v>
      </c>
      <c r="BR136" s="1">
        <v>0</v>
      </c>
      <c r="BS136" s="1">
        <v>0.15999999642372131</v>
      </c>
      <c r="BT136" s="1">
        <v>111115</v>
      </c>
      <c r="BU136">
        <f t="shared" si="176"/>
        <v>1.5000976562499999</v>
      </c>
      <c r="BV136">
        <f t="shared" si="177"/>
        <v>8.5717043800457432E-4</v>
      </c>
      <c r="BW136">
        <f t="shared" si="178"/>
        <v>296.73443641662595</v>
      </c>
      <c r="BX136">
        <f t="shared" si="179"/>
        <v>291.40965690612791</v>
      </c>
      <c r="BY136">
        <f t="shared" si="180"/>
        <v>376.67581189313933</v>
      </c>
      <c r="BZ136">
        <f t="shared" si="181"/>
        <v>1.1220476338664616</v>
      </c>
      <c r="CA136">
        <f t="shared" si="182"/>
        <v>2.9210221796098765</v>
      </c>
      <c r="CB136">
        <f t="shared" si="183"/>
        <v>30.002234832787991</v>
      </c>
      <c r="CC136">
        <f t="shared" si="184"/>
        <v>13.211314575219632</v>
      </c>
      <c r="CD136">
        <f t="shared" si="185"/>
        <v>20.922046661376953</v>
      </c>
      <c r="CE136">
        <f t="shared" si="186"/>
        <v>2.4840001430268721</v>
      </c>
      <c r="CF136">
        <f t="shared" si="187"/>
        <v>6.3363534235460386E-2</v>
      </c>
      <c r="CG136">
        <f t="shared" si="188"/>
        <v>1.6347665686163237</v>
      </c>
      <c r="CH136">
        <f t="shared" si="189"/>
        <v>0.84923357441054836</v>
      </c>
      <c r="CI136">
        <f t="shared" si="190"/>
        <v>3.9641076708294337E-2</v>
      </c>
      <c r="CJ136">
        <f t="shared" si="191"/>
        <v>11.626306082764343</v>
      </c>
      <c r="CK136">
        <f t="shared" si="192"/>
        <v>2.3447073594823085</v>
      </c>
      <c r="CL136">
        <f t="shared" si="193"/>
        <v>55.218174713802391</v>
      </c>
      <c r="CM136">
        <f t="shared" si="194"/>
        <v>51.334922824773066</v>
      </c>
      <c r="CN136">
        <f t="shared" si="195"/>
        <v>-2.9987410033360008E-2</v>
      </c>
      <c r="CO136">
        <f t="shared" si="196"/>
        <v>0</v>
      </c>
      <c r="CP136">
        <f t="shared" si="197"/>
        <v>2057.5681851762379</v>
      </c>
      <c r="CQ136">
        <f t="shared" si="198"/>
        <v>276.4847412109375</v>
      </c>
      <c r="CR136">
        <f t="shared" si="199"/>
        <v>7.7428980605025288E-2</v>
      </c>
      <c r="CS136">
        <v>-9999</v>
      </c>
    </row>
    <row r="137" spans="1:97" x14ac:dyDescent="0.2">
      <c r="A137" t="s">
        <v>84</v>
      </c>
      <c r="B137" t="s">
        <v>243</v>
      </c>
      <c r="C137" t="s">
        <v>100</v>
      </c>
      <c r="D137">
        <v>3</v>
      </c>
      <c r="E137">
        <v>2</v>
      </c>
      <c r="F137" t="s">
        <v>248</v>
      </c>
      <c r="G137" t="s">
        <v>101</v>
      </c>
      <c r="H137" t="s">
        <v>249</v>
      </c>
      <c r="I137">
        <v>1</v>
      </c>
      <c r="J137" s="6">
        <v>20130615</v>
      </c>
      <c r="K137" s="6" t="s">
        <v>138</v>
      </c>
      <c r="L137" s="6" t="s">
        <v>86</v>
      </c>
      <c r="M137" s="6" t="s">
        <v>87</v>
      </c>
      <c r="O137" s="1">
        <v>9</v>
      </c>
      <c r="P137" s="1" t="s">
        <v>255</v>
      </c>
      <c r="Q137" s="1">
        <v>7563.9999997243285</v>
      </c>
      <c r="R137" s="1">
        <v>0</v>
      </c>
      <c r="S137">
        <f t="shared" si="160"/>
        <v>-1.4132935448576691</v>
      </c>
      <c r="T137">
        <f t="shared" si="161"/>
        <v>6.82149492327533E-2</v>
      </c>
      <c r="U137">
        <f t="shared" si="162"/>
        <v>131.93019484566133</v>
      </c>
      <c r="V137" s="1">
        <v>9</v>
      </c>
      <c r="W137" s="1">
        <v>9</v>
      </c>
      <c r="X137" s="1">
        <v>0</v>
      </c>
      <c r="Y137" s="1">
        <v>0</v>
      </c>
      <c r="Z137" s="1">
        <v>693.440673828125</v>
      </c>
      <c r="AA137" s="1">
        <v>977.56787109375</v>
      </c>
      <c r="AB137" s="1">
        <v>905.18603515625</v>
      </c>
      <c r="AC137">
        <v>-9999</v>
      </c>
      <c r="AD137">
        <f t="shared" si="163"/>
        <v>0.29064702888376415</v>
      </c>
      <c r="AE137">
        <f t="shared" si="164"/>
        <v>7.404277296523229E-2</v>
      </c>
      <c r="AF137" s="1">
        <v>-1</v>
      </c>
      <c r="AG137" s="1">
        <v>0.87</v>
      </c>
      <c r="AH137" s="1">
        <v>0.92</v>
      </c>
      <c r="AI137" s="1">
        <v>12.962963104248047</v>
      </c>
      <c r="AJ137">
        <f t="shared" si="165"/>
        <v>0.87648148155212413</v>
      </c>
      <c r="AK137">
        <f t="shared" si="166"/>
        <v>-2.0054516630603334E-4</v>
      </c>
      <c r="AL137">
        <f t="shared" si="167"/>
        <v>0.25475152197356044</v>
      </c>
      <c r="AM137">
        <f t="shared" si="168"/>
        <v>1.4097354077849322</v>
      </c>
      <c r="AN137">
        <f t="shared" si="169"/>
        <v>-1</v>
      </c>
      <c r="AO137" s="1">
        <v>2351.2763671875</v>
      </c>
      <c r="AP137" s="1">
        <v>0.5</v>
      </c>
      <c r="AQ137">
        <f t="shared" si="170"/>
        <v>76.295531509332136</v>
      </c>
      <c r="AR137">
        <f t="shared" si="171"/>
        <v>0.92706946462582729</v>
      </c>
      <c r="AS137">
        <f t="shared" si="172"/>
        <v>1.3015583711405643</v>
      </c>
      <c r="AT137">
        <f t="shared" si="173"/>
        <v>23.697856903076172</v>
      </c>
      <c r="AU137" s="1">
        <v>2</v>
      </c>
      <c r="AV137">
        <f t="shared" si="174"/>
        <v>4.644859790802002</v>
      </c>
      <c r="AW137" s="1">
        <v>1</v>
      </c>
      <c r="AX137">
        <f t="shared" si="175"/>
        <v>9.2897195816040039</v>
      </c>
      <c r="AY137" s="1">
        <v>18.260683059692383</v>
      </c>
      <c r="AZ137" s="1">
        <v>23.697856903076172</v>
      </c>
      <c r="BA137" s="1">
        <v>16.513782501220703</v>
      </c>
      <c r="BB137" s="1">
        <v>100.24275207519531</v>
      </c>
      <c r="BC137" s="1">
        <v>101.12234497070312</v>
      </c>
      <c r="BD137" s="1">
        <v>16.231443405151367</v>
      </c>
      <c r="BE137" s="1">
        <v>16.839010238647461</v>
      </c>
      <c r="BF137" s="1">
        <v>75.058189392089844</v>
      </c>
      <c r="BG137" s="1">
        <v>77.867729187011719</v>
      </c>
      <c r="BH137" s="1">
        <v>300.03564453125</v>
      </c>
      <c r="BI137" s="1">
        <v>2351.2763671875</v>
      </c>
      <c r="BJ137" s="1">
        <v>0.58517748117446899</v>
      </c>
      <c r="BK137" s="1">
        <v>97.362464904785156</v>
      </c>
      <c r="BL137" s="1">
        <v>1.3320342302322388</v>
      </c>
      <c r="BM137" s="1">
        <v>-3.2402422279119492E-2</v>
      </c>
      <c r="BN137" s="1">
        <v>0.25</v>
      </c>
      <c r="BO137" s="1">
        <v>-1.355140209197998</v>
      </c>
      <c r="BP137" s="1">
        <v>7.355140209197998</v>
      </c>
      <c r="BQ137" s="1">
        <v>1</v>
      </c>
      <c r="BR137" s="1">
        <v>0</v>
      </c>
      <c r="BS137" s="1">
        <v>0.15999999642372131</v>
      </c>
      <c r="BT137" s="1">
        <v>111115</v>
      </c>
      <c r="BU137">
        <f t="shared" si="176"/>
        <v>1.5001782226562497</v>
      </c>
      <c r="BV137">
        <f t="shared" si="177"/>
        <v>9.2706946462582727E-4</v>
      </c>
      <c r="BW137">
        <f t="shared" si="178"/>
        <v>296.84785690307615</v>
      </c>
      <c r="BX137">
        <f t="shared" si="179"/>
        <v>291.41068305969236</v>
      </c>
      <c r="BY137">
        <f t="shared" si="180"/>
        <v>376.20421034118044</v>
      </c>
      <c r="BZ137">
        <f t="shared" si="181"/>
        <v>1.1027072716995825</v>
      </c>
      <c r="CA137">
        <f t="shared" si="182"/>
        <v>2.9410459145321957</v>
      </c>
      <c r="CB137">
        <f t="shared" si="183"/>
        <v>30.207184230682408</v>
      </c>
      <c r="CC137">
        <f t="shared" si="184"/>
        <v>13.368173992034947</v>
      </c>
      <c r="CD137">
        <f t="shared" si="185"/>
        <v>20.979269981384277</v>
      </c>
      <c r="CE137">
        <f t="shared" si="186"/>
        <v>2.4927540101553411</v>
      </c>
      <c r="CF137">
        <f t="shared" si="187"/>
        <v>6.771769427937728E-2</v>
      </c>
      <c r="CG137">
        <f t="shared" si="188"/>
        <v>1.6394875433916314</v>
      </c>
      <c r="CH137">
        <f t="shared" si="189"/>
        <v>0.85326646676370976</v>
      </c>
      <c r="CI137">
        <f t="shared" si="190"/>
        <v>4.23679550340842E-2</v>
      </c>
      <c r="CJ137">
        <f t="shared" si="191"/>
        <v>12.845048965542171</v>
      </c>
      <c r="CK137">
        <f t="shared" si="192"/>
        <v>1.3046591718564653</v>
      </c>
      <c r="CL137">
        <f t="shared" si="193"/>
        <v>55.009328813868741</v>
      </c>
      <c r="CM137">
        <f t="shared" si="194"/>
        <v>101.32772751953011</v>
      </c>
      <c r="CN137">
        <f t="shared" si="195"/>
        <v>-7.6725622120173446E-3</v>
      </c>
      <c r="CO137">
        <f t="shared" si="196"/>
        <v>0</v>
      </c>
      <c r="CP137">
        <f t="shared" si="197"/>
        <v>2060.8501938509962</v>
      </c>
      <c r="CQ137">
        <f t="shared" si="198"/>
        <v>284.127197265625</v>
      </c>
      <c r="CR137">
        <f t="shared" si="199"/>
        <v>7.404277296523229E-2</v>
      </c>
      <c r="CS137">
        <v>-9999</v>
      </c>
    </row>
    <row r="138" spans="1:97" x14ac:dyDescent="0.2">
      <c r="A138" t="s">
        <v>84</v>
      </c>
      <c r="B138" t="s">
        <v>243</v>
      </c>
      <c r="C138" t="s">
        <v>100</v>
      </c>
      <c r="D138">
        <v>3</v>
      </c>
      <c r="E138">
        <v>2</v>
      </c>
      <c r="F138" t="s">
        <v>248</v>
      </c>
      <c r="G138" t="s">
        <v>101</v>
      </c>
      <c r="H138" t="s">
        <v>249</v>
      </c>
      <c r="I138">
        <v>1</v>
      </c>
      <c r="J138" s="6">
        <v>20130615</v>
      </c>
      <c r="K138" s="6" t="s">
        <v>138</v>
      </c>
      <c r="L138" s="6" t="s">
        <v>86</v>
      </c>
      <c r="M138" s="6" t="s">
        <v>87</v>
      </c>
      <c r="O138" s="1">
        <v>10</v>
      </c>
      <c r="P138" s="1" t="s">
        <v>256</v>
      </c>
      <c r="Q138" s="1">
        <v>7682.4999993452802</v>
      </c>
      <c r="R138" s="1">
        <v>0</v>
      </c>
      <c r="S138">
        <f t="shared" si="160"/>
        <v>-2.9249442343728029</v>
      </c>
      <c r="T138">
        <f t="shared" si="161"/>
        <v>6.6196842698078712E-2</v>
      </c>
      <c r="U138">
        <f t="shared" si="162"/>
        <v>120.08677361591427</v>
      </c>
      <c r="V138" s="1">
        <v>10</v>
      </c>
      <c r="W138" s="1">
        <v>10</v>
      </c>
      <c r="X138" s="1">
        <v>0</v>
      </c>
      <c r="Y138" s="1">
        <v>0</v>
      </c>
      <c r="Z138" s="1">
        <v>692.058837890625</v>
      </c>
      <c r="AA138" s="1">
        <v>975.4710693359375</v>
      </c>
      <c r="AB138" s="1">
        <v>892.45306396484375</v>
      </c>
      <c r="AC138">
        <v>-9999</v>
      </c>
      <c r="AD138">
        <f t="shared" si="163"/>
        <v>0.29053883846934431</v>
      </c>
      <c r="AE138">
        <f t="shared" si="164"/>
        <v>8.5105553594335873E-2</v>
      </c>
      <c r="AF138" s="1">
        <v>-1</v>
      </c>
      <c r="AG138" s="1">
        <v>0.87</v>
      </c>
      <c r="AH138" s="1">
        <v>0.92</v>
      </c>
      <c r="AI138" s="1">
        <v>13.05361270904541</v>
      </c>
      <c r="AJ138">
        <f t="shared" si="165"/>
        <v>0.87652680635452274</v>
      </c>
      <c r="AK138">
        <f t="shared" si="166"/>
        <v>-1.3523907216417834E-3</v>
      </c>
      <c r="AL138">
        <f t="shared" si="167"/>
        <v>0.29292315630743337</v>
      </c>
      <c r="AM138">
        <f t="shared" si="168"/>
        <v>1.4095204279294296</v>
      </c>
      <c r="AN138">
        <f t="shared" si="169"/>
        <v>-1</v>
      </c>
      <c r="AO138" s="1">
        <v>1623.8681640625</v>
      </c>
      <c r="AP138" s="1">
        <v>0.5</v>
      </c>
      <c r="AQ138">
        <f t="shared" si="170"/>
        <v>60.56808956277186</v>
      </c>
      <c r="AR138">
        <f t="shared" si="171"/>
        <v>0.89370453011700091</v>
      </c>
      <c r="AS138">
        <f t="shared" si="172"/>
        <v>1.2928408393309674</v>
      </c>
      <c r="AT138">
        <f t="shared" si="173"/>
        <v>23.640377044677734</v>
      </c>
      <c r="AU138" s="1">
        <v>2</v>
      </c>
      <c r="AV138">
        <f t="shared" si="174"/>
        <v>4.644859790802002</v>
      </c>
      <c r="AW138" s="1">
        <v>1</v>
      </c>
      <c r="AX138">
        <f t="shared" si="175"/>
        <v>9.2897195816040039</v>
      </c>
      <c r="AY138" s="1">
        <v>18.254497528076172</v>
      </c>
      <c r="AZ138" s="1">
        <v>23.640377044677734</v>
      </c>
      <c r="BA138" s="1">
        <v>16.512105941772461</v>
      </c>
      <c r="BB138" s="1">
        <v>48.896263122558594</v>
      </c>
      <c r="BC138" s="1">
        <v>50.815635681152344</v>
      </c>
      <c r="BD138" s="1">
        <v>16.237552642822266</v>
      </c>
      <c r="BE138" s="1">
        <v>16.823236465454102</v>
      </c>
      <c r="BF138" s="1">
        <v>75.1197509765625</v>
      </c>
      <c r="BG138" s="1">
        <v>77.829307556152344</v>
      </c>
      <c r="BH138" s="1">
        <v>300.04910278320312</v>
      </c>
      <c r="BI138" s="1">
        <v>1623.8681640625</v>
      </c>
      <c r="BJ138" s="1">
        <v>0.71521979570388794</v>
      </c>
      <c r="BK138" s="1">
        <v>97.367851257324219</v>
      </c>
      <c r="BL138" s="1">
        <v>1.0839568376541138</v>
      </c>
      <c r="BM138" s="1">
        <v>-4.5002367347478867E-2</v>
      </c>
      <c r="BN138" s="1">
        <v>0.75</v>
      </c>
      <c r="BO138" s="1">
        <v>-1.355140209197998</v>
      </c>
      <c r="BP138" s="1">
        <v>7.355140209197998</v>
      </c>
      <c r="BQ138" s="1">
        <v>1</v>
      </c>
      <c r="BR138" s="1">
        <v>0</v>
      </c>
      <c r="BS138" s="1">
        <v>0.15999999642372131</v>
      </c>
      <c r="BT138" s="1">
        <v>111115</v>
      </c>
      <c r="BU138">
        <f t="shared" si="176"/>
        <v>1.5002455139160153</v>
      </c>
      <c r="BV138">
        <f t="shared" si="177"/>
        <v>8.9370453011700091E-4</v>
      </c>
      <c r="BW138">
        <f t="shared" si="178"/>
        <v>296.79037704467771</v>
      </c>
      <c r="BX138">
        <f t="shared" si="179"/>
        <v>291.40449752807615</v>
      </c>
      <c r="BY138">
        <f t="shared" si="180"/>
        <v>259.8189004425949</v>
      </c>
      <c r="BZ138">
        <f t="shared" si="181"/>
        <v>0.64542797822701314</v>
      </c>
      <c r="CA138">
        <f t="shared" si="182"/>
        <v>2.9308832251660952</v>
      </c>
      <c r="CB138">
        <f t="shared" si="183"/>
        <v>30.101139003471928</v>
      </c>
      <c r="CC138">
        <f t="shared" si="184"/>
        <v>13.277902538017827</v>
      </c>
      <c r="CD138">
        <f t="shared" si="185"/>
        <v>20.947437286376953</v>
      </c>
      <c r="CE138">
        <f t="shared" si="186"/>
        <v>2.4878810030656462</v>
      </c>
      <c r="CF138">
        <f t="shared" si="187"/>
        <v>6.5728473616476851E-2</v>
      </c>
      <c r="CG138">
        <f t="shared" si="188"/>
        <v>1.6380423858351278</v>
      </c>
      <c r="CH138">
        <f t="shared" si="189"/>
        <v>0.84983861723051835</v>
      </c>
      <c r="CI138">
        <f t="shared" si="190"/>
        <v>4.1122120851503581E-2</v>
      </c>
      <c r="CJ138">
        <f t="shared" si="191"/>
        <v>11.692591111406308</v>
      </c>
      <c r="CK138">
        <f t="shared" si="192"/>
        <v>2.3631855039541456</v>
      </c>
      <c r="CL138">
        <f t="shared" si="193"/>
        <v>55.148832328736397</v>
      </c>
      <c r="CM138">
        <f t="shared" si="194"/>
        <v>51.240694229122148</v>
      </c>
      <c r="CN138">
        <f t="shared" si="195"/>
        <v>-3.1480303219750788E-2</v>
      </c>
      <c r="CO138">
        <f t="shared" si="196"/>
        <v>0</v>
      </c>
      <c r="CP138">
        <f t="shared" si="197"/>
        <v>1423.3639757864853</v>
      </c>
      <c r="CQ138">
        <f t="shared" si="198"/>
        <v>283.4122314453125</v>
      </c>
      <c r="CR138">
        <f t="shared" si="199"/>
        <v>8.5105553594335873E-2</v>
      </c>
      <c r="CS138">
        <v>-9999</v>
      </c>
    </row>
    <row r="139" spans="1:97" x14ac:dyDescent="0.2">
      <c r="A139" t="s">
        <v>84</v>
      </c>
      <c r="B139" t="s">
        <v>243</v>
      </c>
      <c r="C139" t="s">
        <v>100</v>
      </c>
      <c r="D139">
        <v>3</v>
      </c>
      <c r="E139">
        <v>2</v>
      </c>
      <c r="F139" t="s">
        <v>248</v>
      </c>
      <c r="G139" t="s">
        <v>101</v>
      </c>
      <c r="H139" t="s">
        <v>249</v>
      </c>
      <c r="I139">
        <v>1</v>
      </c>
      <c r="J139" s="6">
        <v>20130615</v>
      </c>
      <c r="K139" s="6" t="s">
        <v>138</v>
      </c>
      <c r="L139" s="6" t="s">
        <v>86</v>
      </c>
      <c r="M139" s="6" t="s">
        <v>87</v>
      </c>
      <c r="O139" s="1">
        <v>11</v>
      </c>
      <c r="P139" s="1" t="s">
        <v>257</v>
      </c>
      <c r="Q139" s="1">
        <v>7878.4999993452802</v>
      </c>
      <c r="R139" s="1">
        <v>0</v>
      </c>
      <c r="S139">
        <f t="shared" si="160"/>
        <v>7.5605597078338658</v>
      </c>
      <c r="T139">
        <f t="shared" si="161"/>
        <v>6.7796608755276988E-2</v>
      </c>
      <c r="U139">
        <f t="shared" si="162"/>
        <v>209.60156831247716</v>
      </c>
      <c r="V139" s="1">
        <v>11</v>
      </c>
      <c r="W139" s="1">
        <v>11</v>
      </c>
      <c r="X139" s="1">
        <v>0</v>
      </c>
      <c r="Y139" s="1">
        <v>0</v>
      </c>
      <c r="Z139" s="1">
        <v>704.779052734375</v>
      </c>
      <c r="AA139" s="1">
        <v>1046.409423828125</v>
      </c>
      <c r="AB139" s="1">
        <v>924.32501220703125</v>
      </c>
      <c r="AC139">
        <v>-9999</v>
      </c>
      <c r="AD139">
        <f t="shared" si="163"/>
        <v>0.32647868350033471</v>
      </c>
      <c r="AE139">
        <f t="shared" si="164"/>
        <v>0.11666983194251734</v>
      </c>
      <c r="AF139" s="1">
        <v>-1</v>
      </c>
      <c r="AG139" s="1">
        <v>0.87</v>
      </c>
      <c r="AH139" s="1">
        <v>0.92</v>
      </c>
      <c r="AI139" s="1">
        <v>7.9800500869750977</v>
      </c>
      <c r="AJ139">
        <f t="shared" si="165"/>
        <v>0.87399002504348744</v>
      </c>
      <c r="AK139">
        <f t="shared" si="166"/>
        <v>4.1611189065418781E-3</v>
      </c>
      <c r="AL139">
        <f t="shared" si="167"/>
        <v>0.35735819163335281</v>
      </c>
      <c r="AM139">
        <f t="shared" si="168"/>
        <v>1.4847340024768123</v>
      </c>
      <c r="AN139">
        <f t="shared" si="169"/>
        <v>-1</v>
      </c>
      <c r="AO139" s="1">
        <v>2353.88671875</v>
      </c>
      <c r="AP139" s="1">
        <v>0.5</v>
      </c>
      <c r="AQ139">
        <f t="shared" si="170"/>
        <v>120.0108774681576</v>
      </c>
      <c r="AR139">
        <f t="shared" si="171"/>
        <v>0.90168775635966369</v>
      </c>
      <c r="AS139">
        <f t="shared" si="172"/>
        <v>1.2739397409362443</v>
      </c>
      <c r="AT139">
        <f t="shared" si="173"/>
        <v>23.515907287597656</v>
      </c>
      <c r="AU139" s="1">
        <v>2</v>
      </c>
      <c r="AV139">
        <f t="shared" si="174"/>
        <v>4.644859790802002</v>
      </c>
      <c r="AW139" s="1">
        <v>1</v>
      </c>
      <c r="AX139">
        <f t="shared" si="175"/>
        <v>9.2897195816040039</v>
      </c>
      <c r="AY139" s="1">
        <v>18.249870300292969</v>
      </c>
      <c r="AZ139" s="1">
        <v>23.515907287597656</v>
      </c>
      <c r="BA139" s="1">
        <v>16.513481140136719</v>
      </c>
      <c r="BB139" s="1">
        <v>400.90310668945312</v>
      </c>
      <c r="BC139" s="1">
        <v>395.62557983398438</v>
      </c>
      <c r="BD139" s="1">
        <v>16.202175140380859</v>
      </c>
      <c r="BE139" s="1">
        <v>16.793130874633789</v>
      </c>
      <c r="BF139" s="1">
        <v>74.974685668945312</v>
      </c>
      <c r="BG139" s="1">
        <v>77.709304809570312</v>
      </c>
      <c r="BH139" s="1">
        <v>300.03790283203125</v>
      </c>
      <c r="BI139" s="1">
        <v>2353.88671875</v>
      </c>
      <c r="BJ139" s="1">
        <v>0.83892744779586792</v>
      </c>
      <c r="BK139" s="1">
        <v>97.363731384277344</v>
      </c>
      <c r="BL139" s="1">
        <v>1.7489959001541138</v>
      </c>
      <c r="BM139" s="1">
        <v>-4.2412187904119492E-2</v>
      </c>
      <c r="BN139" s="1">
        <v>0.75</v>
      </c>
      <c r="BO139" s="1">
        <v>-1.355140209197998</v>
      </c>
      <c r="BP139" s="1">
        <v>7.355140209197998</v>
      </c>
      <c r="BQ139" s="1">
        <v>1</v>
      </c>
      <c r="BR139" s="1">
        <v>0</v>
      </c>
      <c r="BS139" s="1">
        <v>0.15999999642372131</v>
      </c>
      <c r="BT139" s="1">
        <v>111115</v>
      </c>
      <c r="BU139">
        <f t="shared" si="176"/>
        <v>1.5001895141601562</v>
      </c>
      <c r="BV139">
        <f t="shared" si="177"/>
        <v>9.0168775635966368E-4</v>
      </c>
      <c r="BW139">
        <f t="shared" si="178"/>
        <v>296.66590728759763</v>
      </c>
      <c r="BX139">
        <f t="shared" si="179"/>
        <v>291.39987030029295</v>
      </c>
      <c r="BY139">
        <f t="shared" si="180"/>
        <v>376.6218665818451</v>
      </c>
      <c r="BZ139">
        <f t="shared" si="181"/>
        <v>1.1166817246120777</v>
      </c>
      <c r="CA139">
        <f t="shared" si="182"/>
        <v>2.908981624515103</v>
      </c>
      <c r="CB139">
        <f t="shared" si="183"/>
        <v>29.877466518141848</v>
      </c>
      <c r="CC139">
        <f t="shared" si="184"/>
        <v>13.084335643508059</v>
      </c>
      <c r="CD139">
        <f t="shared" si="185"/>
        <v>20.882888793945312</v>
      </c>
      <c r="CE139">
        <f t="shared" si="186"/>
        <v>2.4780254059253539</v>
      </c>
      <c r="CF139">
        <f t="shared" si="187"/>
        <v>6.7305412152972241E-2</v>
      </c>
      <c r="CG139">
        <f t="shared" si="188"/>
        <v>1.6350418835788587</v>
      </c>
      <c r="CH139">
        <f t="shared" si="189"/>
        <v>0.84298352234649521</v>
      </c>
      <c r="CI139">
        <f t="shared" si="190"/>
        <v>4.2109739481552215E-2</v>
      </c>
      <c r="CJ139">
        <f t="shared" si="191"/>
        <v>20.407590794899281</v>
      </c>
      <c r="CK139">
        <f t="shared" si="192"/>
        <v>0.5297978164112439</v>
      </c>
      <c r="CL139">
        <f t="shared" si="193"/>
        <v>55.485199269956276</v>
      </c>
      <c r="CM139">
        <f t="shared" si="194"/>
        <v>394.5268646880732</v>
      </c>
      <c r="CN139">
        <f t="shared" si="195"/>
        <v>1.0632968234323794E-2</v>
      </c>
      <c r="CO139">
        <f t="shared" si="196"/>
        <v>0</v>
      </c>
      <c r="CP139">
        <f t="shared" si="197"/>
        <v>2057.273512269845</v>
      </c>
      <c r="CQ139">
        <f t="shared" si="198"/>
        <v>341.63037109375</v>
      </c>
      <c r="CR139">
        <f t="shared" si="199"/>
        <v>0.11666983194251734</v>
      </c>
      <c r="CS139">
        <v>-9999</v>
      </c>
    </row>
    <row r="140" spans="1:97" x14ac:dyDescent="0.2">
      <c r="A140" t="s">
        <v>84</v>
      </c>
      <c r="B140" t="s">
        <v>243</v>
      </c>
      <c r="C140" t="s">
        <v>100</v>
      </c>
      <c r="D140">
        <v>3</v>
      </c>
      <c r="E140">
        <v>2</v>
      </c>
      <c r="F140" t="s">
        <v>248</v>
      </c>
      <c r="G140" t="s">
        <v>101</v>
      </c>
      <c r="H140" t="s">
        <v>249</v>
      </c>
      <c r="I140">
        <v>2</v>
      </c>
      <c r="J140" s="6">
        <v>20130615</v>
      </c>
      <c r="K140" s="6" t="s">
        <v>138</v>
      </c>
      <c r="L140" s="6" t="s">
        <v>86</v>
      </c>
      <c r="M140" s="6" t="s">
        <v>87</v>
      </c>
      <c r="O140" s="1">
        <v>1</v>
      </c>
      <c r="P140" s="1" t="s">
        <v>258</v>
      </c>
      <c r="Q140" s="1">
        <v>76.000008683651686</v>
      </c>
      <c r="R140" s="1">
        <v>0</v>
      </c>
      <c r="S140">
        <f>(BB140-BC140*(1000-BD140)/(1000-BE140))*BU140</f>
        <v>3.4322260339128046</v>
      </c>
      <c r="T140">
        <f>IF(CF140&lt;&gt;0,1/(1/CF140-1/AX140),0)</f>
        <v>7.0931266056716152E-2</v>
      </c>
      <c r="U140">
        <f>((CI140-BV140/2)*BC140-S140)/(CI140+BV140/2)</f>
        <v>162.93082714167974</v>
      </c>
      <c r="V140" s="1">
        <v>13</v>
      </c>
      <c r="W140" s="1">
        <v>13</v>
      </c>
      <c r="X140" s="1">
        <v>0</v>
      </c>
      <c r="Y140" s="1">
        <v>0</v>
      </c>
      <c r="Z140" s="1">
        <v>707.381103515625</v>
      </c>
      <c r="AA140" s="1">
        <v>1044.527587890625</v>
      </c>
      <c r="AB140" s="1">
        <v>931.2650146484375</v>
      </c>
      <c r="AC140">
        <v>-9999</v>
      </c>
      <c r="AD140">
        <f>CQ140/AA140</f>
        <v>0.32277413089284857</v>
      </c>
      <c r="AE140">
        <f>(AA140-AB140)/AA140</f>
        <v>0.10843425731905848</v>
      </c>
      <c r="AF140" s="1">
        <v>-1</v>
      </c>
      <c r="AG140" s="1">
        <v>0.87</v>
      </c>
      <c r="AH140" s="1">
        <v>0.92</v>
      </c>
      <c r="AI140" s="1">
        <v>12.727272987365723</v>
      </c>
      <c r="AJ140">
        <f>(AI140*AH140+(100-AI140)*AG140)/100</f>
        <v>0.87636363649368287</v>
      </c>
      <c r="AK140">
        <f>(S140-AF140)/CP140</f>
        <v>3.0183296387077236E-3</v>
      </c>
      <c r="AL140">
        <f>(AA140-AB140)/(AA140-Z140)</f>
        <v>0.3359446961226748</v>
      </c>
      <c r="AM140">
        <f>(Y140-AA140)/(Y140-Z140)</f>
        <v>1.4766122288246182</v>
      </c>
      <c r="AN140">
        <f>(Y140-AA140)/AA140</f>
        <v>-1</v>
      </c>
      <c r="AO140" s="1">
        <v>1675.60205078125</v>
      </c>
      <c r="AP140" s="1">
        <v>0.5</v>
      </c>
      <c r="AQ140">
        <f>AE140*AP140*AJ140*AO140</f>
        <v>79.614421846796489</v>
      </c>
      <c r="AR140">
        <f>BV140*1000</f>
        <v>1.2576184943866697</v>
      </c>
      <c r="AS140">
        <f>(CA140-CG140)</f>
        <v>1.6946007459465111</v>
      </c>
      <c r="AT140">
        <f>(AZ140+BZ140*R140)</f>
        <v>25.826606750488281</v>
      </c>
      <c r="AU140" s="1">
        <v>1.95</v>
      </c>
      <c r="AV140">
        <f>(AU140*BO140+BP140)</f>
        <v>4.7126168012619019</v>
      </c>
      <c r="AW140" s="1">
        <v>1</v>
      </c>
      <c r="AX140">
        <f>AV140*(AW140+1)*(AW140+1)/(AW140*AW140+1)</f>
        <v>9.4252336025238037</v>
      </c>
      <c r="AY140" s="1">
        <v>22.731674194335938</v>
      </c>
      <c r="AZ140" s="1">
        <v>25.826606750488281</v>
      </c>
      <c r="BA140" s="1">
        <v>22.159772872924805</v>
      </c>
      <c r="BB140" s="1">
        <v>249.130615234375</v>
      </c>
      <c r="BC140" s="1">
        <v>246.69825744628906</v>
      </c>
      <c r="BD140" s="1">
        <v>16.095130920410156</v>
      </c>
      <c r="BE140" s="1">
        <v>16.898685455322266</v>
      </c>
      <c r="BF140" s="1">
        <v>56.482288360595703</v>
      </c>
      <c r="BG140" s="1">
        <v>59.302181243896484</v>
      </c>
      <c r="BH140" s="1">
        <v>300.03121948242188</v>
      </c>
      <c r="BI140" s="1">
        <v>1675.60205078125</v>
      </c>
      <c r="BJ140" s="1">
        <v>0.82465481758117676</v>
      </c>
      <c r="BK140" s="1">
        <v>97.356193542480469</v>
      </c>
      <c r="BL140" s="1">
        <v>1.7705565690994263</v>
      </c>
      <c r="BM140" s="1">
        <v>-2.4305727332830429E-2</v>
      </c>
      <c r="BN140" s="1">
        <v>0.5</v>
      </c>
      <c r="BO140" s="1">
        <v>-1.355140209197998</v>
      </c>
      <c r="BP140" s="1">
        <v>7.355140209197998</v>
      </c>
      <c r="BQ140" s="1">
        <v>1</v>
      </c>
      <c r="BR140" s="1">
        <v>0</v>
      </c>
      <c r="BS140" s="1">
        <v>0.15999999642372131</v>
      </c>
      <c r="BT140" s="1">
        <v>111115</v>
      </c>
      <c r="BU140">
        <f>BH140*0.000001/(AU140*0.0001)</f>
        <v>1.5386216383713942</v>
      </c>
      <c r="BV140">
        <f>(BE140-BD140)/(1000-BE140)*BU140</f>
        <v>1.2576184943866697E-3</v>
      </c>
      <c r="BW140">
        <f>(AZ140+273.15)</f>
        <v>298.97660675048826</v>
      </c>
      <c r="BX140">
        <f>(AY140+273.15)</f>
        <v>295.88167419433591</v>
      </c>
      <c r="BY140">
        <f>(BI140*BQ140+BJ140*BR140)*BS140</f>
        <v>268.0963221325801</v>
      </c>
      <c r="BZ140">
        <f>((BY140+0.00000010773*(BX140^4-BW140^4))-BV140*44100)/(AV140*51.4+0.00000043092*BW140^3)</f>
        <v>0.69969224021277965</v>
      </c>
      <c r="CA140">
        <f>0.61365*EXP(17.502*AT140/(240.97+AT140))</f>
        <v>3.3397924377483652</v>
      </c>
      <c r="CB140">
        <f>CA140*1000/BK140</f>
        <v>34.304878983288084</v>
      </c>
      <c r="CC140">
        <f>(CB140-BE140)</f>
        <v>17.406193527965819</v>
      </c>
      <c r="CD140">
        <f>IF(R140,AZ140,(AY140+AZ140)/2)</f>
        <v>24.279140472412109</v>
      </c>
      <c r="CE140">
        <f>0.61365*EXP(17.502*CD140/(240.97+CD140))</f>
        <v>3.0455637322698395</v>
      </c>
      <c r="CF140">
        <f>IF(CC140&lt;&gt;0,(1000-(CB140+BE140)/2)/CC140*BV140,0)</f>
        <v>7.0401447485320526E-2</v>
      </c>
      <c r="CG140">
        <f>BE140*BK140/1000</f>
        <v>1.6451916918018541</v>
      </c>
      <c r="CH140">
        <f>(CE140-CG140)</f>
        <v>1.4003720404679854</v>
      </c>
      <c r="CI140">
        <f>1/(1.6/T140+1.37/AX140)</f>
        <v>4.4048200795984427E-2</v>
      </c>
      <c r="CJ140">
        <f>U140*BK140*0.001</f>
        <v>15.862325141241804</v>
      </c>
      <c r="CK140">
        <f>U140/BC140</f>
        <v>0.66044579653000957</v>
      </c>
      <c r="CL140">
        <f>(1-BV140*BK140/CA140/T140)*100</f>
        <v>48.316095879574803</v>
      </c>
      <c r="CM140">
        <f>(BC140-S140/(AX140/1.35))</f>
        <v>246.20665104785013</v>
      </c>
      <c r="CN140">
        <f>S140*CL140/100/CM140</f>
        <v>6.7354704444062517E-3</v>
      </c>
      <c r="CO140">
        <f>(Y140-X140)</f>
        <v>0</v>
      </c>
      <c r="CP140">
        <f>BI140*AJ140</f>
        <v>1468.436706538929</v>
      </c>
      <c r="CQ140">
        <f>(AA140-Z140)</f>
        <v>337.146484375</v>
      </c>
      <c r="CR140">
        <f>(AA140-AB140)/(AA140-X140)</f>
        <v>0.10843425731905848</v>
      </c>
      <c r="CS140">
        <v>-9999</v>
      </c>
    </row>
    <row r="141" spans="1:97" x14ac:dyDescent="0.2">
      <c r="A141" t="s">
        <v>84</v>
      </c>
      <c r="B141" t="s">
        <v>243</v>
      </c>
      <c r="C141" t="s">
        <v>100</v>
      </c>
      <c r="D141">
        <v>3</v>
      </c>
      <c r="E141">
        <v>2</v>
      </c>
      <c r="F141" t="s">
        <v>248</v>
      </c>
      <c r="G141" t="s">
        <v>101</v>
      </c>
      <c r="H141" t="s">
        <v>249</v>
      </c>
      <c r="I141">
        <v>2</v>
      </c>
      <c r="J141" s="6">
        <v>20130615</v>
      </c>
      <c r="K141" s="6" t="s">
        <v>138</v>
      </c>
      <c r="L141" s="6" t="s">
        <v>86</v>
      </c>
      <c r="M141" s="6" t="s">
        <v>87</v>
      </c>
      <c r="O141" s="1">
        <v>2</v>
      </c>
      <c r="P141" s="1" t="s">
        <v>259</v>
      </c>
      <c r="Q141" s="1">
        <v>296.00000895932317</v>
      </c>
      <c r="R141" s="1">
        <v>0</v>
      </c>
      <c r="S141">
        <f>(BB141-BC141*(1000-BD141)/(1000-BE141))*BU141</f>
        <v>-0.9034848782473216</v>
      </c>
      <c r="T141">
        <f>IF(CF141&lt;&gt;0,1/(1/CF141-1/AX141),0)</f>
        <v>7.1097268328570606E-2</v>
      </c>
      <c r="U141">
        <f>((CI141-BV141/2)*BC141-S141)/(CI141+BV141/2)</f>
        <v>117.11736504787865</v>
      </c>
      <c r="V141" s="1">
        <v>14</v>
      </c>
      <c r="W141" s="1">
        <v>14</v>
      </c>
      <c r="X141" s="1">
        <v>0</v>
      </c>
      <c r="Y141" s="1">
        <v>0</v>
      </c>
      <c r="Z141" s="1">
        <v>701.982177734375</v>
      </c>
      <c r="AA141" s="1">
        <v>996.6107177734375</v>
      </c>
      <c r="AB141" s="1">
        <v>893.22003173828125</v>
      </c>
      <c r="AC141">
        <v>-9999</v>
      </c>
      <c r="AD141">
        <f>CQ141/AA141</f>
        <v>0.29563051529016499</v>
      </c>
      <c r="AE141">
        <f>(AA141-AB141)/AA141</f>
        <v>0.10374229796178086</v>
      </c>
      <c r="AF141" s="1">
        <v>-1</v>
      </c>
      <c r="AG141" s="1">
        <v>0.87</v>
      </c>
      <c r="AH141" s="1">
        <v>0.92</v>
      </c>
      <c r="AI141" s="1">
        <v>7.9800500869750977</v>
      </c>
      <c r="AJ141">
        <f>(AI141*AH141+(100-AI141)*AG141)/100</f>
        <v>0.87399002504348744</v>
      </c>
      <c r="AK141">
        <f>(S141-AF141)/CP141</f>
        <v>4.9759325933316438E-5</v>
      </c>
      <c r="AL141">
        <f>(AA141-AB141)/(AA141-Z141)</f>
        <v>0.35091877392953341</v>
      </c>
      <c r="AM141">
        <f>(Y141-AA141)/(Y141-Z141)</f>
        <v>1.4197094305014504</v>
      </c>
      <c r="AN141">
        <f>(Y141-AA141)/AA141</f>
        <v>-1</v>
      </c>
      <c r="AO141" s="1">
        <v>2219.291748046875</v>
      </c>
      <c r="AP141" s="1">
        <v>0.5</v>
      </c>
      <c r="AQ141">
        <f>AE141*AP141*AJ141*AO141</f>
        <v>100.6112957810377</v>
      </c>
      <c r="AR141">
        <f>BV141*1000</f>
        <v>1.3443905090604071</v>
      </c>
      <c r="AS141">
        <f>(CA141-CG141)</f>
        <v>1.8060414894835848</v>
      </c>
      <c r="AT141">
        <f>(AZ141+BZ141*R141)</f>
        <v>26.417823791503906</v>
      </c>
      <c r="AU141" s="1">
        <v>1.95</v>
      </c>
      <c r="AV141">
        <f>(AU141*BO141+BP141)</f>
        <v>4.7126168012619019</v>
      </c>
      <c r="AW141" s="1">
        <v>1</v>
      </c>
      <c r="AX141">
        <f>AV141*(AW141+1)*(AW141+1)/(AW141*AW141+1)</f>
        <v>9.4252336025238037</v>
      </c>
      <c r="AY141" s="1">
        <v>22.746681213378906</v>
      </c>
      <c r="AZ141" s="1">
        <v>26.417823791503906</v>
      </c>
      <c r="BA141" s="1">
        <v>22.159889221191406</v>
      </c>
      <c r="BB141" s="1">
        <v>99.45880126953125</v>
      </c>
      <c r="BC141" s="1">
        <v>99.958663940429688</v>
      </c>
      <c r="BD141" s="1">
        <v>16.116071701049805</v>
      </c>
      <c r="BE141" s="1">
        <v>16.975000381469727</v>
      </c>
      <c r="BF141" s="1">
        <v>56.5018310546875</v>
      </c>
      <c r="BG141" s="1">
        <v>59.513175964355469</v>
      </c>
      <c r="BH141" s="1">
        <v>300.03195190429688</v>
      </c>
      <c r="BI141" s="1">
        <v>2219.291748046875</v>
      </c>
      <c r="BJ141" s="1">
        <v>0.65020751953125</v>
      </c>
      <c r="BK141" s="1">
        <v>97.351890563964844</v>
      </c>
      <c r="BL141" s="1">
        <v>1.53272545337677</v>
      </c>
      <c r="BM141" s="1">
        <v>-2.8448488563299179E-2</v>
      </c>
      <c r="BN141" s="1">
        <v>0.75</v>
      </c>
      <c r="BO141" s="1">
        <v>-1.355140209197998</v>
      </c>
      <c r="BP141" s="1">
        <v>7.355140209197998</v>
      </c>
      <c r="BQ141" s="1">
        <v>1</v>
      </c>
      <c r="BR141" s="1">
        <v>0</v>
      </c>
      <c r="BS141" s="1">
        <v>0.15999999642372131</v>
      </c>
      <c r="BT141" s="1">
        <v>111115</v>
      </c>
      <c r="BU141">
        <f>BH141*0.000001/(AU141*0.0001)</f>
        <v>1.5386253943810095</v>
      </c>
      <c r="BV141">
        <f>(BE141-BD141)/(1000-BE141)*BU141</f>
        <v>1.3443905090604071E-3</v>
      </c>
      <c r="BW141">
        <f>(AZ141+273.15)</f>
        <v>299.56782379150388</v>
      </c>
      <c r="BX141">
        <f>(AY141+273.15)</f>
        <v>295.89668121337888</v>
      </c>
      <c r="BY141">
        <f>(BI141*BQ141+BJ141*BR141)*BS141</f>
        <v>355.08667175069422</v>
      </c>
      <c r="BZ141">
        <f>((BY141+0.00000010773*(BX141^4-BW141^4))-BV141*44100)/(AV141*51.4+0.00000043092*BW141^3)</f>
        <v>1.0009160157821513</v>
      </c>
      <c r="CA141">
        <f>0.61365*EXP(17.502*AT141/(240.97+AT141))</f>
        <v>3.4585898689436871</v>
      </c>
      <c r="CB141">
        <f>CA141*1000/BK141</f>
        <v>35.526684165123925</v>
      </c>
      <c r="CC141">
        <f>(CB141-BE141)</f>
        <v>18.551683783654198</v>
      </c>
      <c r="CD141">
        <f>IF(R141,AZ141,(AY141+AZ141)/2)</f>
        <v>24.582252502441406</v>
      </c>
      <c r="CE141">
        <f>0.61365*EXP(17.502*CD141/(240.97+CD141))</f>
        <v>3.1013419312645598</v>
      </c>
      <c r="CF141">
        <f>IF(CC141&lt;&gt;0,(1000-(CB141+BE141)/2)/CC141*BV141,0)</f>
        <v>7.0564976264137616E-2</v>
      </c>
      <c r="CG141">
        <f>BE141*BK141/1000</f>
        <v>1.6525483794601024</v>
      </c>
      <c r="CH141">
        <f>(CE141-CG141)</f>
        <v>1.4487935518044575</v>
      </c>
      <c r="CI141">
        <f>1/(1.6/T141+1.37/AX141)</f>
        <v>4.4150626375806697E-2</v>
      </c>
      <c r="CJ141">
        <f>U141*BK141*0.001</f>
        <v>11.401596905281004</v>
      </c>
      <c r="CK141">
        <f>U141/BC141</f>
        <v>1.1716579677142811</v>
      </c>
      <c r="CL141">
        <f>(1-BV141*BK141/CA141/T141)*100</f>
        <v>46.774733089717721</v>
      </c>
      <c r="CM141">
        <f>(BC141-S141/(AX141/1.35))</f>
        <v>100.08807236011143</v>
      </c>
      <c r="CN141">
        <f>S141*CL141/100/CM141</f>
        <v>-4.2223077170039256E-3</v>
      </c>
      <c r="CO141">
        <f>(Y141-X141)</f>
        <v>0</v>
      </c>
      <c r="CP141">
        <f>BI141*AJ141</f>
        <v>1939.6388504542933</v>
      </c>
      <c r="CQ141">
        <f>(AA141-Z141)</f>
        <v>294.6285400390625</v>
      </c>
      <c r="CR141">
        <f>(AA141-AB141)/(AA141-X141)</f>
        <v>0.10374229796178086</v>
      </c>
      <c r="CS141">
        <v>-9999</v>
      </c>
    </row>
    <row r="142" spans="1:97" x14ac:dyDescent="0.2">
      <c r="A142" t="s">
        <v>84</v>
      </c>
      <c r="B142" t="s">
        <v>243</v>
      </c>
      <c r="C142" t="s">
        <v>100</v>
      </c>
      <c r="D142">
        <v>3</v>
      </c>
      <c r="E142">
        <v>2</v>
      </c>
      <c r="F142" t="s">
        <v>248</v>
      </c>
      <c r="G142" t="s">
        <v>101</v>
      </c>
      <c r="H142" t="s">
        <v>249</v>
      </c>
      <c r="I142">
        <v>2</v>
      </c>
      <c r="J142" s="6">
        <v>20130615</v>
      </c>
      <c r="K142" s="6" t="s">
        <v>138</v>
      </c>
      <c r="L142" s="6" t="s">
        <v>86</v>
      </c>
      <c r="M142" s="6" t="s">
        <v>87</v>
      </c>
      <c r="O142" s="1">
        <v>3</v>
      </c>
      <c r="P142" s="1" t="s">
        <v>260</v>
      </c>
      <c r="Q142" s="1">
        <v>681.50000637490302</v>
      </c>
      <c r="R142" s="1">
        <v>0</v>
      </c>
      <c r="S142">
        <f>(BB142-BC142*(1000-BD142)/(1000-BE142))*BU142</f>
        <v>-2.3628794025276938</v>
      </c>
      <c r="T142">
        <f>IF(CF142&lt;&gt;0,1/(1/CF142-1/AX142),0)</f>
        <v>7.4769737468313516E-2</v>
      </c>
      <c r="U142">
        <f>((CI142-BV142/2)*BC142-S142)/(CI142+BV142/2)</f>
        <v>98.982932711779128</v>
      </c>
      <c r="V142" s="1">
        <v>15</v>
      </c>
      <c r="W142" s="1">
        <v>15</v>
      </c>
      <c r="X142" s="1">
        <v>0</v>
      </c>
      <c r="Y142" s="1">
        <v>0</v>
      </c>
      <c r="Z142" s="1">
        <v>696.36279296875</v>
      </c>
      <c r="AA142" s="1">
        <v>967.7117919921875</v>
      </c>
      <c r="AB142" s="1">
        <v>891.37506103515625</v>
      </c>
      <c r="AC142">
        <v>-9999</v>
      </c>
      <c r="AD142">
        <f>CQ142/AA142</f>
        <v>0.28040269971788062</v>
      </c>
      <c r="AE142">
        <f>(AA142-AB142)/AA142</f>
        <v>7.8883745748184006E-2</v>
      </c>
      <c r="AF142" s="1">
        <v>-1</v>
      </c>
      <c r="AG142" s="1">
        <v>0.87</v>
      </c>
      <c r="AH142" s="1">
        <v>0.92</v>
      </c>
      <c r="AI142" s="1">
        <v>7.9800500869750977</v>
      </c>
      <c r="AJ142">
        <f>(AI142*AH142+(100-AI142)*AG142)/100</f>
        <v>0.87399002504348744</v>
      </c>
      <c r="AK142">
        <f>(S142-AF142)/CP142</f>
        <v>-6.6326474394885402E-4</v>
      </c>
      <c r="AL142">
        <f>(AA142-AB142)/(AA142-Z142)</f>
        <v>0.28132306082484476</v>
      </c>
      <c r="AM142">
        <f>(Y142-AA142)/(Y142-Z142)</f>
        <v>1.389666136334792</v>
      </c>
      <c r="AN142">
        <f>(Y142-AA142)/AA142</f>
        <v>-1</v>
      </c>
      <c r="AO142" s="1">
        <v>2351.061767578125</v>
      </c>
      <c r="AP142" s="1">
        <v>0.5</v>
      </c>
      <c r="AQ142">
        <f>AE142*AP142*AJ142*AO142</f>
        <v>81.045339176600223</v>
      </c>
      <c r="AR142">
        <f>BV142*1000</f>
        <v>1.4133329354618278</v>
      </c>
      <c r="AS142">
        <f>(CA142-CG142)</f>
        <v>1.8059186980411626</v>
      </c>
      <c r="AT142">
        <f>(AZ142+BZ142*R142)</f>
        <v>26.425033569335938</v>
      </c>
      <c r="AU142" s="1">
        <v>1.95</v>
      </c>
      <c r="AV142">
        <f>(AU142*BO142+BP142)</f>
        <v>4.7126168012619019</v>
      </c>
      <c r="AW142" s="1">
        <v>1</v>
      </c>
      <c r="AX142">
        <f>AV142*(AW142+1)*(AW142+1)/(AW142*AW142+1)</f>
        <v>9.4252336025238037</v>
      </c>
      <c r="AY142" s="1">
        <v>22.7545166015625</v>
      </c>
      <c r="AZ142" s="1">
        <v>26.425033569335938</v>
      </c>
      <c r="BA142" s="1">
        <v>22.159955978393555</v>
      </c>
      <c r="BB142" s="1">
        <v>48.860218048095703</v>
      </c>
      <c r="BC142" s="1">
        <v>50.349689483642578</v>
      </c>
      <c r="BD142" s="1">
        <v>16.089797973632812</v>
      </c>
      <c r="BE142" s="1">
        <v>16.992765426635742</v>
      </c>
      <c r="BF142" s="1">
        <v>56.378299713134766</v>
      </c>
      <c r="BG142" s="1">
        <v>59.542274475097656</v>
      </c>
      <c r="BH142" s="1">
        <v>300.02932739257812</v>
      </c>
      <c r="BI142" s="1">
        <v>2351.061767578125</v>
      </c>
      <c r="BJ142" s="1">
        <v>0.94518440961837769</v>
      </c>
      <c r="BK142" s="1">
        <v>97.343917846679688</v>
      </c>
      <c r="BL142" s="1">
        <v>1.4729567766189575</v>
      </c>
      <c r="BM142" s="1">
        <v>-1.7155077308416367E-2</v>
      </c>
      <c r="BN142" s="1">
        <v>0.75</v>
      </c>
      <c r="BO142" s="1">
        <v>-1.355140209197998</v>
      </c>
      <c r="BP142" s="1">
        <v>7.355140209197998</v>
      </c>
      <c r="BQ142" s="1">
        <v>1</v>
      </c>
      <c r="BR142" s="1">
        <v>0</v>
      </c>
      <c r="BS142" s="1">
        <v>0.15999999642372131</v>
      </c>
      <c r="BT142" s="1">
        <v>111115</v>
      </c>
      <c r="BU142">
        <f>BH142*0.000001/(AU142*0.0001)</f>
        <v>1.5386119353465544</v>
      </c>
      <c r="BV142">
        <f>(BE142-BD142)/(1000-BE142)*BU142</f>
        <v>1.4133329354618278E-3</v>
      </c>
      <c r="BW142">
        <f>(AZ142+273.15)</f>
        <v>299.57503356933591</v>
      </c>
      <c r="BX142">
        <f>(AY142+273.15)</f>
        <v>295.90451660156248</v>
      </c>
      <c r="BY142">
        <f>(BI142*BQ142+BJ142*BR142)*BS142</f>
        <v>376.16987440444791</v>
      </c>
      <c r="BZ142">
        <f>((BY142+0.00000010773*(BX142^4-BW142^4))-BV142*44100)/(AV142*51.4+0.00000043092*BW142^3)</f>
        <v>1.0720151598465821</v>
      </c>
      <c r="CA142">
        <f>0.61365*EXP(17.502*AT142/(240.97+AT142))</f>
        <v>3.4600610597194912</v>
      </c>
      <c r="CB142">
        <f>CA142*1000/BK142</f>
        <v>35.54470722217301</v>
      </c>
      <c r="CC142">
        <f>(CB142-BE142)</f>
        <v>18.551941795537267</v>
      </c>
      <c r="CD142">
        <f>IF(R142,AZ142,(AY142+AZ142)/2)</f>
        <v>24.589775085449219</v>
      </c>
      <c r="CE142">
        <f>0.61365*EXP(17.502*CD142/(240.97+CD142))</f>
        <v>3.1027375047538923</v>
      </c>
      <c r="CF142">
        <f>IF(CC142&lt;&gt;0,(1000-(CB142+BE142)/2)/CC142*BV142,0)</f>
        <v>7.4181262555094676E-2</v>
      </c>
      <c r="CG142">
        <f>BE142*BK142/1000</f>
        <v>1.6541423616783286</v>
      </c>
      <c r="CH142">
        <f>(CE142-CG142)</f>
        <v>1.4485951430755637</v>
      </c>
      <c r="CI142">
        <f>1/(1.6/T142+1.37/AX142)</f>
        <v>4.6415803184145434E-2</v>
      </c>
      <c r="CJ142">
        <f>U142*BK142*0.001</f>
        <v>9.635386470118851</v>
      </c>
      <c r="CK142">
        <f>U142/BC142</f>
        <v>1.9659094966998027</v>
      </c>
      <c r="CL142">
        <f>(1-BV142*BK142/CA142/T142)*100</f>
        <v>46.820569454939822</v>
      </c>
      <c r="CM142">
        <f>(BC142-S142/(AX142/1.35))</f>
        <v>50.68813066483073</v>
      </c>
      <c r="CN142">
        <f>S142*CL142/100/CM142</f>
        <v>-2.1825890544520447E-2</v>
      </c>
      <c r="CO142">
        <f>(Y142-X142)</f>
        <v>0</v>
      </c>
      <c r="CP142">
        <f>BI142*AJ142</f>
        <v>2054.8045331243911</v>
      </c>
      <c r="CQ142">
        <f>(AA142-Z142)</f>
        <v>271.3489990234375</v>
      </c>
      <c r="CR142">
        <f>(AA142-AB142)/(AA142-X142)</f>
        <v>7.8883745748184006E-2</v>
      </c>
      <c r="CS142">
        <v>-9999</v>
      </c>
    </row>
    <row r="143" spans="1:97" x14ac:dyDescent="0.2">
      <c r="A143" t="s">
        <v>84</v>
      </c>
      <c r="B143" t="s">
        <v>243</v>
      </c>
      <c r="C143" t="s">
        <v>100</v>
      </c>
      <c r="D143">
        <v>3</v>
      </c>
      <c r="E143">
        <v>2</v>
      </c>
      <c r="F143" t="s">
        <v>248</v>
      </c>
      <c r="G143" t="s">
        <v>101</v>
      </c>
      <c r="H143" t="s">
        <v>249</v>
      </c>
      <c r="I143">
        <v>2</v>
      </c>
      <c r="J143" s="6">
        <v>20130615</v>
      </c>
      <c r="K143" s="6" t="s">
        <v>138</v>
      </c>
      <c r="L143" s="6" t="s">
        <v>86</v>
      </c>
      <c r="M143" s="6" t="s">
        <v>87</v>
      </c>
      <c r="O143" s="1">
        <v>4</v>
      </c>
      <c r="P143" s="1" t="s">
        <v>261</v>
      </c>
      <c r="Q143" s="1">
        <v>896.00000882148743</v>
      </c>
      <c r="R143" s="1">
        <v>0</v>
      </c>
      <c r="S143">
        <f>(BB143-BC143*(1000-BD143)/(1000-BE143))*BU143</f>
        <v>8.1062089811206786</v>
      </c>
      <c r="T143">
        <f>IF(CF143&lt;&gt;0,1/(1/CF143-1/AX143),0)</f>
        <v>7.3598461647996341E-2</v>
      </c>
      <c r="U143">
        <f>((CI143-BV143/2)*BC143-S143)/(CI143+BV143/2)</f>
        <v>208.48166737320543</v>
      </c>
      <c r="V143" s="1">
        <v>16</v>
      </c>
      <c r="W143" s="1">
        <v>16</v>
      </c>
      <c r="X143" s="1">
        <v>0</v>
      </c>
      <c r="Y143" s="1">
        <v>0</v>
      </c>
      <c r="Z143" s="1">
        <v>707.6982421875</v>
      </c>
      <c r="AA143" s="1">
        <v>1046.6644287109375</v>
      </c>
      <c r="AB143" s="1">
        <v>915.5218505859375</v>
      </c>
      <c r="AC143">
        <v>-9999</v>
      </c>
      <c r="AD143">
        <f>CQ143/AA143</f>
        <v>0.32385373690486952</v>
      </c>
      <c r="AE143">
        <f>(AA143-AB143)/AA143</f>
        <v>0.12529572471141875</v>
      </c>
      <c r="AF143" s="1">
        <v>-1</v>
      </c>
      <c r="AG143" s="1">
        <v>0.87</v>
      </c>
      <c r="AH143" s="1">
        <v>0.92</v>
      </c>
      <c r="AI143" s="1">
        <v>7.9800500869750977</v>
      </c>
      <c r="AJ143">
        <f>(AI143*AH143+(100-AI143)*AG143)/100</f>
        <v>0.87399002504348744</v>
      </c>
      <c r="AK143">
        <f>(S143-AF143)/CP143</f>
        <v>4.4360830746507859E-3</v>
      </c>
      <c r="AL143">
        <f>(AA143-AB143)/(AA143-Z143)</f>
        <v>0.38688985314448843</v>
      </c>
      <c r="AM143">
        <f>(Y143-AA143)/(Y143-Z143)</f>
        <v>1.4789699427197822</v>
      </c>
      <c r="AN143">
        <f>(Y143-AA143)/AA143</f>
        <v>-1</v>
      </c>
      <c r="AO143" s="1">
        <v>2348.72119140625</v>
      </c>
      <c r="AP143" s="1">
        <v>0.5</v>
      </c>
      <c r="AQ143">
        <f>AE143*AP143*AJ143*AO143</f>
        <v>128.60095657168955</v>
      </c>
      <c r="AR143">
        <f>BV143*1000</f>
        <v>1.4236556188563025</v>
      </c>
      <c r="AS143">
        <f>(CA143-CG143)</f>
        <v>1.8475285695942312</v>
      </c>
      <c r="AT143">
        <f>(AZ143+BZ143*R143)</f>
        <v>26.612266540527344</v>
      </c>
      <c r="AU143" s="1">
        <v>1.95</v>
      </c>
      <c r="AV143">
        <f>(AU143*BO143+BP143)</f>
        <v>4.7126168012619019</v>
      </c>
      <c r="AW143" s="1">
        <v>1</v>
      </c>
      <c r="AX143">
        <f>AV143*(AW143+1)*(AW143+1)/(AW143*AW143+1)</f>
        <v>9.4252336025238037</v>
      </c>
      <c r="AY143" s="1">
        <v>22.755504608154297</v>
      </c>
      <c r="AZ143" s="1">
        <v>26.612266540527344</v>
      </c>
      <c r="BA143" s="1">
        <v>22.160039901733398</v>
      </c>
      <c r="BB143" s="1">
        <v>400.9256591796875</v>
      </c>
      <c r="BC143" s="1">
        <v>395.29132080078125</v>
      </c>
      <c r="BD143" s="1">
        <v>16.049800872802734</v>
      </c>
      <c r="BE143" s="1">
        <v>16.959403991699219</v>
      </c>
      <c r="BF143" s="1">
        <v>56.235980987548828</v>
      </c>
      <c r="BG143" s="1">
        <v>59.423088073730469</v>
      </c>
      <c r="BH143" s="1">
        <v>300.026123046875</v>
      </c>
      <c r="BI143" s="1">
        <v>2348.72119140625</v>
      </c>
      <c r="BJ143" s="1">
        <v>0.58359748125076294</v>
      </c>
      <c r="BK143" s="1">
        <v>97.346000671386719</v>
      </c>
      <c r="BL143" s="1">
        <v>1.9578810930252075</v>
      </c>
      <c r="BM143" s="1">
        <v>-2.8808977454900742E-2</v>
      </c>
      <c r="BN143" s="1">
        <v>0.5</v>
      </c>
      <c r="BO143" s="1">
        <v>-1.355140209197998</v>
      </c>
      <c r="BP143" s="1">
        <v>7.355140209197998</v>
      </c>
      <c r="BQ143" s="1">
        <v>1</v>
      </c>
      <c r="BR143" s="1">
        <v>0</v>
      </c>
      <c r="BS143" s="1">
        <v>0.15999999642372131</v>
      </c>
      <c r="BT143" s="1">
        <v>111115</v>
      </c>
      <c r="BU143">
        <f>BH143*0.000001/(AU143*0.0001)</f>
        <v>1.5385955028044871</v>
      </c>
      <c r="BV143">
        <f>(BE143-BD143)/(1000-BE143)*BU143</f>
        <v>1.4236556188563026E-3</v>
      </c>
      <c r="BW143">
        <f>(AZ143+273.15)</f>
        <v>299.76226654052732</v>
      </c>
      <c r="BX143">
        <f>(AY143+273.15)</f>
        <v>295.90550460815427</v>
      </c>
      <c r="BY143">
        <f>(BI143*BQ143+BJ143*BR143)*BS143</f>
        <v>375.79538222531846</v>
      </c>
      <c r="BZ143">
        <f>((BY143+0.00000010773*(BX143^4-BW143^4))-BV143*44100)/(AV143*51.4+0.00000043092*BW143^3)</f>
        <v>1.0601444552358257</v>
      </c>
      <c r="CA143">
        <f>0.61365*EXP(17.502*AT143/(240.97+AT143))</f>
        <v>3.498458721956502</v>
      </c>
      <c r="CB143">
        <f>CA143*1000/BK143</f>
        <v>35.938391899286493</v>
      </c>
      <c r="CC143">
        <f>(CB143-BE143)</f>
        <v>18.978987907587275</v>
      </c>
      <c r="CD143">
        <f>IF(R143,AZ143,(AY143+AZ143)/2)</f>
        <v>24.68388557434082</v>
      </c>
      <c r="CE143">
        <f>0.61365*EXP(17.502*CD143/(240.97+CD143))</f>
        <v>3.1202431260916321</v>
      </c>
      <c r="CF143">
        <f>IF(CC143&lt;&gt;0,(1000-(CB143+BE143)/2)/CC143*BV143,0)</f>
        <v>7.3028209061114346E-2</v>
      </c>
      <c r="CG143">
        <f>BE143*BK143/1000</f>
        <v>1.6509301523622708</v>
      </c>
      <c r="CH143">
        <f>(CE143-CG143)</f>
        <v>1.4693129737293613</v>
      </c>
      <c r="CI143">
        <f>1/(1.6/T143+1.37/AX143)</f>
        <v>4.5693524012632332E-2</v>
      </c>
      <c r="CJ143">
        <f>U143*BK143*0.001</f>
        <v>20.29485653208388</v>
      </c>
      <c r="CK143">
        <f>U143/BC143</f>
        <v>0.52741271159423186</v>
      </c>
      <c r="CL143">
        <f>(1-BV143*BK143/CA143/T143)*100</f>
        <v>46.17580174650687</v>
      </c>
      <c r="CM143">
        <f>(BC143-S143/(AX143/1.35))</f>
        <v>394.13024802677779</v>
      </c>
      <c r="CN143">
        <f>S143*CL143/100/CM143</f>
        <v>9.4971319938517047E-3</v>
      </c>
      <c r="CO143">
        <f>(Y143-X143)</f>
        <v>0</v>
      </c>
      <c r="CP143">
        <f>BI143*AJ143</f>
        <v>2052.7588928973182</v>
      </c>
      <c r="CQ143">
        <f>(AA143-Z143)</f>
        <v>338.9661865234375</v>
      </c>
      <c r="CR143">
        <f>(AA143-AB143)/(AA143-X143)</f>
        <v>0.12529572471141875</v>
      </c>
      <c r="CS143">
        <v>-9999</v>
      </c>
    </row>
    <row r="144" spans="1:97" x14ac:dyDescent="0.2">
      <c r="A144" t="s">
        <v>84</v>
      </c>
      <c r="B144" t="s">
        <v>243</v>
      </c>
      <c r="C144" t="s">
        <v>100</v>
      </c>
      <c r="D144">
        <v>3</v>
      </c>
      <c r="E144">
        <v>2</v>
      </c>
      <c r="F144" t="s">
        <v>248</v>
      </c>
      <c r="G144" t="s">
        <v>101</v>
      </c>
      <c r="H144" t="s">
        <v>249</v>
      </c>
      <c r="I144">
        <v>3</v>
      </c>
      <c r="J144" s="6">
        <v>20130615</v>
      </c>
      <c r="K144" s="6" t="s">
        <v>138</v>
      </c>
      <c r="L144" s="6" t="s">
        <v>86</v>
      </c>
      <c r="M144" s="6" t="s">
        <v>87</v>
      </c>
      <c r="O144" s="1">
        <v>5</v>
      </c>
      <c r="P144" s="1" t="s">
        <v>262</v>
      </c>
      <c r="Q144" s="1">
        <v>2684.0000079255551</v>
      </c>
      <c r="R144" s="1">
        <v>0</v>
      </c>
      <c r="S144">
        <f t="shared" ref="S144:S162" si="200">(BB144-BC144*(1000-BD144)/(1000-BE144))*BU144</f>
        <v>8.0508459416438303</v>
      </c>
      <c r="T144">
        <f t="shared" ref="T144:T162" si="201">IF(CF144&lt;&gt;0,1/(1/CF144-1/AX144),0)</f>
        <v>7.3342306215202893E-2</v>
      </c>
      <c r="U144">
        <f t="shared" ref="U144:U162" si="202">((CI144-BV144/2)*BC144-S144)/(CI144+BV144/2)</f>
        <v>206.54525237412361</v>
      </c>
      <c r="V144" s="1">
        <v>17</v>
      </c>
      <c r="W144" s="1">
        <v>17</v>
      </c>
      <c r="X144" s="1">
        <v>0</v>
      </c>
      <c r="Y144" s="1">
        <v>0</v>
      </c>
      <c r="Z144" s="1">
        <v>714.627197265625</v>
      </c>
      <c r="AA144" s="1">
        <v>1023.5423583984375</v>
      </c>
      <c r="AB144" s="1">
        <v>912.98284912109375</v>
      </c>
      <c r="AC144">
        <v>-9999</v>
      </c>
      <c r="AD144">
        <f t="shared" ref="AD144:AD162" si="203">CQ144/AA144</f>
        <v>0.30180984557999124</v>
      </c>
      <c r="AE144">
        <f t="shared" ref="AE144:AE162" si="204">(AA144-AB144)/AA144</f>
        <v>0.1080165450605669</v>
      </c>
      <c r="AF144" s="1">
        <v>-1</v>
      </c>
      <c r="AG144" s="1">
        <v>0.87</v>
      </c>
      <c r="AH144" s="1">
        <v>0.92</v>
      </c>
      <c r="AI144" s="1">
        <v>12.933025360107422</v>
      </c>
      <c r="AJ144">
        <f t="shared" ref="AJ144:AJ162" si="205">(AI144*AH144+(100-AI144)*AG144)/100</f>
        <v>0.87646651268005371</v>
      </c>
      <c r="AK144">
        <f t="shared" ref="AK144:AK162" si="206">(S144-AF144)/CP144</f>
        <v>6.3011678887689767E-3</v>
      </c>
      <c r="AL144">
        <f t="shared" ref="AL144:AL162" si="207">(AA144-AB144)/(AA144-Z144)</f>
        <v>0.35789602838499301</v>
      </c>
      <c r="AM144">
        <f t="shared" ref="AM144:AM162" si="208">(Y144-AA144)/(Y144-Z144)</f>
        <v>1.4322745654165043</v>
      </c>
      <c r="AN144">
        <f t="shared" ref="AN144:AN162" si="209">(Y144-AA144)/AA144</f>
        <v>-1</v>
      </c>
      <c r="AO144" s="1">
        <v>1638.8258056640625</v>
      </c>
      <c r="AP144" s="1">
        <v>0.5</v>
      </c>
      <c r="AQ144">
        <f t="shared" ref="AQ144:AQ162" si="210">AE144*AP144*AJ144*AO144</f>
        <v>77.57618315759683</v>
      </c>
      <c r="AR144">
        <f t="shared" ref="AR144:AR162" si="211">BV144*1000</f>
        <v>1.7447816868325279</v>
      </c>
      <c r="AS144">
        <f t="shared" ref="AS144:AS162" si="212">(CA144-CG144)</f>
        <v>2.2669953710262503</v>
      </c>
      <c r="AT144">
        <f t="shared" ref="AT144:AT162" si="213">(AZ144+BZ144*R144)</f>
        <v>28.499895095825195</v>
      </c>
      <c r="AU144" s="1">
        <v>1.91</v>
      </c>
      <c r="AV144">
        <f t="shared" ref="AV144:AV162" si="214">(AU144*BO144+BP144)</f>
        <v>4.766822409629822</v>
      </c>
      <c r="AW144" s="1">
        <v>1</v>
      </c>
      <c r="AX144">
        <f t="shared" ref="AX144:AX162" si="215">AV144*(AW144+1)*(AW144+1)/(AW144*AW144+1)</f>
        <v>9.5336448192596439</v>
      </c>
      <c r="AY144" s="1">
        <v>25.593799591064453</v>
      </c>
      <c r="AZ144" s="1">
        <v>28.499895095825195</v>
      </c>
      <c r="BA144" s="1">
        <v>25.680133819580078</v>
      </c>
      <c r="BB144" s="1">
        <v>400.42047119140625</v>
      </c>
      <c r="BC144" s="1">
        <v>394.8565673828125</v>
      </c>
      <c r="BD144" s="1">
        <v>15.754655838012695</v>
      </c>
      <c r="BE144" s="1">
        <v>16.846702575683594</v>
      </c>
      <c r="BF144" s="1">
        <v>46.555881500244141</v>
      </c>
      <c r="BG144" s="1">
        <v>49.782936096191406</v>
      </c>
      <c r="BH144" s="1">
        <v>300.02294921875</v>
      </c>
      <c r="BI144" s="1">
        <v>1638.8258056640625</v>
      </c>
      <c r="BJ144" s="1">
        <v>0.69460463523864746</v>
      </c>
      <c r="BK144" s="1">
        <v>97.339530944824219</v>
      </c>
      <c r="BL144" s="1">
        <v>2.2308149337768555</v>
      </c>
      <c r="BM144" s="1">
        <v>-2.3907091468572617E-2</v>
      </c>
      <c r="BN144" s="1">
        <v>0.75</v>
      </c>
      <c r="BO144" s="1">
        <v>-1.355140209197998</v>
      </c>
      <c r="BP144" s="1">
        <v>7.355140209197998</v>
      </c>
      <c r="BQ144" s="1">
        <v>1</v>
      </c>
      <c r="BR144" s="1">
        <v>0</v>
      </c>
      <c r="BS144" s="1">
        <v>0.15999999642372131</v>
      </c>
      <c r="BT144" s="1">
        <v>111115</v>
      </c>
      <c r="BU144">
        <f t="shared" ref="BU144:BU162" si="216">BH144*0.000001/(AU144*0.0001)</f>
        <v>1.5708007812499998</v>
      </c>
      <c r="BV144">
        <f t="shared" ref="BV144:BV162" si="217">(BE144-BD144)/(1000-BE144)*BU144</f>
        <v>1.7447816868325279E-3</v>
      </c>
      <c r="BW144">
        <f t="shared" ref="BW144:BW162" si="218">(AZ144+273.15)</f>
        <v>301.64989509582517</v>
      </c>
      <c r="BX144">
        <f t="shared" ref="BX144:BX162" si="219">(AY144+273.15)</f>
        <v>298.74379959106443</v>
      </c>
      <c r="BY144">
        <f t="shared" ref="BY144:BY162" si="220">(BI144*BQ144+BJ144*BR144)*BS144</f>
        <v>262.2121230453522</v>
      </c>
      <c r="BZ144">
        <f t="shared" ref="BZ144:BZ162" si="221">((BY144+0.00000010773*(BX144^4-BW144^4))-BV144*44100)/(AV144*51.4+0.00000043092*BW144^3)</f>
        <v>0.58941911919331735</v>
      </c>
      <c r="CA144">
        <f t="shared" ref="CA144:CA162" si="222">0.61365*EXP(17.502*AT144/(240.97+AT144))</f>
        <v>3.9068454977102531</v>
      </c>
      <c r="CB144">
        <f t="shared" ref="CB144:CB162" si="223">CA144*1000/BK144</f>
        <v>40.136267966246962</v>
      </c>
      <c r="CC144">
        <f t="shared" ref="CC144:CC162" si="224">(CB144-BE144)</f>
        <v>23.289565390563368</v>
      </c>
      <c r="CD144">
        <f t="shared" ref="CD144:CD162" si="225">IF(R144,AZ144,(AY144+AZ144)/2)</f>
        <v>27.046847343444824</v>
      </c>
      <c r="CE144">
        <f t="shared" ref="CE144:CE162" si="226">0.61365*EXP(17.502*CD144/(240.97+CD144))</f>
        <v>3.5890194435105092</v>
      </c>
      <c r="CF144">
        <f t="shared" ref="CF144:CF162" si="227">IF(CC144&lt;&gt;0,(1000-(CB144+BE144)/2)/CC144*BV144,0)</f>
        <v>7.2782391456214526E-2</v>
      </c>
      <c r="CG144">
        <f t="shared" ref="CG144:CG162" si="228">BE144*BK144/1000</f>
        <v>1.6398501266840031</v>
      </c>
      <c r="CH144">
        <f t="shared" ref="CH144:CH162" si="229">(CE144-CG144)</f>
        <v>1.9491693168265061</v>
      </c>
      <c r="CI144">
        <f t="shared" ref="CI144:CI162" si="230">1/(1.6/T144+1.37/AX144)</f>
        <v>4.553897030573003E-2</v>
      </c>
      <c r="CJ144">
        <f t="shared" ref="CJ144:CJ162" si="231">U144*BK144*0.001</f>
        <v>20.105017984977536</v>
      </c>
      <c r="CK144">
        <f t="shared" ref="CK144:CK162" si="232">U144/BC144</f>
        <v>0.52308931757966304</v>
      </c>
      <c r="CL144">
        <f t="shared" ref="CL144:CL162" si="233">(1-BV144*BK144/CA144/T144)*100</f>
        <v>40.728005064427627</v>
      </c>
      <c r="CM144">
        <f t="shared" ref="CM144:CM162" si="234">(BC144-S144/(AX144/1.35))</f>
        <v>393.71653728653047</v>
      </c>
      <c r="CN144">
        <f t="shared" ref="CN144:CN162" si="235">S144*CL144/100/CM144</f>
        <v>8.3281971477253015E-3</v>
      </c>
      <c r="CO144">
        <f t="shared" ref="CO144:CO162" si="236">(Y144-X144)</f>
        <v>0</v>
      </c>
      <c r="CP144">
        <f t="shared" ref="CP144:CP162" si="237">BI144*AJ144</f>
        <v>1436.3759387804603</v>
      </c>
      <c r="CQ144">
        <f t="shared" ref="CQ144:CQ162" si="238">(AA144-Z144)</f>
        <v>308.9151611328125</v>
      </c>
      <c r="CR144">
        <f t="shared" ref="CR144:CR162" si="239">(AA144-AB144)/(AA144-X144)</f>
        <v>0.1080165450605669</v>
      </c>
      <c r="CS144">
        <v>-9999</v>
      </c>
    </row>
    <row r="145" spans="1:97" x14ac:dyDescent="0.2">
      <c r="A145" t="s">
        <v>84</v>
      </c>
      <c r="B145" t="s">
        <v>243</v>
      </c>
      <c r="C145" t="s">
        <v>100</v>
      </c>
      <c r="D145">
        <v>3</v>
      </c>
      <c r="E145">
        <v>2</v>
      </c>
      <c r="F145" t="s">
        <v>248</v>
      </c>
      <c r="G145" t="s">
        <v>101</v>
      </c>
      <c r="H145" t="s">
        <v>249</v>
      </c>
      <c r="I145">
        <v>3</v>
      </c>
      <c r="J145" s="6">
        <v>20130615</v>
      </c>
      <c r="K145" s="6" t="s">
        <v>138</v>
      </c>
      <c r="L145" s="6" t="s">
        <v>86</v>
      </c>
      <c r="M145" s="6" t="s">
        <v>87</v>
      </c>
      <c r="O145" s="1">
        <v>6</v>
      </c>
      <c r="P145" s="1" t="s">
        <v>263</v>
      </c>
      <c r="Q145" s="1">
        <v>2816.0000093728304</v>
      </c>
      <c r="R145" s="1">
        <v>0</v>
      </c>
      <c r="S145">
        <f t="shared" si="200"/>
        <v>3.8740209284041178</v>
      </c>
      <c r="T145">
        <f t="shared" si="201"/>
        <v>7.5303132253017782E-2</v>
      </c>
      <c r="U145">
        <f t="shared" si="202"/>
        <v>156.05473125383736</v>
      </c>
      <c r="V145" s="1">
        <v>18</v>
      </c>
      <c r="W145" s="1">
        <v>18</v>
      </c>
      <c r="X145" s="1">
        <v>0</v>
      </c>
      <c r="Y145" s="1">
        <v>0</v>
      </c>
      <c r="Z145" s="1">
        <v>708.8369140625</v>
      </c>
      <c r="AA145" s="1">
        <v>992.76776123046875</v>
      </c>
      <c r="AB145" s="1">
        <v>895.53350830078125</v>
      </c>
      <c r="AC145">
        <v>-9999</v>
      </c>
      <c r="AD145">
        <f t="shared" si="203"/>
        <v>0.28599926211952692</v>
      </c>
      <c r="AE145">
        <f t="shared" si="204"/>
        <v>9.7942597178188179E-2</v>
      </c>
      <c r="AF145" s="1">
        <v>-1</v>
      </c>
      <c r="AG145" s="1">
        <v>0.87</v>
      </c>
      <c r="AH145" s="1">
        <v>0.92</v>
      </c>
      <c r="AI145" s="1">
        <v>12.933025360107422</v>
      </c>
      <c r="AJ145">
        <f t="shared" si="205"/>
        <v>0.87646651268005371</v>
      </c>
      <c r="AK145">
        <f t="shared" si="206"/>
        <v>3.1711025381553452E-3</v>
      </c>
      <c r="AL145">
        <f t="shared" si="207"/>
        <v>0.34245751703112887</v>
      </c>
      <c r="AM145">
        <f t="shared" si="208"/>
        <v>1.4005587766877132</v>
      </c>
      <c r="AN145">
        <f t="shared" si="209"/>
        <v>-1</v>
      </c>
      <c r="AO145" s="1">
        <v>1753.6453857421875</v>
      </c>
      <c r="AP145" s="1">
        <v>0.5</v>
      </c>
      <c r="AQ145">
        <f t="shared" si="210"/>
        <v>75.269446932869542</v>
      </c>
      <c r="AR145">
        <f t="shared" si="211"/>
        <v>1.7399987654832609</v>
      </c>
      <c r="AS145">
        <f t="shared" si="212"/>
        <v>2.2032091069240769</v>
      </c>
      <c r="AT145">
        <f t="shared" si="213"/>
        <v>28.211740493774414</v>
      </c>
      <c r="AU145" s="1">
        <v>1.91</v>
      </c>
      <c r="AV145">
        <f t="shared" si="214"/>
        <v>4.766822409629822</v>
      </c>
      <c r="AW145" s="1">
        <v>1</v>
      </c>
      <c r="AX145">
        <f t="shared" si="215"/>
        <v>9.5336448192596439</v>
      </c>
      <c r="AY145" s="1">
        <v>25.584074020385742</v>
      </c>
      <c r="AZ145" s="1">
        <v>28.211740493774414</v>
      </c>
      <c r="BA145" s="1">
        <v>25.681079864501953</v>
      </c>
      <c r="BB145" s="1">
        <v>249.15383911132812</v>
      </c>
      <c r="BC145" s="1">
        <v>246.41459655761719</v>
      </c>
      <c r="BD145" s="1">
        <v>15.745499610900879</v>
      </c>
      <c r="BE145" s="1">
        <v>16.834571838378906</v>
      </c>
      <c r="BF145" s="1">
        <v>46.557296752929688</v>
      </c>
      <c r="BG145" s="1">
        <v>49.777538299560547</v>
      </c>
      <c r="BH145" s="1">
        <v>300.02139282226562</v>
      </c>
      <c r="BI145" s="1">
        <v>1753.6453857421875</v>
      </c>
      <c r="BJ145" s="1">
        <v>0.66288286447525024</v>
      </c>
      <c r="BK145" s="1">
        <v>97.342903137207031</v>
      </c>
      <c r="BL145" s="1">
        <v>1.9952497482299805</v>
      </c>
      <c r="BM145" s="1">
        <v>-1.4038469642400742E-2</v>
      </c>
      <c r="BN145" s="1">
        <v>0.25</v>
      </c>
      <c r="BO145" s="1">
        <v>-1.355140209197998</v>
      </c>
      <c r="BP145" s="1">
        <v>7.355140209197998</v>
      </c>
      <c r="BQ145" s="1">
        <v>1</v>
      </c>
      <c r="BR145" s="1">
        <v>0</v>
      </c>
      <c r="BS145" s="1">
        <v>0.15999999642372131</v>
      </c>
      <c r="BT145" s="1">
        <v>111115</v>
      </c>
      <c r="BU145">
        <f t="shared" si="216"/>
        <v>1.5707926325773069</v>
      </c>
      <c r="BV145">
        <f t="shared" si="217"/>
        <v>1.739998765483261E-3</v>
      </c>
      <c r="BW145">
        <f t="shared" si="218"/>
        <v>301.36174049377439</v>
      </c>
      <c r="BX145">
        <f t="shared" si="219"/>
        <v>298.73407402038572</v>
      </c>
      <c r="BY145">
        <f t="shared" si="220"/>
        <v>280.58325544722538</v>
      </c>
      <c r="BZ145">
        <f t="shared" si="221"/>
        <v>0.67467191321734521</v>
      </c>
      <c r="CA145">
        <f t="shared" si="222"/>
        <v>3.8419352027437479</v>
      </c>
      <c r="CB145">
        <f t="shared" si="223"/>
        <v>39.468056519009437</v>
      </c>
      <c r="CC145">
        <f t="shared" si="224"/>
        <v>22.633484680630531</v>
      </c>
      <c r="CD145">
        <f t="shared" si="225"/>
        <v>26.897907257080078</v>
      </c>
      <c r="CE145">
        <f t="shared" si="226"/>
        <v>3.5577545637723729</v>
      </c>
      <c r="CF145">
        <f t="shared" si="227"/>
        <v>7.4712998790360946E-2</v>
      </c>
      <c r="CG145">
        <f t="shared" si="228"/>
        <v>1.6387260958196712</v>
      </c>
      <c r="CH145">
        <f t="shared" si="229"/>
        <v>1.9190284679527017</v>
      </c>
      <c r="CI145">
        <f t="shared" si="230"/>
        <v>4.674828787063081E-2</v>
      </c>
      <c r="CJ145">
        <f t="shared" si="231"/>
        <v>15.190820588545165</v>
      </c>
      <c r="CK145">
        <f t="shared" si="232"/>
        <v>0.63330149039019412</v>
      </c>
      <c r="CL145">
        <f t="shared" si="233"/>
        <v>41.454953195479035</v>
      </c>
      <c r="CM145">
        <f t="shared" si="234"/>
        <v>245.86602060870203</v>
      </c>
      <c r="CN145">
        <f t="shared" si="235"/>
        <v>6.5319052981660719E-3</v>
      </c>
      <c r="CO145">
        <f t="shared" si="236"/>
        <v>0</v>
      </c>
      <c r="CP145">
        <f t="shared" si="237"/>
        <v>1537.0114557189227</v>
      </c>
      <c r="CQ145">
        <f t="shared" si="238"/>
        <v>283.93084716796875</v>
      </c>
      <c r="CR145">
        <f t="shared" si="239"/>
        <v>9.7942597178188179E-2</v>
      </c>
      <c r="CS145">
        <v>-9999</v>
      </c>
    </row>
    <row r="146" spans="1:97" x14ac:dyDescent="0.2">
      <c r="A146" t="s">
        <v>84</v>
      </c>
      <c r="B146" t="s">
        <v>243</v>
      </c>
      <c r="C146" t="s">
        <v>100</v>
      </c>
      <c r="D146">
        <v>3</v>
      </c>
      <c r="E146">
        <v>2</v>
      </c>
      <c r="F146" t="s">
        <v>248</v>
      </c>
      <c r="G146" t="s">
        <v>101</v>
      </c>
      <c r="H146" t="s">
        <v>249</v>
      </c>
      <c r="I146">
        <v>3</v>
      </c>
      <c r="J146" s="6">
        <v>20130615</v>
      </c>
      <c r="K146" s="6" t="s">
        <v>138</v>
      </c>
      <c r="L146" s="6" t="s">
        <v>86</v>
      </c>
      <c r="M146" s="6" t="s">
        <v>87</v>
      </c>
      <c r="O146" s="1">
        <v>7</v>
      </c>
      <c r="P146" s="1" t="s">
        <v>264</v>
      </c>
      <c r="Q146" s="1">
        <v>3318.0000088904053</v>
      </c>
      <c r="R146" s="1">
        <v>0</v>
      </c>
      <c r="S146">
        <f t="shared" si="200"/>
        <v>-0.23512342240588288</v>
      </c>
      <c r="T146">
        <f t="shared" si="201"/>
        <v>7.9828347380465972E-2</v>
      </c>
      <c r="U146">
        <f t="shared" si="202"/>
        <v>100.1017239457919</v>
      </c>
      <c r="V146" s="1">
        <v>19</v>
      </c>
      <c r="W146" s="1">
        <v>19</v>
      </c>
      <c r="X146" s="1">
        <v>0</v>
      </c>
      <c r="Y146" s="1">
        <v>0</v>
      </c>
      <c r="Z146" s="1">
        <v>705.1708984375</v>
      </c>
      <c r="AA146" s="1">
        <v>963.38427734375</v>
      </c>
      <c r="AB146" s="1">
        <v>889.66644287109375</v>
      </c>
      <c r="AC146">
        <v>-9999</v>
      </c>
      <c r="AD146">
        <f t="shared" si="203"/>
        <v>0.2680273956911543</v>
      </c>
      <c r="AE146">
        <f t="shared" si="204"/>
        <v>7.6519657011542258E-2</v>
      </c>
      <c r="AF146" s="1">
        <v>-1</v>
      </c>
      <c r="AG146" s="1">
        <v>0.87</v>
      </c>
      <c r="AH146" s="1">
        <v>0.92</v>
      </c>
      <c r="AI146" s="1">
        <v>12.933025360107422</v>
      </c>
      <c r="AJ146">
        <f t="shared" si="205"/>
        <v>0.87646651268005371</v>
      </c>
      <c r="AK146">
        <f t="shared" si="206"/>
        <v>5.3223118266918943E-4</v>
      </c>
      <c r="AL146">
        <f t="shared" si="207"/>
        <v>0.28549192448862659</v>
      </c>
      <c r="AM146">
        <f t="shared" si="208"/>
        <v>1.3661713486452614</v>
      </c>
      <c r="AN146">
        <f t="shared" si="209"/>
        <v>-1</v>
      </c>
      <c r="AO146" s="1">
        <v>1639.667236328125</v>
      </c>
      <c r="AP146" s="1">
        <v>0.5</v>
      </c>
      <c r="AQ146">
        <f t="shared" si="210"/>
        <v>54.983713167781936</v>
      </c>
      <c r="AR146">
        <f t="shared" si="211"/>
        <v>1.8408158042009686</v>
      </c>
      <c r="AS146">
        <f t="shared" si="212"/>
        <v>2.1996662577337336</v>
      </c>
      <c r="AT146">
        <f t="shared" si="213"/>
        <v>28.194940567016602</v>
      </c>
      <c r="AU146" s="1">
        <v>1.91</v>
      </c>
      <c r="AV146">
        <f t="shared" si="214"/>
        <v>4.766822409629822</v>
      </c>
      <c r="AW146" s="1">
        <v>1</v>
      </c>
      <c r="AX146">
        <f t="shared" si="215"/>
        <v>9.5336448192596439</v>
      </c>
      <c r="AY146" s="1">
        <v>25.578100204467773</v>
      </c>
      <c r="AZ146" s="1">
        <v>28.194940567016602</v>
      </c>
      <c r="BA146" s="1">
        <v>25.680839538574219</v>
      </c>
      <c r="BB146" s="1">
        <v>99.022102355957031</v>
      </c>
      <c r="BC146" s="1">
        <v>99.055702209472656</v>
      </c>
      <c r="BD146" s="1">
        <v>15.681375503540039</v>
      </c>
      <c r="BE146" s="1">
        <v>16.833513259887695</v>
      </c>
      <c r="BF146" s="1">
        <v>46.381050109863281</v>
      </c>
      <c r="BG146" s="1">
        <v>49.788745880126953</v>
      </c>
      <c r="BH146" s="1">
        <v>300.03115844726562</v>
      </c>
      <c r="BI146" s="1">
        <v>1639.667236328125</v>
      </c>
      <c r="BJ146" s="1">
        <v>1.1719621419906616</v>
      </c>
      <c r="BK146" s="1">
        <v>97.336410522460938</v>
      </c>
      <c r="BL146" s="1">
        <v>1.8274564743041992</v>
      </c>
      <c r="BM146" s="1">
        <v>-1.3555910438299179E-2</v>
      </c>
      <c r="BN146" s="1">
        <v>0.5</v>
      </c>
      <c r="BO146" s="1">
        <v>-1.355140209197998</v>
      </c>
      <c r="BP146" s="1">
        <v>7.355140209197998</v>
      </c>
      <c r="BQ146" s="1">
        <v>1</v>
      </c>
      <c r="BR146" s="1">
        <v>0</v>
      </c>
      <c r="BS146" s="1">
        <v>0.15999999642372131</v>
      </c>
      <c r="BT146" s="1">
        <v>111115</v>
      </c>
      <c r="BU146">
        <f t="shared" si="216"/>
        <v>1.5708437615040083</v>
      </c>
      <c r="BV146">
        <f t="shared" si="217"/>
        <v>1.8408158042009686E-3</v>
      </c>
      <c r="BW146">
        <f t="shared" si="218"/>
        <v>301.34494056701658</v>
      </c>
      <c r="BX146">
        <f t="shared" si="219"/>
        <v>298.72810020446775</v>
      </c>
      <c r="BY146">
        <f t="shared" si="220"/>
        <v>262.34675194859301</v>
      </c>
      <c r="BZ146">
        <f t="shared" si="221"/>
        <v>0.58685602276399318</v>
      </c>
      <c r="CA146">
        <f t="shared" si="222"/>
        <v>3.8381800149334522</v>
      </c>
      <c r="CB146">
        <f t="shared" si="223"/>
        <v>39.432109673365957</v>
      </c>
      <c r="CC146">
        <f t="shared" si="224"/>
        <v>22.598596413478262</v>
      </c>
      <c r="CD146">
        <f t="shared" si="225"/>
        <v>26.886520385742188</v>
      </c>
      <c r="CE146">
        <f t="shared" si="226"/>
        <v>3.555374093209938</v>
      </c>
      <c r="CF146">
        <f t="shared" si="227"/>
        <v>7.9165468841665879E-2</v>
      </c>
      <c r="CG146">
        <f t="shared" si="228"/>
        <v>1.6385137571997184</v>
      </c>
      <c r="CH146">
        <f t="shared" si="229"/>
        <v>1.9168603360102197</v>
      </c>
      <c r="CI146">
        <f t="shared" si="230"/>
        <v>4.9537549566531537E-2</v>
      </c>
      <c r="CJ146">
        <f t="shared" si="231"/>
        <v>9.7435424959936601</v>
      </c>
      <c r="CK146">
        <f t="shared" si="232"/>
        <v>1.010559934592228</v>
      </c>
      <c r="CL146">
        <f t="shared" si="233"/>
        <v>41.520563025103428</v>
      </c>
      <c r="CM146">
        <f t="shared" si="234"/>
        <v>99.088996571310716</v>
      </c>
      <c r="CN146">
        <f t="shared" si="235"/>
        <v>-9.8522108573940331E-4</v>
      </c>
      <c r="CO146">
        <f t="shared" si="236"/>
        <v>0</v>
      </c>
      <c r="CP146">
        <f t="shared" si="237"/>
        <v>1437.1134245802532</v>
      </c>
      <c r="CQ146">
        <f t="shared" si="238"/>
        <v>258.21337890625</v>
      </c>
      <c r="CR146">
        <f t="shared" si="239"/>
        <v>7.6519657011542258E-2</v>
      </c>
      <c r="CS146">
        <v>-9999</v>
      </c>
    </row>
    <row r="147" spans="1:97" x14ac:dyDescent="0.2">
      <c r="A147" t="s">
        <v>84</v>
      </c>
      <c r="B147" t="s">
        <v>243</v>
      </c>
      <c r="C147" t="s">
        <v>100</v>
      </c>
      <c r="D147">
        <v>3</v>
      </c>
      <c r="E147">
        <v>2</v>
      </c>
      <c r="F147" t="s">
        <v>248</v>
      </c>
      <c r="G147" t="s">
        <v>101</v>
      </c>
      <c r="H147" t="s">
        <v>249</v>
      </c>
      <c r="I147">
        <v>3</v>
      </c>
      <c r="J147" s="6">
        <v>20130615</v>
      </c>
      <c r="K147" s="6" t="s">
        <v>138</v>
      </c>
      <c r="L147" s="6" t="s">
        <v>86</v>
      </c>
      <c r="M147" s="6" t="s">
        <v>87</v>
      </c>
      <c r="O147" s="1">
        <v>8</v>
      </c>
      <c r="P147" s="1" t="s">
        <v>265</v>
      </c>
      <c r="Q147" s="1">
        <v>3535.5000080289319</v>
      </c>
      <c r="R147" s="1">
        <v>0</v>
      </c>
      <c r="S147">
        <f t="shared" si="200"/>
        <v>-1.8294094018897193</v>
      </c>
      <c r="T147">
        <f t="shared" si="201"/>
        <v>8.0412451774245622E-2</v>
      </c>
      <c r="U147">
        <f t="shared" si="202"/>
        <v>84.6475425940462</v>
      </c>
      <c r="V147" s="1">
        <v>20</v>
      </c>
      <c r="W147" s="1">
        <v>20</v>
      </c>
      <c r="X147" s="1">
        <v>0</v>
      </c>
      <c r="Y147" s="1">
        <v>0</v>
      </c>
      <c r="Z147" s="1">
        <v>699.211669921875</v>
      </c>
      <c r="AA147" s="1">
        <v>940.341064453125</v>
      </c>
      <c r="AB147" s="1">
        <v>881.018310546875</v>
      </c>
      <c r="AC147">
        <v>-9999</v>
      </c>
      <c r="AD147">
        <f t="shared" si="203"/>
        <v>0.2564275916967253</v>
      </c>
      <c r="AE147">
        <f t="shared" si="204"/>
        <v>6.308642273402193E-2</v>
      </c>
      <c r="AF147" s="1">
        <v>-1</v>
      </c>
      <c r="AG147" s="1">
        <v>0.87</v>
      </c>
      <c r="AH147" s="1">
        <v>0.92</v>
      </c>
      <c r="AI147" s="1">
        <v>12.933025360107422</v>
      </c>
      <c r="AJ147">
        <f t="shared" si="205"/>
        <v>0.87646651268005371</v>
      </c>
      <c r="AK147">
        <f t="shared" si="206"/>
        <v>-5.7738492963309556E-4</v>
      </c>
      <c r="AL147">
        <f t="shared" si="207"/>
        <v>0.24602041580858305</v>
      </c>
      <c r="AM147">
        <f t="shared" si="208"/>
        <v>1.3448589388649537</v>
      </c>
      <c r="AN147">
        <f t="shared" si="209"/>
        <v>-1</v>
      </c>
      <c r="AO147" s="1">
        <v>1638.9593505859375</v>
      </c>
      <c r="AP147" s="1">
        <v>0.5</v>
      </c>
      <c r="AQ147">
        <f t="shared" si="210"/>
        <v>45.311601898266709</v>
      </c>
      <c r="AR147">
        <f t="shared" si="211"/>
        <v>1.8671681723031528</v>
      </c>
      <c r="AS147">
        <f t="shared" si="212"/>
        <v>2.214893980024407</v>
      </c>
      <c r="AT147">
        <f t="shared" si="213"/>
        <v>28.275777816772461</v>
      </c>
      <c r="AU147" s="1">
        <v>1.91</v>
      </c>
      <c r="AV147">
        <f t="shared" si="214"/>
        <v>4.766822409629822</v>
      </c>
      <c r="AW147" s="1">
        <v>1</v>
      </c>
      <c r="AX147">
        <f t="shared" si="215"/>
        <v>9.5336448192596439</v>
      </c>
      <c r="AY147" s="1">
        <v>25.612594604492188</v>
      </c>
      <c r="AZ147" s="1">
        <v>28.275777816772461</v>
      </c>
      <c r="BA147" s="1">
        <v>25.680313110351562</v>
      </c>
      <c r="BB147" s="1">
        <v>49.408321380615234</v>
      </c>
      <c r="BC147" s="1">
        <v>50.512996673583984</v>
      </c>
      <c r="BD147" s="1">
        <v>15.693875312805176</v>
      </c>
      <c r="BE147" s="1">
        <v>16.862592697143555</v>
      </c>
      <c r="BF147" s="1">
        <v>46.324214935302734</v>
      </c>
      <c r="BG147" s="1">
        <v>49.773963928222656</v>
      </c>
      <c r="BH147" s="1">
        <v>300.00018310546875</v>
      </c>
      <c r="BI147" s="1">
        <v>1638.9593505859375</v>
      </c>
      <c r="BJ147" s="1">
        <v>1.0435051918029785</v>
      </c>
      <c r="BK147" s="1">
        <v>97.338798522949219</v>
      </c>
      <c r="BL147" s="1">
        <v>1.745997428894043</v>
      </c>
      <c r="BM147" s="1">
        <v>-1.3292696326971054E-2</v>
      </c>
      <c r="BN147" s="1">
        <v>0.75</v>
      </c>
      <c r="BO147" s="1">
        <v>-1.355140209197998</v>
      </c>
      <c r="BP147" s="1">
        <v>7.355140209197998</v>
      </c>
      <c r="BQ147" s="1">
        <v>1</v>
      </c>
      <c r="BR147" s="1">
        <v>0</v>
      </c>
      <c r="BS147" s="1">
        <v>0.15999999642372131</v>
      </c>
      <c r="BT147" s="1">
        <v>111115</v>
      </c>
      <c r="BU147">
        <f t="shared" si="216"/>
        <v>1.5706815869396269</v>
      </c>
      <c r="BV147">
        <f t="shared" si="217"/>
        <v>1.8671681723031529E-3</v>
      </c>
      <c r="BW147">
        <f t="shared" si="218"/>
        <v>301.42577781677244</v>
      </c>
      <c r="BX147">
        <f t="shared" si="219"/>
        <v>298.76259460449216</v>
      </c>
      <c r="BY147">
        <f t="shared" si="220"/>
        <v>262.23349023237461</v>
      </c>
      <c r="BZ147">
        <f t="shared" si="221"/>
        <v>0.57969811043065833</v>
      </c>
      <c r="CA147">
        <f t="shared" si="222"/>
        <v>3.8562784931462182</v>
      </c>
      <c r="CB147">
        <f t="shared" si="223"/>
        <v>39.617075119712283</v>
      </c>
      <c r="CC147">
        <f t="shared" si="224"/>
        <v>22.754482422568728</v>
      </c>
      <c r="CD147">
        <f t="shared" si="225"/>
        <v>26.944186210632324</v>
      </c>
      <c r="CE147">
        <f t="shared" si="226"/>
        <v>3.5674436870491815</v>
      </c>
      <c r="CF147">
        <f t="shared" si="227"/>
        <v>7.9739878039967252E-2</v>
      </c>
      <c r="CG147">
        <f t="shared" si="228"/>
        <v>1.6413845131218112</v>
      </c>
      <c r="CH147">
        <f t="shared" si="229"/>
        <v>1.9260591739273702</v>
      </c>
      <c r="CI147">
        <f t="shared" si="230"/>
        <v>4.9897417042620823E-2</v>
      </c>
      <c r="CJ147">
        <f t="shared" si="231"/>
        <v>8.2394900940246263</v>
      </c>
      <c r="CK147">
        <f t="shared" si="232"/>
        <v>1.6757576894722828</v>
      </c>
      <c r="CL147">
        <f t="shared" si="233"/>
        <v>41.389190063915571</v>
      </c>
      <c r="CM147">
        <f t="shared" si="234"/>
        <v>50.772047932506688</v>
      </c>
      <c r="CN147">
        <f t="shared" si="235"/>
        <v>-1.4913279358000757E-2</v>
      </c>
      <c r="CO147">
        <f t="shared" si="236"/>
        <v>0</v>
      </c>
      <c r="CP147">
        <f t="shared" si="237"/>
        <v>1436.4929864324222</v>
      </c>
      <c r="CQ147">
        <f t="shared" si="238"/>
        <v>241.12939453125</v>
      </c>
      <c r="CR147">
        <f t="shared" si="239"/>
        <v>6.308642273402193E-2</v>
      </c>
      <c r="CS147">
        <v>-9999</v>
      </c>
    </row>
    <row r="148" spans="1:97" x14ac:dyDescent="0.2">
      <c r="A148" t="s">
        <v>84</v>
      </c>
      <c r="B148" t="s">
        <v>243</v>
      </c>
      <c r="C148" t="s">
        <v>100</v>
      </c>
      <c r="D148">
        <v>3</v>
      </c>
      <c r="E148">
        <v>2</v>
      </c>
      <c r="F148" t="s">
        <v>248</v>
      </c>
      <c r="G148" t="s">
        <v>101</v>
      </c>
      <c r="H148" t="s">
        <v>249</v>
      </c>
      <c r="I148">
        <v>3</v>
      </c>
      <c r="J148" s="6">
        <v>20130615</v>
      </c>
      <c r="K148" s="6" t="s">
        <v>138</v>
      </c>
      <c r="L148" s="6" t="s">
        <v>86</v>
      </c>
      <c r="M148" s="6" t="s">
        <v>87</v>
      </c>
      <c r="O148" s="1">
        <v>9</v>
      </c>
      <c r="P148" s="1" t="s">
        <v>266</v>
      </c>
      <c r="Q148" s="1">
        <v>3718.0000095106661</v>
      </c>
      <c r="R148" s="1">
        <v>0</v>
      </c>
      <c r="S148">
        <f t="shared" si="200"/>
        <v>9.1512302607194158</v>
      </c>
      <c r="T148">
        <f t="shared" si="201"/>
        <v>8.3821720052864673E-2</v>
      </c>
      <c r="U148">
        <f t="shared" si="202"/>
        <v>206.37698240929606</v>
      </c>
      <c r="V148" s="1">
        <v>21</v>
      </c>
      <c r="W148" s="1">
        <v>21</v>
      </c>
      <c r="X148" s="1">
        <v>0</v>
      </c>
      <c r="Y148" s="1">
        <v>0</v>
      </c>
      <c r="Z148" s="1">
        <v>710.68798828125</v>
      </c>
      <c r="AA148" s="1">
        <v>1021.4896850585938</v>
      </c>
      <c r="AB148" s="1">
        <v>907.4669189453125</v>
      </c>
      <c r="AC148">
        <v>-9999</v>
      </c>
      <c r="AD148">
        <f t="shared" si="203"/>
        <v>0.30426317693018684</v>
      </c>
      <c r="AE148">
        <f t="shared" si="204"/>
        <v>0.11162400147656976</v>
      </c>
      <c r="AF148" s="1">
        <v>-1</v>
      </c>
      <c r="AG148" s="1">
        <v>0.87</v>
      </c>
      <c r="AH148" s="1">
        <v>0.92</v>
      </c>
      <c r="AI148" s="1">
        <v>12.903225898742676</v>
      </c>
      <c r="AJ148">
        <f t="shared" si="205"/>
        <v>0.87645161294937135</v>
      </c>
      <c r="AK148">
        <f t="shared" si="206"/>
        <v>7.0570967814260442E-3</v>
      </c>
      <c r="AL148">
        <f t="shared" si="207"/>
        <v>0.36686661397143655</v>
      </c>
      <c r="AM148">
        <f t="shared" si="208"/>
        <v>1.4373251017355679</v>
      </c>
      <c r="AN148">
        <f t="shared" si="209"/>
        <v>-1</v>
      </c>
      <c r="AO148" s="1">
        <v>1641.2119140625</v>
      </c>
      <c r="AP148" s="1">
        <v>0.5</v>
      </c>
      <c r="AQ148">
        <f t="shared" si="210"/>
        <v>80.282372249298461</v>
      </c>
      <c r="AR148">
        <f t="shared" si="211"/>
        <v>2.0096323737886475</v>
      </c>
      <c r="AS148">
        <f t="shared" si="212"/>
        <v>2.2864757982708701</v>
      </c>
      <c r="AT148">
        <f t="shared" si="213"/>
        <v>28.627664566040039</v>
      </c>
      <c r="AU148" s="1">
        <v>1.91</v>
      </c>
      <c r="AV148">
        <f t="shared" si="214"/>
        <v>4.766822409629822</v>
      </c>
      <c r="AW148" s="1">
        <v>1</v>
      </c>
      <c r="AX148">
        <f t="shared" si="215"/>
        <v>9.5336448192596439</v>
      </c>
      <c r="AY148" s="1">
        <v>25.634666442871094</v>
      </c>
      <c r="AZ148" s="1">
        <v>28.627664566040039</v>
      </c>
      <c r="BA148" s="1">
        <v>25.680614471435547</v>
      </c>
      <c r="BB148" s="1">
        <v>400.30288696289062</v>
      </c>
      <c r="BC148" s="1">
        <v>393.97335815429688</v>
      </c>
      <c r="BD148" s="1">
        <v>15.689367294311523</v>
      </c>
      <c r="BE148" s="1">
        <v>16.946985244750977</v>
      </c>
      <c r="BF148" s="1">
        <v>46.246280670166016</v>
      </c>
      <c r="BG148" s="1">
        <v>49.953258514404297</v>
      </c>
      <c r="BH148" s="1">
        <v>300.03933715820312</v>
      </c>
      <c r="BI148" s="1">
        <v>1641.2119140625</v>
      </c>
      <c r="BJ148" s="1">
        <v>0.90552443265914917</v>
      </c>
      <c r="BK148" s="1">
        <v>97.330352783203125</v>
      </c>
      <c r="BL148" s="1">
        <v>2.180415153503418</v>
      </c>
      <c r="BM148" s="1">
        <v>-1.4122392982244492E-2</v>
      </c>
      <c r="BN148" s="1">
        <v>0.5</v>
      </c>
      <c r="BO148" s="1">
        <v>-1.355140209197998</v>
      </c>
      <c r="BP148" s="1">
        <v>7.355140209197998</v>
      </c>
      <c r="BQ148" s="1">
        <v>1</v>
      </c>
      <c r="BR148" s="1">
        <v>0</v>
      </c>
      <c r="BS148" s="1">
        <v>0.15999999642372131</v>
      </c>
      <c r="BT148" s="1">
        <v>111115</v>
      </c>
      <c r="BU148">
        <f t="shared" si="216"/>
        <v>1.5708865819801208</v>
      </c>
      <c r="BV148">
        <f t="shared" si="217"/>
        <v>2.0096323737886475E-3</v>
      </c>
      <c r="BW148">
        <f t="shared" si="218"/>
        <v>301.77766456604002</v>
      </c>
      <c r="BX148">
        <f t="shared" si="219"/>
        <v>298.78466644287107</v>
      </c>
      <c r="BY148">
        <f t="shared" si="220"/>
        <v>262.59390038056881</v>
      </c>
      <c r="BZ148">
        <f t="shared" si="221"/>
        <v>0.54133966076540152</v>
      </c>
      <c r="CA148">
        <f t="shared" si="222"/>
        <v>3.9359318507542209</v>
      </c>
      <c r="CB148">
        <f t="shared" si="223"/>
        <v>40.438894324376349</v>
      </c>
      <c r="CC148">
        <f t="shared" si="224"/>
        <v>23.491909079625373</v>
      </c>
      <c r="CD148">
        <f t="shared" si="225"/>
        <v>27.131165504455566</v>
      </c>
      <c r="CE148">
        <f t="shared" si="226"/>
        <v>3.6068252597419534</v>
      </c>
      <c r="CF148">
        <f t="shared" si="227"/>
        <v>8.3091165834256173E-2</v>
      </c>
      <c r="CG148">
        <f t="shared" si="228"/>
        <v>1.6494560524833506</v>
      </c>
      <c r="CH148">
        <f t="shared" si="229"/>
        <v>1.9573692072586029</v>
      </c>
      <c r="CI148">
        <f t="shared" si="230"/>
        <v>5.1997123942226151E-2</v>
      </c>
      <c r="CJ148">
        <f t="shared" si="231"/>
        <v>20.086744504229692</v>
      </c>
      <c r="CK148">
        <f t="shared" si="232"/>
        <v>0.5238348688757527</v>
      </c>
      <c r="CL148">
        <f t="shared" si="233"/>
        <v>40.712822239898173</v>
      </c>
      <c r="CM148">
        <f t="shared" si="234"/>
        <v>392.67750949555375</v>
      </c>
      <c r="CN148">
        <f t="shared" si="235"/>
        <v>9.4879997420699042E-3</v>
      </c>
      <c r="CO148">
        <f t="shared" si="236"/>
        <v>0</v>
      </c>
      <c r="CP148">
        <f t="shared" si="237"/>
        <v>1438.4428292718032</v>
      </c>
      <c r="CQ148">
        <f t="shared" si="238"/>
        <v>310.80169677734375</v>
      </c>
      <c r="CR148">
        <f t="shared" si="239"/>
        <v>0.11162400147656976</v>
      </c>
      <c r="CS148">
        <v>-9999</v>
      </c>
    </row>
    <row r="149" spans="1:97" x14ac:dyDescent="0.2">
      <c r="A149" t="s">
        <v>84</v>
      </c>
      <c r="B149" t="s">
        <v>243</v>
      </c>
      <c r="C149" t="s">
        <v>100</v>
      </c>
      <c r="D149">
        <v>3</v>
      </c>
      <c r="E149">
        <v>2</v>
      </c>
      <c r="F149" t="s">
        <v>248</v>
      </c>
      <c r="G149" t="s">
        <v>101</v>
      </c>
      <c r="H149" t="s">
        <v>249</v>
      </c>
      <c r="I149">
        <v>3</v>
      </c>
      <c r="J149" s="6">
        <v>20130615</v>
      </c>
      <c r="K149" s="6" t="s">
        <v>138</v>
      </c>
      <c r="L149" s="6" t="s">
        <v>86</v>
      </c>
      <c r="M149" s="6" t="s">
        <v>87</v>
      </c>
      <c r="O149" s="1">
        <v>10</v>
      </c>
      <c r="P149" s="1" t="s">
        <v>267</v>
      </c>
      <c r="Q149" s="1">
        <v>3878.5000081667677</v>
      </c>
      <c r="R149" s="1">
        <v>0</v>
      </c>
      <c r="S149">
        <f t="shared" si="200"/>
        <v>17.175368035853449</v>
      </c>
      <c r="T149">
        <f t="shared" si="201"/>
        <v>8.0491929334539858E-2</v>
      </c>
      <c r="U149">
        <f t="shared" si="202"/>
        <v>518.27962310248427</v>
      </c>
      <c r="V149" s="1">
        <v>22</v>
      </c>
      <c r="W149" s="1">
        <v>22</v>
      </c>
      <c r="X149" s="1">
        <v>0</v>
      </c>
      <c r="Y149" s="1">
        <v>0</v>
      </c>
      <c r="Z149" s="1">
        <v>741.03173828125</v>
      </c>
      <c r="AA149" s="1">
        <v>1113.172119140625</v>
      </c>
      <c r="AB149" s="1">
        <v>963.2774658203125</v>
      </c>
      <c r="AC149">
        <v>-9999</v>
      </c>
      <c r="AD149">
        <f t="shared" si="203"/>
        <v>0.33430623572091389</v>
      </c>
      <c r="AE149">
        <f t="shared" si="204"/>
        <v>0.13465541468648351</v>
      </c>
      <c r="AF149" s="1">
        <v>-1</v>
      </c>
      <c r="AG149" s="1">
        <v>0.87</v>
      </c>
      <c r="AH149" s="1">
        <v>0.92</v>
      </c>
      <c r="AI149" s="1">
        <v>7.8096399307250977</v>
      </c>
      <c r="AJ149">
        <f t="shared" si="205"/>
        <v>0.87390481996536251</v>
      </c>
      <c r="AK149">
        <f t="shared" si="206"/>
        <v>1.2997466533586311E-2</v>
      </c>
      <c r="AL149">
        <f t="shared" si="207"/>
        <v>0.40279061620285417</v>
      </c>
      <c r="AM149">
        <f t="shared" si="208"/>
        <v>1.5021922296101891</v>
      </c>
      <c r="AN149">
        <f t="shared" si="209"/>
        <v>-1</v>
      </c>
      <c r="AO149" s="1">
        <v>1600.1488037109375</v>
      </c>
      <c r="AP149" s="1">
        <v>0.5</v>
      </c>
      <c r="AQ149">
        <f t="shared" si="210"/>
        <v>94.149568057091372</v>
      </c>
      <c r="AR149">
        <f t="shared" si="211"/>
        <v>1.8727474368719805</v>
      </c>
      <c r="AS149">
        <f t="shared" si="212"/>
        <v>2.2191057837490966</v>
      </c>
      <c r="AT149">
        <f t="shared" si="213"/>
        <v>28.287857055664062</v>
      </c>
      <c r="AU149" s="1">
        <v>1.91</v>
      </c>
      <c r="AV149">
        <f t="shared" si="214"/>
        <v>4.766822409629822</v>
      </c>
      <c r="AW149" s="1">
        <v>1</v>
      </c>
      <c r="AX149">
        <f t="shared" si="215"/>
        <v>9.5336448192596439</v>
      </c>
      <c r="AY149" s="1">
        <v>25.643730163574219</v>
      </c>
      <c r="AZ149" s="1">
        <v>28.287857055664062</v>
      </c>
      <c r="BA149" s="1">
        <v>25.680431365966797</v>
      </c>
      <c r="BB149" s="1">
        <v>900.5234375</v>
      </c>
      <c r="BC149" s="1">
        <v>888.530029296875</v>
      </c>
      <c r="BD149" s="1">
        <v>15.676643371582031</v>
      </c>
      <c r="BE149" s="1">
        <v>16.848773956298828</v>
      </c>
      <c r="BF149" s="1">
        <v>46.183544158935547</v>
      </c>
      <c r="BG149" s="1">
        <v>49.636653900146484</v>
      </c>
      <c r="BH149" s="1">
        <v>300.02462768554688</v>
      </c>
      <c r="BI149" s="1">
        <v>1600.1488037109375</v>
      </c>
      <c r="BJ149" s="1">
        <v>0.88491225242614746</v>
      </c>
      <c r="BK149" s="1">
        <v>97.329544067382812</v>
      </c>
      <c r="BL149" s="1">
        <v>2.595210075378418</v>
      </c>
      <c r="BM149" s="1">
        <v>-1.5201952308416367E-2</v>
      </c>
      <c r="BN149" s="1">
        <v>0.5</v>
      </c>
      <c r="BO149" s="1">
        <v>-1.355140209197998</v>
      </c>
      <c r="BP149" s="1">
        <v>7.355140209197998</v>
      </c>
      <c r="BQ149" s="1">
        <v>1</v>
      </c>
      <c r="BR149" s="1">
        <v>0</v>
      </c>
      <c r="BS149" s="1">
        <v>0.15999999642372131</v>
      </c>
      <c r="BT149" s="1">
        <v>111115</v>
      </c>
      <c r="BU149">
        <f t="shared" si="216"/>
        <v>1.5708095690342767</v>
      </c>
      <c r="BV149">
        <f t="shared" si="217"/>
        <v>1.8727474368719806E-3</v>
      </c>
      <c r="BW149">
        <f t="shared" si="218"/>
        <v>301.43785705566404</v>
      </c>
      <c r="BX149">
        <f t="shared" si="219"/>
        <v>298.7937301635742</v>
      </c>
      <c r="BY149">
        <f t="shared" si="220"/>
        <v>256.02380287117194</v>
      </c>
      <c r="BZ149">
        <f t="shared" si="221"/>
        <v>0.5553957724861025</v>
      </c>
      <c r="CA149">
        <f t="shared" si="222"/>
        <v>3.8589892710100555</v>
      </c>
      <c r="CB149">
        <f t="shared" si="223"/>
        <v>39.64869360056197</v>
      </c>
      <c r="CC149">
        <f t="shared" si="224"/>
        <v>22.799919644263142</v>
      </c>
      <c r="CD149">
        <f t="shared" si="225"/>
        <v>26.965793609619141</v>
      </c>
      <c r="CE149">
        <f t="shared" si="226"/>
        <v>3.5719753700580226</v>
      </c>
      <c r="CF149">
        <f t="shared" si="227"/>
        <v>7.9818031005712373E-2</v>
      </c>
      <c r="CG149">
        <f t="shared" si="228"/>
        <v>1.6398834872609587</v>
      </c>
      <c r="CH149">
        <f t="shared" si="229"/>
        <v>1.9320918827970639</v>
      </c>
      <c r="CI149">
        <f t="shared" si="230"/>
        <v>4.9946380373430743E-2</v>
      </c>
      <c r="CJ149">
        <f t="shared" si="231"/>
        <v>50.443919415979799</v>
      </c>
      <c r="CK149">
        <f t="shared" si="232"/>
        <v>0.58330006416622426</v>
      </c>
      <c r="CL149">
        <f t="shared" si="233"/>
        <v>41.318934364042825</v>
      </c>
      <c r="CM149">
        <f t="shared" si="234"/>
        <v>886.09793251878227</v>
      </c>
      <c r="CN149">
        <f t="shared" si="235"/>
        <v>8.0089105109910092E-3</v>
      </c>
      <c r="CO149">
        <f t="shared" si="236"/>
        <v>0</v>
      </c>
      <c r="CP149">
        <f t="shared" si="237"/>
        <v>1398.377752224797</v>
      </c>
      <c r="CQ149">
        <f t="shared" si="238"/>
        <v>372.140380859375</v>
      </c>
      <c r="CR149">
        <f t="shared" si="239"/>
        <v>0.13465541468648351</v>
      </c>
      <c r="CS149">
        <v>-9999</v>
      </c>
    </row>
    <row r="150" spans="1:97" x14ac:dyDescent="0.2">
      <c r="A150" t="s">
        <v>84</v>
      </c>
      <c r="B150" t="s">
        <v>243</v>
      </c>
      <c r="C150" t="s">
        <v>100</v>
      </c>
      <c r="D150">
        <v>3</v>
      </c>
      <c r="E150">
        <v>2</v>
      </c>
      <c r="F150" t="s">
        <v>248</v>
      </c>
      <c r="G150" t="s">
        <v>101</v>
      </c>
      <c r="H150" t="s">
        <v>249</v>
      </c>
      <c r="I150">
        <v>3</v>
      </c>
      <c r="J150" s="6">
        <v>20130615</v>
      </c>
      <c r="K150" s="6" t="s">
        <v>138</v>
      </c>
      <c r="L150" s="6" t="s">
        <v>86</v>
      </c>
      <c r="M150" s="6" t="s">
        <v>87</v>
      </c>
      <c r="O150" s="1">
        <v>11</v>
      </c>
      <c r="P150" s="1" t="s">
        <v>268</v>
      </c>
      <c r="Q150" s="1">
        <v>4275.000009028241</v>
      </c>
      <c r="R150" s="1">
        <v>0</v>
      </c>
      <c r="S150">
        <f t="shared" si="200"/>
        <v>-2.2309284642127514</v>
      </c>
      <c r="T150">
        <f t="shared" si="201"/>
        <v>8.4769334788286313E-2</v>
      </c>
      <c r="U150">
        <f t="shared" si="202"/>
        <v>89.85106201307174</v>
      </c>
      <c r="V150" s="1">
        <v>23</v>
      </c>
      <c r="W150" s="1">
        <v>23</v>
      </c>
      <c r="X150" s="1">
        <v>0</v>
      </c>
      <c r="Y150" s="1">
        <v>0</v>
      </c>
      <c r="Z150" s="1">
        <v>699.66650390625</v>
      </c>
      <c r="AA150" s="1">
        <v>927.04754638671875</v>
      </c>
      <c r="AB150" s="1">
        <v>874.58624267578125</v>
      </c>
      <c r="AC150">
        <v>-9999</v>
      </c>
      <c r="AD150">
        <f t="shared" si="203"/>
        <v>0.24527441269513542</v>
      </c>
      <c r="AE150">
        <f t="shared" si="204"/>
        <v>5.6589658119922601E-2</v>
      </c>
      <c r="AF150" s="1">
        <v>-1</v>
      </c>
      <c r="AG150" s="1">
        <v>0.87</v>
      </c>
      <c r="AH150" s="1">
        <v>0.92</v>
      </c>
      <c r="AI150" s="1">
        <v>12.933025360107422</v>
      </c>
      <c r="AJ150">
        <f t="shared" si="205"/>
        <v>0.87646651268005371</v>
      </c>
      <c r="AK150">
        <f t="shared" si="206"/>
        <v>-8.5746169104000377E-4</v>
      </c>
      <c r="AL150">
        <f t="shared" si="207"/>
        <v>0.23071977830097135</v>
      </c>
      <c r="AM150">
        <f t="shared" si="208"/>
        <v>1.3249848909601882</v>
      </c>
      <c r="AN150">
        <f t="shared" si="209"/>
        <v>-1</v>
      </c>
      <c r="AO150" s="1">
        <v>1637.882568359375</v>
      </c>
      <c r="AP150" s="1">
        <v>0.5</v>
      </c>
      <c r="AQ150">
        <f t="shared" si="210"/>
        <v>40.618619868249702</v>
      </c>
      <c r="AR150">
        <f t="shared" si="211"/>
        <v>1.9663868491100618</v>
      </c>
      <c r="AS150">
        <f t="shared" si="212"/>
        <v>2.2133832569338883</v>
      </c>
      <c r="AT150">
        <f t="shared" si="213"/>
        <v>28.313777923583984</v>
      </c>
      <c r="AU150" s="1">
        <v>1.91</v>
      </c>
      <c r="AV150">
        <f t="shared" si="214"/>
        <v>4.766822409629822</v>
      </c>
      <c r="AW150" s="1">
        <v>1</v>
      </c>
      <c r="AX150">
        <f t="shared" si="215"/>
        <v>9.5336448192596439</v>
      </c>
      <c r="AY150" s="1">
        <v>25.654119491577148</v>
      </c>
      <c r="AZ150" s="1">
        <v>28.313777923583984</v>
      </c>
      <c r="BA150" s="1">
        <v>25.680168151855469</v>
      </c>
      <c r="BB150" s="1">
        <v>48.680393218994141</v>
      </c>
      <c r="BC150" s="1">
        <v>50.038017272949219</v>
      </c>
      <c r="BD150" s="1">
        <v>15.735947608947754</v>
      </c>
      <c r="BE150" s="1">
        <v>16.966558456420898</v>
      </c>
      <c r="BF150" s="1">
        <v>46.33197021484375</v>
      </c>
      <c r="BG150" s="1">
        <v>49.955310821533203</v>
      </c>
      <c r="BH150" s="1">
        <v>300.019775390625</v>
      </c>
      <c r="BI150" s="1">
        <v>1637.882568359375</v>
      </c>
      <c r="BJ150" s="1">
        <v>0.88808178901672363</v>
      </c>
      <c r="BK150" s="1">
        <v>97.334335327148438</v>
      </c>
      <c r="BL150" s="1">
        <v>1.6994962692260742</v>
      </c>
      <c r="BM150" s="1">
        <v>-1.6220476478338242E-2</v>
      </c>
      <c r="BN150" s="1">
        <v>0.5</v>
      </c>
      <c r="BO150" s="1">
        <v>-1.355140209197998</v>
      </c>
      <c r="BP150" s="1">
        <v>7.355140209197998</v>
      </c>
      <c r="BQ150" s="1">
        <v>1</v>
      </c>
      <c r="BR150" s="1">
        <v>0</v>
      </c>
      <c r="BS150" s="1">
        <v>0.15999999642372131</v>
      </c>
      <c r="BT150" s="1">
        <v>111115</v>
      </c>
      <c r="BU150">
        <f t="shared" si="216"/>
        <v>1.5707841643488218</v>
      </c>
      <c r="BV150">
        <f t="shared" si="217"/>
        <v>1.9663868491100619E-3</v>
      </c>
      <c r="BW150">
        <f t="shared" si="218"/>
        <v>301.46377792358396</v>
      </c>
      <c r="BX150">
        <f t="shared" si="219"/>
        <v>298.80411949157713</v>
      </c>
      <c r="BY150">
        <f t="shared" si="220"/>
        <v>262.06120507997548</v>
      </c>
      <c r="BZ150">
        <f t="shared" si="221"/>
        <v>0.5620917419203717</v>
      </c>
      <c r="CA150">
        <f t="shared" si="222"/>
        <v>3.864811947078826</v>
      </c>
      <c r="CB150">
        <f t="shared" si="223"/>
        <v>39.706563301520333</v>
      </c>
      <c r="CC150">
        <f t="shared" si="224"/>
        <v>22.740004845099435</v>
      </c>
      <c r="CD150">
        <f t="shared" si="225"/>
        <v>26.983948707580566</v>
      </c>
      <c r="CE150">
        <f t="shared" si="226"/>
        <v>3.5757868919609108</v>
      </c>
      <c r="CF150">
        <f t="shared" si="227"/>
        <v>8.4022242803541161E-2</v>
      </c>
      <c r="CG150">
        <f t="shared" si="228"/>
        <v>1.6514286901449378</v>
      </c>
      <c r="CH150">
        <f t="shared" si="229"/>
        <v>1.9243582018159731</v>
      </c>
      <c r="CI150">
        <f t="shared" si="230"/>
        <v>5.2580516133748874E-2</v>
      </c>
      <c r="CJ150">
        <f t="shared" si="231"/>
        <v>8.7455933994807324</v>
      </c>
      <c r="CK150">
        <f t="shared" si="232"/>
        <v>1.7956559214356729</v>
      </c>
      <c r="CL150">
        <f t="shared" si="233"/>
        <v>41.579147985001107</v>
      </c>
      <c r="CM150">
        <f t="shared" si="234"/>
        <v>50.353925142791709</v>
      </c>
      <c r="CN150">
        <f t="shared" si="235"/>
        <v>-1.842162343738005E-2</v>
      </c>
      <c r="CO150">
        <f t="shared" si="236"/>
        <v>0</v>
      </c>
      <c r="CP150">
        <f t="shared" si="237"/>
        <v>1435.5492228693911</v>
      </c>
      <c r="CQ150">
        <f t="shared" si="238"/>
        <v>227.38104248046875</v>
      </c>
      <c r="CR150">
        <f t="shared" si="239"/>
        <v>5.6589658119922601E-2</v>
      </c>
      <c r="CS150">
        <v>-9999</v>
      </c>
    </row>
    <row r="151" spans="1:97" x14ac:dyDescent="0.2">
      <c r="A151" t="s">
        <v>84</v>
      </c>
      <c r="B151" t="s">
        <v>243</v>
      </c>
      <c r="C151" t="s">
        <v>100</v>
      </c>
      <c r="D151">
        <v>3</v>
      </c>
      <c r="E151">
        <v>2</v>
      </c>
      <c r="F151" t="s">
        <v>248</v>
      </c>
      <c r="G151" t="s">
        <v>101</v>
      </c>
      <c r="H151" t="s">
        <v>249</v>
      </c>
      <c r="I151">
        <v>3</v>
      </c>
      <c r="J151" s="6">
        <v>20130615</v>
      </c>
      <c r="K151" s="6" t="s">
        <v>138</v>
      </c>
      <c r="L151" s="6" t="s">
        <v>86</v>
      </c>
      <c r="M151" s="6" t="s">
        <v>87</v>
      </c>
      <c r="O151" s="1">
        <v>12</v>
      </c>
      <c r="P151" s="1" t="s">
        <v>269</v>
      </c>
      <c r="Q151" s="1">
        <v>4435.0000089593232</v>
      </c>
      <c r="R151" s="1">
        <v>0</v>
      </c>
      <c r="S151">
        <f t="shared" si="200"/>
        <v>9.1003577926279444</v>
      </c>
      <c r="T151">
        <f t="shared" si="201"/>
        <v>8.8375308787544071E-2</v>
      </c>
      <c r="U151">
        <f t="shared" si="202"/>
        <v>217.21021978805479</v>
      </c>
      <c r="V151" s="1">
        <v>24</v>
      </c>
      <c r="W151" s="1">
        <v>24</v>
      </c>
      <c r="X151" s="1">
        <v>0</v>
      </c>
      <c r="Y151" s="1">
        <v>0</v>
      </c>
      <c r="Z151" s="1">
        <v>703.6181640625</v>
      </c>
      <c r="AA151" s="1">
        <v>1013.7315063476562</v>
      </c>
      <c r="AB151" s="1">
        <v>890.066162109375</v>
      </c>
      <c r="AC151">
        <v>-9999</v>
      </c>
      <c r="AD151">
        <f t="shared" si="203"/>
        <v>0.30591270010187865</v>
      </c>
      <c r="AE151">
        <f t="shared" si="204"/>
        <v>0.1219902345580947</v>
      </c>
      <c r="AF151" s="1">
        <v>-1</v>
      </c>
      <c r="AG151" s="1">
        <v>0.87</v>
      </c>
      <c r="AH151" s="1">
        <v>0.92</v>
      </c>
      <c r="AI151" s="1">
        <v>7.9800500869750977</v>
      </c>
      <c r="AJ151">
        <f t="shared" si="205"/>
        <v>0.87399002504348744</v>
      </c>
      <c r="AK151">
        <f t="shared" si="206"/>
        <v>5.2192141101027358E-3</v>
      </c>
      <c r="AL151">
        <f t="shared" si="207"/>
        <v>0.39877466518215188</v>
      </c>
      <c r="AM151">
        <f t="shared" si="208"/>
        <v>1.4407409559961415</v>
      </c>
      <c r="AN151">
        <f t="shared" si="209"/>
        <v>-1</v>
      </c>
      <c r="AO151" s="1">
        <v>2214.242431640625</v>
      </c>
      <c r="AP151" s="1">
        <v>0.5</v>
      </c>
      <c r="AQ151">
        <f t="shared" si="210"/>
        <v>118.03932452764511</v>
      </c>
      <c r="AR151">
        <f t="shared" si="211"/>
        <v>2.0317119767441105</v>
      </c>
      <c r="AS151">
        <f t="shared" si="212"/>
        <v>2.1944323939523001</v>
      </c>
      <c r="AT151">
        <f t="shared" si="213"/>
        <v>28.237705230712891</v>
      </c>
      <c r="AU151" s="1">
        <v>1.91</v>
      </c>
      <c r="AV151">
        <f t="shared" si="214"/>
        <v>4.766822409629822</v>
      </c>
      <c r="AW151" s="1">
        <v>1</v>
      </c>
      <c r="AX151">
        <f t="shared" si="215"/>
        <v>9.5336448192596439</v>
      </c>
      <c r="AY151" s="1">
        <v>25.652866363525391</v>
      </c>
      <c r="AZ151" s="1">
        <v>28.237705230712891</v>
      </c>
      <c r="BA151" s="1">
        <v>25.679609298706055</v>
      </c>
      <c r="BB151" s="1">
        <v>400.92208862304688</v>
      </c>
      <c r="BC151" s="1">
        <v>394.61819458007812</v>
      </c>
      <c r="BD151" s="1">
        <v>15.715713500976562</v>
      </c>
      <c r="BE151" s="1">
        <v>16.987173080444336</v>
      </c>
      <c r="BF151" s="1">
        <v>46.272415161132812</v>
      </c>
      <c r="BG151" s="1">
        <v>50.016025543212891</v>
      </c>
      <c r="BH151" s="1">
        <v>300.02133178710938</v>
      </c>
      <c r="BI151" s="1">
        <v>2214.242431640625</v>
      </c>
      <c r="BJ151" s="1">
        <v>0.89125984907150269</v>
      </c>
      <c r="BK151" s="1">
        <v>97.327133178710938</v>
      </c>
      <c r="BL151" s="1">
        <v>2.1564664840698242</v>
      </c>
      <c r="BM151" s="1">
        <v>-1.5964891761541367E-2</v>
      </c>
      <c r="BN151" s="1">
        <v>0.75</v>
      </c>
      <c r="BO151" s="1">
        <v>-1.355140209197998</v>
      </c>
      <c r="BP151" s="1">
        <v>7.355140209197998</v>
      </c>
      <c r="BQ151" s="1">
        <v>1</v>
      </c>
      <c r="BR151" s="1">
        <v>0</v>
      </c>
      <c r="BS151" s="1">
        <v>0.15999999642372131</v>
      </c>
      <c r="BT151" s="1">
        <v>111115</v>
      </c>
      <c r="BU151">
        <f t="shared" si="216"/>
        <v>1.5707923130215149</v>
      </c>
      <c r="BV151">
        <f t="shared" si="217"/>
        <v>2.0317119767441104E-3</v>
      </c>
      <c r="BW151">
        <f t="shared" si="218"/>
        <v>301.38770523071287</v>
      </c>
      <c r="BX151">
        <f t="shared" si="219"/>
        <v>298.80286636352537</v>
      </c>
      <c r="BY151">
        <f t="shared" si="220"/>
        <v>354.27878114375198</v>
      </c>
      <c r="BZ151">
        <f t="shared" si="221"/>
        <v>0.91341966428929233</v>
      </c>
      <c r="CA151">
        <f t="shared" si="222"/>
        <v>3.8477452506825194</v>
      </c>
      <c r="CB151">
        <f t="shared" si="223"/>
        <v>39.534147621684639</v>
      </c>
      <c r="CC151">
        <f t="shared" si="224"/>
        <v>22.546974541240303</v>
      </c>
      <c r="CD151">
        <f t="shared" si="225"/>
        <v>26.945285797119141</v>
      </c>
      <c r="CE151">
        <f t="shared" si="226"/>
        <v>3.56767418018898</v>
      </c>
      <c r="CF151">
        <f t="shared" si="227"/>
        <v>8.7563608635251949E-2</v>
      </c>
      <c r="CG151">
        <f t="shared" si="228"/>
        <v>1.6533128567302191</v>
      </c>
      <c r="CH151">
        <f t="shared" si="229"/>
        <v>1.9143613234587609</v>
      </c>
      <c r="CI151">
        <f t="shared" si="230"/>
        <v>5.4799607304108128E-2</v>
      </c>
      <c r="CJ151">
        <f t="shared" si="231"/>
        <v>21.140447989089083</v>
      </c>
      <c r="CK151">
        <f t="shared" si="232"/>
        <v>0.55043133532956567</v>
      </c>
      <c r="CL151">
        <f t="shared" si="233"/>
        <v>41.848781833135781</v>
      </c>
      <c r="CM151">
        <f t="shared" si="234"/>
        <v>393.32954965434845</v>
      </c>
      <c r="CN151">
        <f t="shared" si="235"/>
        <v>9.6824377472233894E-3</v>
      </c>
      <c r="CO151">
        <f t="shared" si="236"/>
        <v>0</v>
      </c>
      <c r="CP151">
        <f t="shared" si="237"/>
        <v>1935.2257982819424</v>
      </c>
      <c r="CQ151">
        <f t="shared" si="238"/>
        <v>310.11334228515625</v>
      </c>
      <c r="CR151">
        <f t="shared" si="239"/>
        <v>0.1219902345580947</v>
      </c>
      <c r="CS151">
        <v>-9999</v>
      </c>
    </row>
    <row r="152" spans="1:97" x14ac:dyDescent="0.2">
      <c r="A152" t="s">
        <v>84</v>
      </c>
      <c r="B152" t="s">
        <v>243</v>
      </c>
      <c r="C152" t="s">
        <v>100</v>
      </c>
      <c r="D152">
        <v>3</v>
      </c>
      <c r="E152">
        <v>2</v>
      </c>
      <c r="F152" t="s">
        <v>248</v>
      </c>
      <c r="G152" t="s">
        <v>101</v>
      </c>
      <c r="H152" t="s">
        <v>249</v>
      </c>
      <c r="I152">
        <v>3</v>
      </c>
      <c r="J152" s="6">
        <v>20130615</v>
      </c>
      <c r="K152" s="6" t="s">
        <v>138</v>
      </c>
      <c r="L152" s="6" t="s">
        <v>86</v>
      </c>
      <c r="M152" s="6" t="s">
        <v>87</v>
      </c>
      <c r="O152" s="1">
        <v>13</v>
      </c>
      <c r="P152" s="1" t="s">
        <v>270</v>
      </c>
      <c r="Q152" s="1">
        <v>4627.5000095451251</v>
      </c>
      <c r="R152" s="1">
        <v>0</v>
      </c>
      <c r="S152">
        <f t="shared" si="200"/>
        <v>23.161172905458177</v>
      </c>
      <c r="T152">
        <f t="shared" si="201"/>
        <v>8.6883009323475535E-2</v>
      </c>
      <c r="U152">
        <f t="shared" si="202"/>
        <v>1006.8100776802058</v>
      </c>
      <c r="V152" s="1">
        <v>25</v>
      </c>
      <c r="W152" s="1">
        <v>25</v>
      </c>
      <c r="X152" s="1">
        <v>0</v>
      </c>
      <c r="Y152" s="1">
        <v>0</v>
      </c>
      <c r="Z152" s="1">
        <v>737.6435546875</v>
      </c>
      <c r="AA152" s="1">
        <v>1085.9832763671875</v>
      </c>
      <c r="AB152" s="1">
        <v>942.23236083984375</v>
      </c>
      <c r="AC152">
        <v>-9999</v>
      </c>
      <c r="AD152">
        <f t="shared" si="203"/>
        <v>0.32075974765002602</v>
      </c>
      <c r="AE152">
        <f t="shared" si="204"/>
        <v>0.13236936392631832</v>
      </c>
      <c r="AF152" s="1">
        <v>-1</v>
      </c>
      <c r="AG152" s="1">
        <v>0.87</v>
      </c>
      <c r="AH152" s="1">
        <v>0.92</v>
      </c>
      <c r="AI152" s="1">
        <v>12.903225898742676</v>
      </c>
      <c r="AJ152">
        <f t="shared" si="205"/>
        <v>0.87645161294937135</v>
      </c>
      <c r="AK152">
        <f t="shared" si="206"/>
        <v>1.6785168915763992E-2</v>
      </c>
      <c r="AL152">
        <f t="shared" si="207"/>
        <v>0.41267448579846011</v>
      </c>
      <c r="AM152">
        <f t="shared" si="208"/>
        <v>1.4722331259672707</v>
      </c>
      <c r="AN152">
        <f t="shared" si="209"/>
        <v>-1</v>
      </c>
      <c r="AO152" s="1">
        <v>1642.3448486328125</v>
      </c>
      <c r="AP152" s="1">
        <v>0.5</v>
      </c>
      <c r="AQ152">
        <f t="shared" si="210"/>
        <v>95.268600073653957</v>
      </c>
      <c r="AR152">
        <f t="shared" si="211"/>
        <v>2.067686267707713</v>
      </c>
      <c r="AS152">
        <f t="shared" si="212"/>
        <v>2.2703829865398841</v>
      </c>
      <c r="AT152">
        <f t="shared" si="213"/>
        <v>28.56513786315918</v>
      </c>
      <c r="AU152" s="1">
        <v>1.91</v>
      </c>
      <c r="AV152">
        <f t="shared" si="214"/>
        <v>4.766822409629822</v>
      </c>
      <c r="AW152" s="1">
        <v>1</v>
      </c>
      <c r="AX152">
        <f t="shared" si="215"/>
        <v>9.5336448192596439</v>
      </c>
      <c r="AY152" s="1">
        <v>25.652597427368164</v>
      </c>
      <c r="AZ152" s="1">
        <v>28.56513786315918</v>
      </c>
      <c r="BA152" s="1">
        <v>25.680509567260742</v>
      </c>
      <c r="BB152" s="1">
        <v>1501.1641845703125</v>
      </c>
      <c r="BC152" s="1">
        <v>1484.465576171875</v>
      </c>
      <c r="BD152" s="1">
        <v>15.672778129577637</v>
      </c>
      <c r="BE152" s="1">
        <v>16.966751098632812</v>
      </c>
      <c r="BF152" s="1">
        <v>46.145786285400391</v>
      </c>
      <c r="BG152" s="1">
        <v>49.955661773681641</v>
      </c>
      <c r="BH152" s="1">
        <v>300.0274658203125</v>
      </c>
      <c r="BI152" s="1">
        <v>1642.3448486328125</v>
      </c>
      <c r="BJ152" s="1">
        <v>0.72315806150436401</v>
      </c>
      <c r="BK152" s="1">
        <v>97.32513427734375</v>
      </c>
      <c r="BL152" s="1">
        <v>3.6488981246948242</v>
      </c>
      <c r="BM152" s="1">
        <v>-1.5995409339666367E-2</v>
      </c>
      <c r="BN152" s="1">
        <v>0.5</v>
      </c>
      <c r="BO152" s="1">
        <v>-1.355140209197998</v>
      </c>
      <c r="BP152" s="1">
        <v>7.355140209197998</v>
      </c>
      <c r="BQ152" s="1">
        <v>1</v>
      </c>
      <c r="BR152" s="1">
        <v>0</v>
      </c>
      <c r="BS152" s="1">
        <v>0.15999999642372131</v>
      </c>
      <c r="BT152" s="1">
        <v>111115</v>
      </c>
      <c r="BU152">
        <f t="shared" si="216"/>
        <v>1.5708244283785993</v>
      </c>
      <c r="BV152">
        <f t="shared" si="217"/>
        <v>2.0676862677077132E-3</v>
      </c>
      <c r="BW152">
        <f t="shared" si="218"/>
        <v>301.71513786315916</v>
      </c>
      <c r="BX152">
        <f t="shared" si="219"/>
        <v>298.80259742736814</v>
      </c>
      <c r="BY152">
        <f t="shared" si="220"/>
        <v>262.77516990776712</v>
      </c>
      <c r="BZ152">
        <f t="shared" si="221"/>
        <v>0.53577790392697699</v>
      </c>
      <c r="CA152">
        <f t="shared" si="222"/>
        <v>3.9216743154645921</v>
      </c>
      <c r="CB152">
        <f t="shared" si="223"/>
        <v>40.294568762568005</v>
      </c>
      <c r="CC152">
        <f t="shared" si="224"/>
        <v>23.327817663935193</v>
      </c>
      <c r="CD152">
        <f t="shared" si="225"/>
        <v>27.108867645263672</v>
      </c>
      <c r="CE152">
        <f t="shared" si="226"/>
        <v>3.6021090451940023</v>
      </c>
      <c r="CF152">
        <f t="shared" si="227"/>
        <v>8.6098368663045696E-2</v>
      </c>
      <c r="CG152">
        <f t="shared" si="228"/>
        <v>1.651291328924708</v>
      </c>
      <c r="CH152">
        <f t="shared" si="229"/>
        <v>1.9508177162692943</v>
      </c>
      <c r="CI152">
        <f t="shared" si="230"/>
        <v>5.3881429641240278E-2</v>
      </c>
      <c r="CJ152">
        <f t="shared" si="231"/>
        <v>97.987926002008933</v>
      </c>
      <c r="CK152">
        <f t="shared" si="232"/>
        <v>0.67823066687511713</v>
      </c>
      <c r="CL152">
        <f t="shared" si="233"/>
        <v>40.938662705670659</v>
      </c>
      <c r="CM152">
        <f t="shared" si="234"/>
        <v>1481.185866888055</v>
      </c>
      <c r="CN152">
        <f t="shared" si="235"/>
        <v>6.4015426196065133E-3</v>
      </c>
      <c r="CO152">
        <f t="shared" si="236"/>
        <v>0</v>
      </c>
      <c r="CP152">
        <f t="shared" si="237"/>
        <v>1439.4357916033196</v>
      </c>
      <c r="CQ152">
        <f t="shared" si="238"/>
        <v>348.3397216796875</v>
      </c>
      <c r="CR152">
        <f t="shared" si="239"/>
        <v>0.13236936392631832</v>
      </c>
      <c r="CS152">
        <v>-9999</v>
      </c>
    </row>
    <row r="153" spans="1:97" x14ac:dyDescent="0.2">
      <c r="A153" t="s">
        <v>84</v>
      </c>
      <c r="B153" t="s">
        <v>243</v>
      </c>
      <c r="C153" t="s">
        <v>100</v>
      </c>
      <c r="D153">
        <v>3</v>
      </c>
      <c r="E153">
        <v>2</v>
      </c>
      <c r="F153" t="s">
        <v>248</v>
      </c>
      <c r="G153" t="s">
        <v>101</v>
      </c>
      <c r="H153" t="s">
        <v>249</v>
      </c>
      <c r="I153">
        <v>3</v>
      </c>
      <c r="J153" s="6">
        <v>20130615</v>
      </c>
      <c r="K153" s="6" t="s">
        <v>138</v>
      </c>
      <c r="L153" s="6" t="s">
        <v>86</v>
      </c>
      <c r="M153" s="6" t="s">
        <v>87</v>
      </c>
      <c r="O153" s="1">
        <v>14</v>
      </c>
      <c r="P153" s="1" t="s">
        <v>271</v>
      </c>
      <c r="Q153" s="1">
        <v>4788.0000087525696</v>
      </c>
      <c r="R153" s="1">
        <v>0</v>
      </c>
      <c r="S153">
        <f t="shared" si="200"/>
        <v>23.895198201139731</v>
      </c>
      <c r="T153">
        <f t="shared" si="201"/>
        <v>8.6004365756463572E-2</v>
      </c>
      <c r="U153">
        <f t="shared" si="202"/>
        <v>700.8877984189113</v>
      </c>
      <c r="V153" s="1">
        <v>26</v>
      </c>
      <c r="W153" s="1">
        <v>26</v>
      </c>
      <c r="X153" s="1">
        <v>0</v>
      </c>
      <c r="Y153" s="1">
        <v>0</v>
      </c>
      <c r="Z153" s="1">
        <v>755.0478515625</v>
      </c>
      <c r="AA153" s="1">
        <v>1163.5665283203125</v>
      </c>
      <c r="AB153" s="1">
        <v>983.48150634765625</v>
      </c>
      <c r="AC153">
        <v>-9999</v>
      </c>
      <c r="AD153">
        <f t="shared" si="203"/>
        <v>0.35109180851698873</v>
      </c>
      <c r="AE153">
        <f t="shared" si="204"/>
        <v>0.15476985422794967</v>
      </c>
      <c r="AF153" s="1">
        <v>-1</v>
      </c>
      <c r="AG153" s="1">
        <v>0.87</v>
      </c>
      <c r="AH153" s="1">
        <v>0.92</v>
      </c>
      <c r="AI153" s="1">
        <v>7.9800500869750977</v>
      </c>
      <c r="AJ153">
        <f t="shared" si="205"/>
        <v>0.87399002504348744</v>
      </c>
      <c r="AK153">
        <f t="shared" si="206"/>
        <v>1.2141709531951605E-2</v>
      </c>
      <c r="AL153">
        <f t="shared" si="207"/>
        <v>0.44082445238952545</v>
      </c>
      <c r="AM153">
        <f t="shared" si="208"/>
        <v>1.5410500485663547</v>
      </c>
      <c r="AN153">
        <f t="shared" si="209"/>
        <v>-1</v>
      </c>
      <c r="AO153" s="1">
        <v>2346.0068359375</v>
      </c>
      <c r="AP153" s="1">
        <v>0.5</v>
      </c>
      <c r="AQ153">
        <f t="shared" si="210"/>
        <v>158.66901552976753</v>
      </c>
      <c r="AR153">
        <f t="shared" si="211"/>
        <v>1.9658196898147351</v>
      </c>
      <c r="AS153">
        <f t="shared" si="212"/>
        <v>2.1815765985386433</v>
      </c>
      <c r="AT153">
        <f t="shared" si="213"/>
        <v>28.143867492675781</v>
      </c>
      <c r="AU153" s="1">
        <v>1.91</v>
      </c>
      <c r="AV153">
        <f t="shared" si="214"/>
        <v>4.766822409629822</v>
      </c>
      <c r="AW153" s="1">
        <v>1</v>
      </c>
      <c r="AX153">
        <f t="shared" si="215"/>
        <v>9.5336448192596439</v>
      </c>
      <c r="AY153" s="1">
        <v>25.645545959472656</v>
      </c>
      <c r="AZ153" s="1">
        <v>28.143867492675781</v>
      </c>
      <c r="BA153" s="1">
        <v>25.679445266723633</v>
      </c>
      <c r="BB153" s="1">
        <v>1200.279541015625</v>
      </c>
      <c r="BC153" s="1">
        <v>1183.5860595703125</v>
      </c>
      <c r="BD153" s="1">
        <v>15.673686981201172</v>
      </c>
      <c r="BE153" s="1">
        <v>16.904018402099609</v>
      </c>
      <c r="BF153" s="1">
        <v>46.168361663818359</v>
      </c>
      <c r="BG153" s="1">
        <v>49.792423248291016</v>
      </c>
      <c r="BH153" s="1">
        <v>300.02044677734375</v>
      </c>
      <c r="BI153" s="1">
        <v>2346.0068359375</v>
      </c>
      <c r="BJ153" s="1">
        <v>0.65021175146102905</v>
      </c>
      <c r="BK153" s="1">
        <v>97.326385498046875</v>
      </c>
      <c r="BL153" s="1">
        <v>2.9190397262573242</v>
      </c>
      <c r="BM153" s="1">
        <v>-1.5842821449041367E-2</v>
      </c>
      <c r="BN153" s="1">
        <v>0.5</v>
      </c>
      <c r="BO153" s="1">
        <v>-1.355140209197998</v>
      </c>
      <c r="BP153" s="1">
        <v>7.355140209197998</v>
      </c>
      <c r="BQ153" s="1">
        <v>1</v>
      </c>
      <c r="BR153" s="1">
        <v>0</v>
      </c>
      <c r="BS153" s="1">
        <v>0.15999999642372131</v>
      </c>
      <c r="BT153" s="1">
        <v>111115</v>
      </c>
      <c r="BU153">
        <f t="shared" si="216"/>
        <v>1.5707876794625326</v>
      </c>
      <c r="BV153">
        <f t="shared" si="217"/>
        <v>1.965819689814735E-3</v>
      </c>
      <c r="BW153">
        <f t="shared" si="218"/>
        <v>301.29386749267576</v>
      </c>
      <c r="BX153">
        <f t="shared" si="219"/>
        <v>298.79554595947263</v>
      </c>
      <c r="BY153">
        <f t="shared" si="220"/>
        <v>375.36108536002575</v>
      </c>
      <c r="BZ153">
        <f t="shared" si="221"/>
        <v>1.0108514623038463</v>
      </c>
      <c r="CA153">
        <f t="shared" si="222"/>
        <v>3.8267836100074684</v>
      </c>
      <c r="CB153">
        <f t="shared" si="223"/>
        <v>39.319076635022711</v>
      </c>
      <c r="CC153">
        <f t="shared" si="224"/>
        <v>22.415058232923101</v>
      </c>
      <c r="CD153">
        <f t="shared" si="225"/>
        <v>26.894706726074219</v>
      </c>
      <c r="CE153">
        <f t="shared" si="226"/>
        <v>3.5570853395514268</v>
      </c>
      <c r="CF153">
        <f t="shared" si="227"/>
        <v>8.5235444688043227E-2</v>
      </c>
      <c r="CG153">
        <f t="shared" si="228"/>
        <v>1.6452070114688249</v>
      </c>
      <c r="CH153">
        <f t="shared" si="229"/>
        <v>1.9118783280826019</v>
      </c>
      <c r="CI153">
        <f t="shared" si="230"/>
        <v>5.3340706152973011E-2</v>
      </c>
      <c r="CJ153">
        <f t="shared" si="231"/>
        <v>68.214876059796325</v>
      </c>
      <c r="CK153">
        <f t="shared" si="232"/>
        <v>0.59217307668642249</v>
      </c>
      <c r="CL153">
        <f t="shared" si="233"/>
        <v>41.86738320146636</v>
      </c>
      <c r="CM153">
        <f t="shared" si="234"/>
        <v>1180.2024095410634</v>
      </c>
      <c r="CN153">
        <f t="shared" si="235"/>
        <v>8.4767613730863025E-3</v>
      </c>
      <c r="CO153">
        <f t="shared" si="236"/>
        <v>0</v>
      </c>
      <c r="CP153">
        <f t="shared" si="237"/>
        <v>2050.3865732932081</v>
      </c>
      <c r="CQ153">
        <f t="shared" si="238"/>
        <v>408.5186767578125</v>
      </c>
      <c r="CR153">
        <f t="shared" si="239"/>
        <v>0.15476985422794967</v>
      </c>
      <c r="CS153">
        <v>-9999</v>
      </c>
    </row>
    <row r="154" spans="1:97" x14ac:dyDescent="0.2">
      <c r="A154" t="s">
        <v>84</v>
      </c>
      <c r="B154" t="s">
        <v>243</v>
      </c>
      <c r="C154" t="s">
        <v>100</v>
      </c>
      <c r="D154">
        <v>3</v>
      </c>
      <c r="E154">
        <v>2</v>
      </c>
      <c r="F154" t="s">
        <v>248</v>
      </c>
      <c r="G154" t="s">
        <v>101</v>
      </c>
      <c r="H154" t="s">
        <v>249</v>
      </c>
      <c r="I154">
        <v>3</v>
      </c>
      <c r="J154" s="6">
        <v>20130615</v>
      </c>
      <c r="K154" s="6" t="s">
        <v>138</v>
      </c>
      <c r="L154" s="6" t="s">
        <v>86</v>
      </c>
      <c r="M154" s="6" t="s">
        <v>87</v>
      </c>
      <c r="O154" s="1">
        <v>15</v>
      </c>
      <c r="P154" s="1" t="s">
        <v>272</v>
      </c>
      <c r="Q154" s="1">
        <v>4882.0000094417483</v>
      </c>
      <c r="R154" s="1">
        <v>0</v>
      </c>
      <c r="S154">
        <f t="shared" si="200"/>
        <v>20.262957496989706</v>
      </c>
      <c r="T154">
        <f t="shared" si="201"/>
        <v>8.5097423852317861E-2</v>
      </c>
      <c r="U154">
        <f t="shared" si="202"/>
        <v>474.85144394485087</v>
      </c>
      <c r="V154" s="1">
        <v>27</v>
      </c>
      <c r="W154" s="1">
        <v>27</v>
      </c>
      <c r="X154" s="1">
        <v>0</v>
      </c>
      <c r="Y154" s="1">
        <v>0</v>
      </c>
      <c r="Z154" s="1">
        <v>735.608154296875</v>
      </c>
      <c r="AA154" s="1">
        <v>1083.4754638671875</v>
      </c>
      <c r="AB154" s="1">
        <v>938.54473876953125</v>
      </c>
      <c r="AC154">
        <v>-9999</v>
      </c>
      <c r="AD154">
        <f t="shared" si="203"/>
        <v>0.32106616270634264</v>
      </c>
      <c r="AE154">
        <f t="shared" si="204"/>
        <v>0.13376465820496131</v>
      </c>
      <c r="AF154" s="1">
        <v>-1</v>
      </c>
      <c r="AG154" s="1">
        <v>0.87</v>
      </c>
      <c r="AH154" s="1">
        <v>0.92</v>
      </c>
      <c r="AI154" s="1">
        <v>12.844037055969238</v>
      </c>
      <c r="AJ154">
        <f t="shared" si="205"/>
        <v>0.87642201852798463</v>
      </c>
      <c r="AK154">
        <f t="shared" si="206"/>
        <v>1.4689589653683258E-2</v>
      </c>
      <c r="AL154">
        <f t="shared" si="207"/>
        <v>0.41662645816496935</v>
      </c>
      <c r="AM154">
        <f t="shared" si="208"/>
        <v>1.4728975712658032</v>
      </c>
      <c r="AN154">
        <f t="shared" si="209"/>
        <v>-1</v>
      </c>
      <c r="AO154" s="1">
        <v>1651.584228515625</v>
      </c>
      <c r="AP154" s="1">
        <v>0.5</v>
      </c>
      <c r="AQ154">
        <f t="shared" si="210"/>
        <v>96.811153649152018</v>
      </c>
      <c r="AR154">
        <f t="shared" si="211"/>
        <v>2.0066468216015965</v>
      </c>
      <c r="AS154">
        <f t="shared" si="212"/>
        <v>2.2494656496518353</v>
      </c>
      <c r="AT154">
        <f t="shared" si="213"/>
        <v>28.456966400146484</v>
      </c>
      <c r="AU154" s="1">
        <v>1.91</v>
      </c>
      <c r="AV154">
        <f t="shared" si="214"/>
        <v>4.766822409629822</v>
      </c>
      <c r="AW154" s="1">
        <v>1</v>
      </c>
      <c r="AX154">
        <f t="shared" si="215"/>
        <v>9.5336448192596439</v>
      </c>
      <c r="AY154" s="1">
        <v>25.643156051635742</v>
      </c>
      <c r="AZ154" s="1">
        <v>28.456966400146484</v>
      </c>
      <c r="BA154" s="1">
        <v>25.680351257324219</v>
      </c>
      <c r="BB154" s="1">
        <v>898.61810302734375</v>
      </c>
      <c r="BC154" s="1">
        <v>884.58807373046875</v>
      </c>
      <c r="BD154" s="1">
        <v>15.673797607421875</v>
      </c>
      <c r="BE154" s="1">
        <v>16.929658889770508</v>
      </c>
      <c r="BF154" s="1">
        <v>46.173748016357422</v>
      </c>
      <c r="BG154" s="1">
        <v>49.873416900634766</v>
      </c>
      <c r="BH154" s="1">
        <v>300.0179443359375</v>
      </c>
      <c r="BI154" s="1">
        <v>1651.584228515625</v>
      </c>
      <c r="BJ154" s="1">
        <v>0.82623690366744995</v>
      </c>
      <c r="BK154" s="1">
        <v>97.323249816894531</v>
      </c>
      <c r="BL154" s="1">
        <v>2.8959074020385742</v>
      </c>
      <c r="BM154" s="1">
        <v>-2.3220445960760117E-2</v>
      </c>
      <c r="BN154" s="1">
        <v>0.5</v>
      </c>
      <c r="BO154" s="1">
        <v>-1.355140209197998</v>
      </c>
      <c r="BP154" s="1">
        <v>7.355140209197998</v>
      </c>
      <c r="BQ154" s="1">
        <v>1</v>
      </c>
      <c r="BR154" s="1">
        <v>0</v>
      </c>
      <c r="BS154" s="1">
        <v>0.15999999642372131</v>
      </c>
      <c r="BT154" s="1">
        <v>111115</v>
      </c>
      <c r="BU154">
        <f t="shared" si="216"/>
        <v>1.5707745776750652</v>
      </c>
      <c r="BV154">
        <f t="shared" si="217"/>
        <v>2.0066468216015966E-3</v>
      </c>
      <c r="BW154">
        <f t="shared" si="218"/>
        <v>301.60696640014646</v>
      </c>
      <c r="BX154">
        <f t="shared" si="219"/>
        <v>298.79315605163572</v>
      </c>
      <c r="BY154">
        <f t="shared" si="220"/>
        <v>264.25347065597452</v>
      </c>
      <c r="BZ154">
        <f t="shared" si="221"/>
        <v>0.55660042373338681</v>
      </c>
      <c r="CA154">
        <f t="shared" si="222"/>
        <v>3.8971150710957798</v>
      </c>
      <c r="CB154">
        <f t="shared" si="223"/>
        <v>40.043001835921764</v>
      </c>
      <c r="CC154">
        <f t="shared" si="224"/>
        <v>23.113342946151256</v>
      </c>
      <c r="CD154">
        <f t="shared" si="225"/>
        <v>27.050061225891113</v>
      </c>
      <c r="CE154">
        <f t="shared" si="226"/>
        <v>3.5896967231717047</v>
      </c>
      <c r="CF154">
        <f t="shared" si="227"/>
        <v>8.4344563305349077E-2</v>
      </c>
      <c r="CG154">
        <f t="shared" si="228"/>
        <v>1.6476494214439446</v>
      </c>
      <c r="CH154">
        <f t="shared" si="229"/>
        <v>1.9420473017277602</v>
      </c>
      <c r="CI154">
        <f t="shared" si="230"/>
        <v>5.2782478837580901E-2</v>
      </c>
      <c r="CJ154">
        <f t="shared" si="231"/>
        <v>46.21408570495781</v>
      </c>
      <c r="CK154">
        <f t="shared" si="232"/>
        <v>0.53680516168651926</v>
      </c>
      <c r="CL154">
        <f t="shared" si="233"/>
        <v>41.111851273997914</v>
      </c>
      <c r="CM154">
        <f t="shared" si="234"/>
        <v>881.71876266009258</v>
      </c>
      <c r="CN154">
        <f t="shared" si="235"/>
        <v>9.4479978227334852E-3</v>
      </c>
      <c r="CO154">
        <f t="shared" si="236"/>
        <v>0</v>
      </c>
      <c r="CP154">
        <f t="shared" si="237"/>
        <v>1447.4847833246483</v>
      </c>
      <c r="CQ154">
        <f t="shared" si="238"/>
        <v>347.8673095703125</v>
      </c>
      <c r="CR154">
        <f t="shared" si="239"/>
        <v>0.13376465820496131</v>
      </c>
      <c r="CS154">
        <v>-9999</v>
      </c>
    </row>
    <row r="155" spans="1:97" x14ac:dyDescent="0.2">
      <c r="A155" t="s">
        <v>84</v>
      </c>
      <c r="B155" t="s">
        <v>243</v>
      </c>
      <c r="C155" t="s">
        <v>100</v>
      </c>
      <c r="D155">
        <v>3</v>
      </c>
      <c r="E155">
        <v>2</v>
      </c>
      <c r="F155" t="s">
        <v>248</v>
      </c>
      <c r="G155" t="s">
        <v>101</v>
      </c>
      <c r="H155" t="s">
        <v>249</v>
      </c>
      <c r="I155">
        <v>4</v>
      </c>
      <c r="J155" s="6">
        <v>20130615</v>
      </c>
      <c r="K155" s="6" t="s">
        <v>138</v>
      </c>
      <c r="L155" s="6" t="s">
        <v>86</v>
      </c>
      <c r="M155" s="6" t="s">
        <v>87</v>
      </c>
      <c r="O155" s="1">
        <v>16</v>
      </c>
      <c r="P155" s="1" t="s">
        <v>273</v>
      </c>
      <c r="Q155" s="1">
        <v>5625.000009028241</v>
      </c>
      <c r="R155" s="1">
        <v>0</v>
      </c>
      <c r="S155">
        <f t="shared" si="200"/>
        <v>8.1359364382794226</v>
      </c>
      <c r="T155">
        <f t="shared" si="201"/>
        <v>9.8472589679214503E-2</v>
      </c>
      <c r="U155">
        <f t="shared" si="202"/>
        <v>246.61304103368116</v>
      </c>
      <c r="V155" s="1">
        <v>28</v>
      </c>
      <c r="W155" s="1">
        <v>28</v>
      </c>
      <c r="X155" s="1">
        <v>0</v>
      </c>
      <c r="Y155" s="1">
        <v>0</v>
      </c>
      <c r="Z155" s="1">
        <v>723.504150390625</v>
      </c>
      <c r="AA155" s="1">
        <v>1012.4546508789062</v>
      </c>
      <c r="AB155" s="1">
        <v>914.98919677734375</v>
      </c>
      <c r="AC155">
        <v>-9999</v>
      </c>
      <c r="AD155">
        <f t="shared" si="203"/>
        <v>0.28539599303281871</v>
      </c>
      <c r="AE155">
        <f t="shared" si="204"/>
        <v>9.626648859477635E-2</v>
      </c>
      <c r="AF155" s="1">
        <v>-1</v>
      </c>
      <c r="AG155" s="1">
        <v>0.87</v>
      </c>
      <c r="AH155" s="1">
        <v>0.92</v>
      </c>
      <c r="AI155" s="1">
        <v>13.439104080200195</v>
      </c>
      <c r="AJ155">
        <f t="shared" si="205"/>
        <v>0.87671955204009999</v>
      </c>
      <c r="AK155">
        <f t="shared" si="206"/>
        <v>6.5015246488467895E-3</v>
      </c>
      <c r="AL155">
        <f t="shared" si="207"/>
        <v>0.33730847995369828</v>
      </c>
      <c r="AM155">
        <f t="shared" si="208"/>
        <v>1.3993764242157765</v>
      </c>
      <c r="AN155">
        <f t="shared" si="209"/>
        <v>-1</v>
      </c>
      <c r="AO155" s="1">
        <v>1602.7919921875</v>
      </c>
      <c r="AP155" s="1">
        <v>0.5</v>
      </c>
      <c r="AQ155">
        <f t="shared" si="210"/>
        <v>67.63679047915528</v>
      </c>
      <c r="AR155">
        <f t="shared" si="211"/>
        <v>2.7752154295644411</v>
      </c>
      <c r="AS155">
        <f t="shared" si="212"/>
        <v>2.6850398414506502</v>
      </c>
      <c r="AT155">
        <f t="shared" si="213"/>
        <v>30.440763473510742</v>
      </c>
      <c r="AU155" s="1">
        <v>1.91</v>
      </c>
      <c r="AV155">
        <f t="shared" si="214"/>
        <v>4.766822409629822</v>
      </c>
      <c r="AW155" s="1">
        <v>1</v>
      </c>
      <c r="AX155">
        <f t="shared" si="215"/>
        <v>9.5336448192596439</v>
      </c>
      <c r="AY155" s="1">
        <v>29.969449996948242</v>
      </c>
      <c r="AZ155" s="1">
        <v>30.440763473510742</v>
      </c>
      <c r="BA155" s="1">
        <v>31.137006759643555</v>
      </c>
      <c r="BB155" s="1">
        <v>400.43673706054688</v>
      </c>
      <c r="BC155" s="1">
        <v>394.56011962890625</v>
      </c>
      <c r="BD155" s="1">
        <v>15.571331024169922</v>
      </c>
      <c r="BE155" s="1">
        <v>17.307518005371094</v>
      </c>
      <c r="BF155" s="1">
        <v>35.633689880371094</v>
      </c>
      <c r="BG155" s="1">
        <v>39.6068115234375</v>
      </c>
      <c r="BH155" s="1">
        <v>300.02069091796875</v>
      </c>
      <c r="BI155" s="1">
        <v>1602.7919921875</v>
      </c>
      <c r="BJ155" s="1">
        <v>1.1561012268066406</v>
      </c>
      <c r="BK155" s="1">
        <v>97.325881958007812</v>
      </c>
      <c r="BL155" s="1">
        <v>2.3663167953491211</v>
      </c>
      <c r="BM155" s="1">
        <v>-2.6766207069158554E-2</v>
      </c>
      <c r="BN155" s="1">
        <v>0.5</v>
      </c>
      <c r="BO155" s="1">
        <v>-1.355140209197998</v>
      </c>
      <c r="BP155" s="1">
        <v>7.355140209197998</v>
      </c>
      <c r="BQ155" s="1">
        <v>1</v>
      </c>
      <c r="BR155" s="1">
        <v>0</v>
      </c>
      <c r="BS155" s="1">
        <v>0.15999999642372131</v>
      </c>
      <c r="BT155" s="1">
        <v>111115</v>
      </c>
      <c r="BU155">
        <f t="shared" si="216"/>
        <v>1.5707889576857001</v>
      </c>
      <c r="BV155">
        <f t="shared" si="217"/>
        <v>2.775215429564441E-3</v>
      </c>
      <c r="BW155">
        <f t="shared" si="218"/>
        <v>303.59076347351072</v>
      </c>
      <c r="BX155">
        <f t="shared" si="219"/>
        <v>303.11944999694822</v>
      </c>
      <c r="BY155">
        <f t="shared" si="220"/>
        <v>256.44671301796916</v>
      </c>
      <c r="BZ155">
        <f t="shared" si="221"/>
        <v>0.49943147710842101</v>
      </c>
      <c r="CA155">
        <f t="shared" si="222"/>
        <v>4.3695092958274921</v>
      </c>
      <c r="CB155">
        <f t="shared" si="223"/>
        <v>44.895655789821241</v>
      </c>
      <c r="CC155">
        <f t="shared" si="224"/>
        <v>27.588137784450147</v>
      </c>
      <c r="CD155">
        <f t="shared" si="225"/>
        <v>30.205106735229492</v>
      </c>
      <c r="CE155">
        <f t="shared" si="226"/>
        <v>4.3109012415633448</v>
      </c>
      <c r="CF155">
        <f t="shared" si="227"/>
        <v>9.7465869089499502E-2</v>
      </c>
      <c r="CG155">
        <f t="shared" si="228"/>
        <v>1.6844694543768419</v>
      </c>
      <c r="CH155">
        <f t="shared" si="229"/>
        <v>2.6264317871865028</v>
      </c>
      <c r="CI155">
        <f t="shared" si="230"/>
        <v>6.1005822813303086E-2</v>
      </c>
      <c r="CJ155">
        <f t="shared" si="231"/>
        <v>24.00183172094939</v>
      </c>
      <c r="CK155">
        <f t="shared" si="232"/>
        <v>0.62503286258536961</v>
      </c>
      <c r="CL155">
        <f t="shared" si="233"/>
        <v>37.226401922901289</v>
      </c>
      <c r="CM155">
        <f t="shared" si="234"/>
        <v>393.40804039794011</v>
      </c>
      <c r="CN155">
        <f t="shared" si="235"/>
        <v>7.6986642053428044E-3</v>
      </c>
      <c r="CO155">
        <f t="shared" si="236"/>
        <v>0</v>
      </c>
      <c r="CP155">
        <f t="shared" si="237"/>
        <v>1405.1990774040844</v>
      </c>
      <c r="CQ155">
        <f t="shared" si="238"/>
        <v>288.95050048828125</v>
      </c>
      <c r="CR155">
        <f t="shared" si="239"/>
        <v>9.626648859477635E-2</v>
      </c>
      <c r="CS155">
        <v>-9999</v>
      </c>
    </row>
    <row r="156" spans="1:97" x14ac:dyDescent="0.2">
      <c r="A156" t="s">
        <v>84</v>
      </c>
      <c r="B156" t="s">
        <v>243</v>
      </c>
      <c r="C156" t="s">
        <v>100</v>
      </c>
      <c r="D156">
        <v>3</v>
      </c>
      <c r="E156">
        <v>2</v>
      </c>
      <c r="F156" t="s">
        <v>248</v>
      </c>
      <c r="G156" t="s">
        <v>101</v>
      </c>
      <c r="H156" t="s">
        <v>249</v>
      </c>
      <c r="I156">
        <v>4</v>
      </c>
      <c r="J156" s="6">
        <v>20130615</v>
      </c>
      <c r="K156" s="6" t="s">
        <v>138</v>
      </c>
      <c r="L156" s="6" t="s">
        <v>86</v>
      </c>
      <c r="M156" s="6" t="s">
        <v>87</v>
      </c>
      <c r="O156" s="1">
        <v>17</v>
      </c>
      <c r="P156" s="1" t="s">
        <v>274</v>
      </c>
      <c r="Q156" s="1">
        <v>5728.0000087525696</v>
      </c>
      <c r="R156" s="1">
        <v>0</v>
      </c>
      <c r="S156">
        <f t="shared" si="200"/>
        <v>3.6594903002661354</v>
      </c>
      <c r="T156">
        <f t="shared" si="201"/>
        <v>9.5853745726150325E-2</v>
      </c>
      <c r="U156">
        <f t="shared" si="202"/>
        <v>174.73923442515687</v>
      </c>
      <c r="V156" s="1">
        <v>29</v>
      </c>
      <c r="W156" s="1">
        <v>29</v>
      </c>
      <c r="X156" s="1">
        <v>0</v>
      </c>
      <c r="Y156" s="1">
        <v>0</v>
      </c>
      <c r="Z156" s="1">
        <v>718.29541015625</v>
      </c>
      <c r="AA156" s="1">
        <v>978.97540283203125</v>
      </c>
      <c r="AB156" s="1">
        <v>888.73822021484375</v>
      </c>
      <c r="AC156">
        <v>-9999</v>
      </c>
      <c r="AD156">
        <f t="shared" si="203"/>
        <v>0.26627838852914232</v>
      </c>
      <c r="AE156">
        <f t="shared" si="204"/>
        <v>9.2175127542678453E-2</v>
      </c>
      <c r="AF156" s="1">
        <v>-1</v>
      </c>
      <c r="AG156" s="1">
        <v>0.87</v>
      </c>
      <c r="AH156" s="1">
        <v>0.92</v>
      </c>
      <c r="AI156" s="1">
        <v>13.439104080200195</v>
      </c>
      <c r="AJ156">
        <f t="shared" si="205"/>
        <v>0.87671955204009999</v>
      </c>
      <c r="AK156">
        <f t="shared" si="206"/>
        <v>3.3162823272840855E-3</v>
      </c>
      <c r="AL156">
        <f t="shared" si="207"/>
        <v>0.34616075323210288</v>
      </c>
      <c r="AM156">
        <f t="shared" si="208"/>
        <v>1.3629147409129008</v>
      </c>
      <c r="AN156">
        <f t="shared" si="209"/>
        <v>-1</v>
      </c>
      <c r="AO156" s="1">
        <v>1602.60400390625</v>
      </c>
      <c r="AP156" s="1">
        <v>0.5</v>
      </c>
      <c r="AQ156">
        <f t="shared" si="210"/>
        <v>64.754606261560383</v>
      </c>
      <c r="AR156">
        <f t="shared" si="211"/>
        <v>2.7903333551077338</v>
      </c>
      <c r="AS156">
        <f t="shared" si="212"/>
        <v>2.7714485739426578</v>
      </c>
      <c r="AT156">
        <f t="shared" si="213"/>
        <v>30.787223815917969</v>
      </c>
      <c r="AU156" s="1">
        <v>1.91</v>
      </c>
      <c r="AV156">
        <f t="shared" si="214"/>
        <v>4.766822409629822</v>
      </c>
      <c r="AW156" s="1">
        <v>1</v>
      </c>
      <c r="AX156">
        <f t="shared" si="215"/>
        <v>9.5336448192596439</v>
      </c>
      <c r="AY156" s="1">
        <v>29.989875793457031</v>
      </c>
      <c r="AZ156" s="1">
        <v>30.787223815917969</v>
      </c>
      <c r="BA156" s="1">
        <v>31.135890960693359</v>
      </c>
      <c r="BB156" s="1">
        <v>249.00521850585938</v>
      </c>
      <c r="BC156" s="1">
        <v>246.23789978027344</v>
      </c>
      <c r="BD156" s="1">
        <v>15.571744918823242</v>
      </c>
      <c r="BE156" s="1">
        <v>17.31749153137207</v>
      </c>
      <c r="BF156" s="1">
        <v>35.593822479248047</v>
      </c>
      <c r="BG156" s="1">
        <v>39.584239959716797</v>
      </c>
      <c r="BH156" s="1">
        <v>300.00015258789062</v>
      </c>
      <c r="BI156" s="1">
        <v>1602.60400390625</v>
      </c>
      <c r="BJ156" s="1">
        <v>1.3067703247070312</v>
      </c>
      <c r="BK156" s="1">
        <v>97.328536987304688</v>
      </c>
      <c r="BL156" s="1">
        <v>2.2411947250366211</v>
      </c>
      <c r="BM156" s="1">
        <v>-2.4450685828924179E-2</v>
      </c>
      <c r="BN156" s="1">
        <v>0.5</v>
      </c>
      <c r="BO156" s="1">
        <v>-1.355140209197998</v>
      </c>
      <c r="BP156" s="1">
        <v>7.355140209197998</v>
      </c>
      <c r="BQ156" s="1">
        <v>1</v>
      </c>
      <c r="BR156" s="1">
        <v>0</v>
      </c>
      <c r="BS156" s="1">
        <v>0.15999999642372131</v>
      </c>
      <c r="BT156" s="1">
        <v>111115</v>
      </c>
      <c r="BU156">
        <f t="shared" si="216"/>
        <v>1.5706814271617309</v>
      </c>
      <c r="BV156">
        <f t="shared" si="217"/>
        <v>2.7903333551077339E-3</v>
      </c>
      <c r="BW156">
        <f t="shared" si="218"/>
        <v>303.93722381591795</v>
      </c>
      <c r="BX156">
        <f t="shared" si="219"/>
        <v>303.13987579345701</v>
      </c>
      <c r="BY156">
        <f t="shared" si="220"/>
        <v>256.41663489364146</v>
      </c>
      <c r="BZ156">
        <f t="shared" si="221"/>
        <v>0.48131923947058108</v>
      </c>
      <c r="CA156">
        <f t="shared" si="222"/>
        <v>4.4569346889811401</v>
      </c>
      <c r="CB156">
        <f t="shared" si="223"/>
        <v>45.79268143692012</v>
      </c>
      <c r="CC156">
        <f t="shared" si="224"/>
        <v>28.475189905548049</v>
      </c>
      <c r="CD156">
        <f t="shared" si="225"/>
        <v>30.3885498046875</v>
      </c>
      <c r="CE156">
        <f t="shared" si="226"/>
        <v>4.3564641823739967</v>
      </c>
      <c r="CF156">
        <f t="shared" si="227"/>
        <v>9.4899600449765725E-2</v>
      </c>
      <c r="CG156">
        <f t="shared" si="228"/>
        <v>1.6854861150384823</v>
      </c>
      <c r="CH156">
        <f t="shared" si="229"/>
        <v>2.6709780673355143</v>
      </c>
      <c r="CI156">
        <f t="shared" si="230"/>
        <v>5.9397242575490436E-2</v>
      </c>
      <c r="CJ156">
        <f t="shared" si="231"/>
        <v>17.007114040882186</v>
      </c>
      <c r="CK156">
        <f t="shared" si="232"/>
        <v>0.70963582202854514</v>
      </c>
      <c r="CL156">
        <f t="shared" si="233"/>
        <v>36.430187997355766</v>
      </c>
      <c r="CM156">
        <f t="shared" si="234"/>
        <v>245.71970217599738</v>
      </c>
      <c r="CN156">
        <f t="shared" si="235"/>
        <v>5.4255282923022317E-3</v>
      </c>
      <c r="CO156">
        <f t="shared" si="236"/>
        <v>0</v>
      </c>
      <c r="CP156">
        <f t="shared" si="237"/>
        <v>1405.0342644023581</v>
      </c>
      <c r="CQ156">
        <f t="shared" si="238"/>
        <v>260.67999267578125</v>
      </c>
      <c r="CR156">
        <f t="shared" si="239"/>
        <v>9.2175127542678453E-2</v>
      </c>
      <c r="CS156">
        <v>-9999</v>
      </c>
    </row>
    <row r="157" spans="1:97" x14ac:dyDescent="0.2">
      <c r="A157" t="s">
        <v>84</v>
      </c>
      <c r="B157" t="s">
        <v>243</v>
      </c>
      <c r="C157" t="s">
        <v>100</v>
      </c>
      <c r="D157">
        <v>3</v>
      </c>
      <c r="E157">
        <v>2</v>
      </c>
      <c r="F157" t="s">
        <v>248</v>
      </c>
      <c r="G157" t="s">
        <v>101</v>
      </c>
      <c r="H157" t="s">
        <v>249</v>
      </c>
      <c r="I157">
        <v>4</v>
      </c>
      <c r="J157" s="6">
        <v>20130615</v>
      </c>
      <c r="K157" s="6" t="s">
        <v>138</v>
      </c>
      <c r="L157" s="6" t="s">
        <v>86</v>
      </c>
      <c r="M157" s="6" t="s">
        <v>87</v>
      </c>
      <c r="O157" s="1">
        <v>18</v>
      </c>
      <c r="P157" s="1" t="s">
        <v>275</v>
      </c>
      <c r="Q157" s="1">
        <v>5858.0000091660768</v>
      </c>
      <c r="R157" s="1">
        <v>0</v>
      </c>
      <c r="S157">
        <f t="shared" si="200"/>
        <v>-0.57862506097153943</v>
      </c>
      <c r="T157">
        <f t="shared" si="201"/>
        <v>9.5904273763448442E-2</v>
      </c>
      <c r="U157">
        <f t="shared" si="202"/>
        <v>105.55920102844171</v>
      </c>
      <c r="V157" s="1">
        <v>30</v>
      </c>
      <c r="W157" s="1">
        <v>30</v>
      </c>
      <c r="X157" s="1">
        <v>0</v>
      </c>
      <c r="Y157" s="1">
        <v>0</v>
      </c>
      <c r="Z157" s="1">
        <v>713.672607421875</v>
      </c>
      <c r="AA157" s="1">
        <v>957.855224609375</v>
      </c>
      <c r="AB157" s="1">
        <v>886.496826171875</v>
      </c>
      <c r="AC157">
        <v>-9999</v>
      </c>
      <c r="AD157">
        <f t="shared" si="203"/>
        <v>0.25492643451110331</v>
      </c>
      <c r="AE157">
        <f t="shared" si="204"/>
        <v>7.4498104310701876E-2</v>
      </c>
      <c r="AF157" s="1">
        <v>-1</v>
      </c>
      <c r="AG157" s="1">
        <v>0.87</v>
      </c>
      <c r="AH157" s="1">
        <v>0.92</v>
      </c>
      <c r="AI157" s="1">
        <v>12.903225898742676</v>
      </c>
      <c r="AJ157">
        <f t="shared" si="205"/>
        <v>0.87645161294937135</v>
      </c>
      <c r="AK157">
        <f t="shared" si="206"/>
        <v>2.73882031524142E-4</v>
      </c>
      <c r="AL157">
        <f t="shared" si="207"/>
        <v>0.29223373579744283</v>
      </c>
      <c r="AM157">
        <f t="shared" si="208"/>
        <v>1.3421493478215505</v>
      </c>
      <c r="AN157">
        <f t="shared" si="209"/>
        <v>-1</v>
      </c>
      <c r="AO157" s="1">
        <v>1755.404541015625</v>
      </c>
      <c r="AP157" s="1">
        <v>0.5</v>
      </c>
      <c r="AQ157">
        <f t="shared" si="210"/>
        <v>57.308677730636013</v>
      </c>
      <c r="AR157">
        <f t="shared" si="211"/>
        <v>2.7320434832269167</v>
      </c>
      <c r="AS157">
        <f t="shared" si="212"/>
        <v>2.7129670023701227</v>
      </c>
      <c r="AT157">
        <f t="shared" si="213"/>
        <v>30.541244506835938</v>
      </c>
      <c r="AU157" s="1">
        <v>1.91</v>
      </c>
      <c r="AV157">
        <f t="shared" si="214"/>
        <v>4.766822409629822</v>
      </c>
      <c r="AW157" s="1">
        <v>1</v>
      </c>
      <c r="AX157">
        <f t="shared" si="215"/>
        <v>9.5336448192596439</v>
      </c>
      <c r="AY157" s="1">
        <v>30.010044097900391</v>
      </c>
      <c r="AZ157" s="1">
        <v>30.541244506835938</v>
      </c>
      <c r="BA157" s="1">
        <v>31.137372970581055</v>
      </c>
      <c r="BB157" s="1">
        <v>100.36708068847656</v>
      </c>
      <c r="BC157" s="1">
        <v>100.56055450439453</v>
      </c>
      <c r="BD157" s="1">
        <v>15.570442199707031</v>
      </c>
      <c r="BE157" s="1">
        <v>17.279766082763672</v>
      </c>
      <c r="BF157" s="1">
        <v>35.548110961914062</v>
      </c>
      <c r="BG157" s="1">
        <v>39.450588226318359</v>
      </c>
      <c r="BH157" s="1">
        <v>300.00363159179688</v>
      </c>
      <c r="BI157" s="1">
        <v>1755.404541015625</v>
      </c>
      <c r="BJ157" s="1">
        <v>1.3162649869918823</v>
      </c>
      <c r="BK157" s="1">
        <v>97.324371337890625</v>
      </c>
      <c r="BL157" s="1">
        <v>2.0069646835327148</v>
      </c>
      <c r="BM157" s="1">
        <v>-1.7444994300603867E-2</v>
      </c>
      <c r="BN157" s="1">
        <v>0.5</v>
      </c>
      <c r="BO157" s="1">
        <v>-1.355140209197998</v>
      </c>
      <c r="BP157" s="1">
        <v>7.355140209197998</v>
      </c>
      <c r="BQ157" s="1">
        <v>1</v>
      </c>
      <c r="BR157" s="1">
        <v>0</v>
      </c>
      <c r="BS157" s="1">
        <v>0.15999999642372131</v>
      </c>
      <c r="BT157" s="1">
        <v>111115</v>
      </c>
      <c r="BU157">
        <f t="shared" si="216"/>
        <v>1.5706996418418682</v>
      </c>
      <c r="BV157">
        <f t="shared" si="217"/>
        <v>2.7320434832269168E-3</v>
      </c>
      <c r="BW157">
        <f t="shared" si="218"/>
        <v>303.69124450683591</v>
      </c>
      <c r="BX157">
        <f t="shared" si="219"/>
        <v>303.16004409790037</v>
      </c>
      <c r="BY157">
        <f t="shared" si="220"/>
        <v>280.86472028468415</v>
      </c>
      <c r="BZ157">
        <f t="shared" si="221"/>
        <v>0.59897483699563003</v>
      </c>
      <c r="CA157">
        <f t="shared" si="222"/>
        <v>4.3947093732409019</v>
      </c>
      <c r="CB157">
        <f t="shared" si="223"/>
        <v>45.155281383563789</v>
      </c>
      <c r="CC157">
        <f t="shared" si="224"/>
        <v>27.875515300800117</v>
      </c>
      <c r="CD157">
        <f t="shared" si="225"/>
        <v>30.275644302368164</v>
      </c>
      <c r="CE157">
        <f t="shared" si="226"/>
        <v>4.3283717341434045</v>
      </c>
      <c r="CF157">
        <f t="shared" si="227"/>
        <v>9.4949127303604497E-2</v>
      </c>
      <c r="CG157">
        <f t="shared" si="228"/>
        <v>1.6817423708707793</v>
      </c>
      <c r="CH157">
        <f t="shared" si="229"/>
        <v>2.6466293632726252</v>
      </c>
      <c r="CI157">
        <f t="shared" si="230"/>
        <v>5.9428285658638239E-2</v>
      </c>
      <c r="CJ157">
        <f t="shared" si="231"/>
        <v>10.273482879023106</v>
      </c>
      <c r="CK157">
        <f t="shared" si="232"/>
        <v>1.0497078257840029</v>
      </c>
      <c r="CL157">
        <f t="shared" si="233"/>
        <v>36.912823116141894</v>
      </c>
      <c r="CM157">
        <f t="shared" si="234"/>
        <v>100.64248999151626</v>
      </c>
      <c r="CN157">
        <f t="shared" si="235"/>
        <v>-2.1222333159691994E-3</v>
      </c>
      <c r="CO157">
        <f t="shared" si="236"/>
        <v>0</v>
      </c>
      <c r="CP157">
        <f t="shared" si="237"/>
        <v>1538.5271413517955</v>
      </c>
      <c r="CQ157">
        <f t="shared" si="238"/>
        <v>244.1826171875</v>
      </c>
      <c r="CR157">
        <f t="shared" si="239"/>
        <v>7.4498104310701876E-2</v>
      </c>
      <c r="CS157">
        <v>-9999</v>
      </c>
    </row>
    <row r="158" spans="1:97" x14ac:dyDescent="0.2">
      <c r="A158" t="s">
        <v>84</v>
      </c>
      <c r="B158" t="s">
        <v>243</v>
      </c>
      <c r="C158" t="s">
        <v>100</v>
      </c>
      <c r="D158">
        <v>3</v>
      </c>
      <c r="E158">
        <v>2</v>
      </c>
      <c r="F158" t="s">
        <v>248</v>
      </c>
      <c r="G158" t="s">
        <v>101</v>
      </c>
      <c r="H158" t="s">
        <v>249</v>
      </c>
      <c r="I158">
        <v>4</v>
      </c>
      <c r="J158" s="6">
        <v>20130615</v>
      </c>
      <c r="K158" s="6" t="s">
        <v>138</v>
      </c>
      <c r="L158" s="6" t="s">
        <v>86</v>
      </c>
      <c r="M158" s="6" t="s">
        <v>87</v>
      </c>
      <c r="O158" s="1">
        <v>19</v>
      </c>
      <c r="P158" s="1" t="s">
        <v>276</v>
      </c>
      <c r="Q158" s="1">
        <v>5934.5000094762072</v>
      </c>
      <c r="R158" s="1">
        <v>0</v>
      </c>
      <c r="S158">
        <f t="shared" si="200"/>
        <v>-2.4032023055308436</v>
      </c>
      <c r="T158">
        <f t="shared" si="201"/>
        <v>9.5790527005513909E-2</v>
      </c>
      <c r="U158">
        <f t="shared" si="202"/>
        <v>87.985801103079282</v>
      </c>
      <c r="V158" s="1">
        <v>31</v>
      </c>
      <c r="W158" s="1">
        <v>31</v>
      </c>
      <c r="X158" s="1">
        <v>0</v>
      </c>
      <c r="Y158" s="1">
        <v>0</v>
      </c>
      <c r="Z158" s="1">
        <v>712.13232421875</v>
      </c>
      <c r="AA158" s="1">
        <v>933.8323974609375</v>
      </c>
      <c r="AB158" s="1">
        <v>877.391357421875</v>
      </c>
      <c r="AC158">
        <v>-9999</v>
      </c>
      <c r="AD158">
        <f t="shared" si="203"/>
        <v>0.23740884750302452</v>
      </c>
      <c r="AE158">
        <f t="shared" si="204"/>
        <v>6.0440224811779936E-2</v>
      </c>
      <c r="AF158" s="1">
        <v>-1</v>
      </c>
      <c r="AG158" s="1">
        <v>0.87</v>
      </c>
      <c r="AH158" s="1">
        <v>0.92</v>
      </c>
      <c r="AI158" s="1">
        <v>12.903225898742676</v>
      </c>
      <c r="AJ158">
        <f t="shared" si="205"/>
        <v>0.87645161294937135</v>
      </c>
      <c r="AK158">
        <f t="shared" si="206"/>
        <v>-9.7576712941525011E-4</v>
      </c>
      <c r="AL158">
        <f t="shared" si="207"/>
        <v>0.25458286600296121</v>
      </c>
      <c r="AM158">
        <f t="shared" si="208"/>
        <v>1.3113186492207121</v>
      </c>
      <c r="AN158">
        <f t="shared" si="209"/>
        <v>-1</v>
      </c>
      <c r="AO158" s="1">
        <v>1640.76416015625</v>
      </c>
      <c r="AP158" s="1">
        <v>0.5</v>
      </c>
      <c r="AQ158">
        <f t="shared" si="210"/>
        <v>43.458044571308868</v>
      </c>
      <c r="AR158">
        <f t="shared" si="211"/>
        <v>2.799352537509896</v>
      </c>
      <c r="AS158">
        <f t="shared" si="212"/>
        <v>2.7819897538823333</v>
      </c>
      <c r="AT158">
        <f t="shared" si="213"/>
        <v>30.830804824829102</v>
      </c>
      <c r="AU158" s="1">
        <v>1.91</v>
      </c>
      <c r="AV158">
        <f t="shared" si="214"/>
        <v>4.766822409629822</v>
      </c>
      <c r="AW158" s="1">
        <v>1</v>
      </c>
      <c r="AX158">
        <f t="shared" si="215"/>
        <v>9.5336448192596439</v>
      </c>
      <c r="AY158" s="1">
        <v>30.015100479125977</v>
      </c>
      <c r="AZ158" s="1">
        <v>30.830804824829102</v>
      </c>
      <c r="BA158" s="1">
        <v>31.135852813720703</v>
      </c>
      <c r="BB158" s="1">
        <v>49.331947326660156</v>
      </c>
      <c r="BC158" s="1">
        <v>50.771404266357422</v>
      </c>
      <c r="BD158" s="1">
        <v>15.572383880615234</v>
      </c>
      <c r="BE158" s="1">
        <v>17.323648452758789</v>
      </c>
      <c r="BF158" s="1">
        <v>35.542987823486328</v>
      </c>
      <c r="BG158" s="1">
        <v>39.540138244628906</v>
      </c>
      <c r="BH158" s="1">
        <v>300.0196533203125</v>
      </c>
      <c r="BI158" s="1">
        <v>1640.76416015625</v>
      </c>
      <c r="BJ158" s="1">
        <v>1.3590884208679199</v>
      </c>
      <c r="BK158" s="1">
        <v>97.326454162597656</v>
      </c>
      <c r="BL158" s="1">
        <v>1.9511251449584961</v>
      </c>
      <c r="BM158" s="1">
        <v>-1.9356157630681992E-2</v>
      </c>
      <c r="BN158" s="1">
        <v>0.5</v>
      </c>
      <c r="BO158" s="1">
        <v>-1.355140209197998</v>
      </c>
      <c r="BP158" s="1">
        <v>7.355140209197998</v>
      </c>
      <c r="BQ158" s="1">
        <v>1</v>
      </c>
      <c r="BR158" s="1">
        <v>0</v>
      </c>
      <c r="BS158" s="1">
        <v>0.15999999642372131</v>
      </c>
      <c r="BT158" s="1">
        <v>111115</v>
      </c>
      <c r="BU158">
        <f t="shared" si="216"/>
        <v>1.5707835252372382</v>
      </c>
      <c r="BV158">
        <f t="shared" si="217"/>
        <v>2.7993525375098961E-3</v>
      </c>
      <c r="BW158">
        <f t="shared" si="218"/>
        <v>303.98080482482908</v>
      </c>
      <c r="BX158">
        <f t="shared" si="219"/>
        <v>303.16510047912595</v>
      </c>
      <c r="BY158">
        <f t="shared" si="220"/>
        <v>262.5222597571701</v>
      </c>
      <c r="BZ158">
        <f t="shared" si="221"/>
        <v>0.50263548989102624</v>
      </c>
      <c r="CA158">
        <f t="shared" si="222"/>
        <v>4.4680390309487175</v>
      </c>
      <c r="CB158">
        <f t="shared" si="223"/>
        <v>45.907755187343248</v>
      </c>
      <c r="CC158">
        <f t="shared" si="224"/>
        <v>28.584106734584459</v>
      </c>
      <c r="CD158">
        <f t="shared" si="225"/>
        <v>30.422952651977539</v>
      </c>
      <c r="CE158">
        <f t="shared" si="226"/>
        <v>4.3650556034217338</v>
      </c>
      <c r="CF158">
        <f t="shared" si="227"/>
        <v>9.4837633639076491E-2</v>
      </c>
      <c r="CG158">
        <f t="shared" si="228"/>
        <v>1.6860492770663842</v>
      </c>
      <c r="CH158">
        <f t="shared" si="229"/>
        <v>2.6790063263553496</v>
      </c>
      <c r="CI158">
        <f t="shared" si="230"/>
        <v>5.9358402280397446E-2</v>
      </c>
      <c r="CJ158">
        <f t="shared" si="231"/>
        <v>8.5633460380182811</v>
      </c>
      <c r="CK158">
        <f t="shared" si="232"/>
        <v>1.7329794669749006</v>
      </c>
      <c r="CL158">
        <f t="shared" si="233"/>
        <v>36.342588440983533</v>
      </c>
      <c r="CM158">
        <f t="shared" si="234"/>
        <v>51.111706760731089</v>
      </c>
      <c r="CN158">
        <f t="shared" si="235"/>
        <v>-1.708778631462804E-2</v>
      </c>
      <c r="CO158">
        <f t="shared" si="236"/>
        <v>0</v>
      </c>
      <c r="CP158">
        <f t="shared" si="237"/>
        <v>1438.0503946384661</v>
      </c>
      <c r="CQ158">
        <f t="shared" si="238"/>
        <v>221.7000732421875</v>
      </c>
      <c r="CR158">
        <f t="shared" si="239"/>
        <v>6.0440224811779936E-2</v>
      </c>
      <c r="CS158">
        <v>-9999</v>
      </c>
    </row>
    <row r="159" spans="1:97" x14ac:dyDescent="0.2">
      <c r="A159" t="s">
        <v>84</v>
      </c>
      <c r="B159" t="s">
        <v>243</v>
      </c>
      <c r="C159" t="s">
        <v>100</v>
      </c>
      <c r="D159">
        <v>3</v>
      </c>
      <c r="E159">
        <v>2</v>
      </c>
      <c r="F159" t="s">
        <v>248</v>
      </c>
      <c r="G159" t="s">
        <v>101</v>
      </c>
      <c r="H159" t="s">
        <v>249</v>
      </c>
      <c r="I159">
        <v>4</v>
      </c>
      <c r="J159" s="6">
        <v>20130615</v>
      </c>
      <c r="K159" s="6" t="s">
        <v>138</v>
      </c>
      <c r="L159" s="6" t="s">
        <v>86</v>
      </c>
      <c r="M159" s="6" t="s">
        <v>87</v>
      </c>
      <c r="O159" s="1">
        <v>20</v>
      </c>
      <c r="P159" s="1" t="s">
        <v>277</v>
      </c>
      <c r="Q159" s="1">
        <v>6092.5000094762072</v>
      </c>
      <c r="R159" s="1">
        <v>0</v>
      </c>
      <c r="S159">
        <f t="shared" si="200"/>
        <v>8.2987127511887007</v>
      </c>
      <c r="T159">
        <f t="shared" si="201"/>
        <v>9.6651566476906745E-2</v>
      </c>
      <c r="U159">
        <f t="shared" si="202"/>
        <v>240.61023424606702</v>
      </c>
      <c r="V159" s="1">
        <v>32</v>
      </c>
      <c r="W159" s="1">
        <v>32</v>
      </c>
      <c r="X159" s="1">
        <v>0</v>
      </c>
      <c r="Y159" s="1">
        <v>0</v>
      </c>
      <c r="Z159" s="1">
        <v>719.697265625</v>
      </c>
      <c r="AA159" s="1">
        <v>989.3753662109375</v>
      </c>
      <c r="AB159" s="1">
        <v>902.33245849609375</v>
      </c>
      <c r="AC159">
        <v>-9999</v>
      </c>
      <c r="AD159">
        <f t="shared" si="203"/>
        <v>0.27257410058503662</v>
      </c>
      <c r="AE159">
        <f t="shared" si="204"/>
        <v>8.7977637899148947E-2</v>
      </c>
      <c r="AF159" s="1">
        <v>-1</v>
      </c>
      <c r="AG159" s="1">
        <v>0.87</v>
      </c>
      <c r="AH159" s="1">
        <v>0.92</v>
      </c>
      <c r="AI159" s="1">
        <v>13.407821655273438</v>
      </c>
      <c r="AJ159">
        <f t="shared" si="205"/>
        <v>0.87670391082763677</v>
      </c>
      <c r="AK159">
        <f t="shared" si="206"/>
        <v>6.6063155530286573E-3</v>
      </c>
      <c r="AL159">
        <f t="shared" si="207"/>
        <v>0.32276594771960748</v>
      </c>
      <c r="AM159">
        <f t="shared" si="208"/>
        <v>1.3747104698970107</v>
      </c>
      <c r="AN159">
        <f t="shared" si="209"/>
        <v>-1</v>
      </c>
      <c r="AO159" s="1">
        <v>1605.5009765625</v>
      </c>
      <c r="AP159" s="1">
        <v>0.5</v>
      </c>
      <c r="AQ159">
        <f t="shared" si="210"/>
        <v>61.91641746337951</v>
      </c>
      <c r="AR159">
        <f t="shared" si="211"/>
        <v>2.8487852898648964</v>
      </c>
      <c r="AS159">
        <f t="shared" si="212"/>
        <v>2.8056353784047223</v>
      </c>
      <c r="AT159">
        <f t="shared" si="213"/>
        <v>30.926149368286133</v>
      </c>
      <c r="AU159" s="1">
        <v>1.91</v>
      </c>
      <c r="AV159">
        <f t="shared" si="214"/>
        <v>4.766822409629822</v>
      </c>
      <c r="AW159" s="1">
        <v>1</v>
      </c>
      <c r="AX159">
        <f t="shared" si="215"/>
        <v>9.5336448192596439</v>
      </c>
      <c r="AY159" s="1">
        <v>30.036718368530273</v>
      </c>
      <c r="AZ159" s="1">
        <v>30.926149368286133</v>
      </c>
      <c r="BA159" s="1">
        <v>31.136735916137695</v>
      </c>
      <c r="BB159" s="1">
        <v>400.28106689453125</v>
      </c>
      <c r="BC159" s="1">
        <v>394.28286743164062</v>
      </c>
      <c r="BD159" s="1">
        <v>15.549821853637695</v>
      </c>
      <c r="BE159" s="1">
        <v>17.33198356628418</v>
      </c>
      <c r="BF159" s="1">
        <v>35.445789337158203</v>
      </c>
      <c r="BG159" s="1">
        <v>39.508224487304688</v>
      </c>
      <c r="BH159" s="1">
        <v>300.02178955078125</v>
      </c>
      <c r="BI159" s="1">
        <v>1605.5009765625</v>
      </c>
      <c r="BJ159" s="1">
        <v>1.3400596380233765</v>
      </c>
      <c r="BK159" s="1">
        <v>97.321884155273438</v>
      </c>
      <c r="BL159" s="1">
        <v>2.5412740707397461</v>
      </c>
      <c r="BM159" s="1">
        <v>-2.1992113441228867E-2</v>
      </c>
      <c r="BN159" s="1">
        <v>0.5</v>
      </c>
      <c r="BO159" s="1">
        <v>-1.355140209197998</v>
      </c>
      <c r="BP159" s="1">
        <v>7.355140209197998</v>
      </c>
      <c r="BQ159" s="1">
        <v>1</v>
      </c>
      <c r="BR159" s="1">
        <v>0</v>
      </c>
      <c r="BS159" s="1">
        <v>0.15999999642372131</v>
      </c>
      <c r="BT159" s="1">
        <v>111115</v>
      </c>
      <c r="BU159">
        <f t="shared" si="216"/>
        <v>1.5707947096899539</v>
      </c>
      <c r="BV159">
        <f t="shared" si="217"/>
        <v>2.8487852898648964E-3</v>
      </c>
      <c r="BW159">
        <f t="shared" si="218"/>
        <v>304.07614936828611</v>
      </c>
      <c r="BX159">
        <f t="shared" si="219"/>
        <v>303.18671836853025</v>
      </c>
      <c r="BY159">
        <f t="shared" si="220"/>
        <v>256.88015050828108</v>
      </c>
      <c r="BZ159">
        <f t="shared" si="221"/>
        <v>0.4687116830046249</v>
      </c>
      <c r="CA159">
        <f t="shared" si="222"/>
        <v>4.4924166752237342</v>
      </c>
      <c r="CB159">
        <f t="shared" si="223"/>
        <v>46.160395621361488</v>
      </c>
      <c r="CC159">
        <f t="shared" si="224"/>
        <v>28.828412055077308</v>
      </c>
      <c r="CD159">
        <f t="shared" si="225"/>
        <v>30.481433868408203</v>
      </c>
      <c r="CE159">
        <f t="shared" si="226"/>
        <v>4.3796939938222597</v>
      </c>
      <c r="CF159">
        <f t="shared" si="227"/>
        <v>9.5681552167038192E-2</v>
      </c>
      <c r="CG159">
        <f t="shared" si="228"/>
        <v>1.6867812968190119</v>
      </c>
      <c r="CH159">
        <f t="shared" si="229"/>
        <v>2.6929126970032478</v>
      </c>
      <c r="CI159">
        <f t="shared" si="230"/>
        <v>5.9887369824809744E-2</v>
      </c>
      <c r="CJ159">
        <f t="shared" si="231"/>
        <v>23.416641343868942</v>
      </c>
      <c r="CK159">
        <f t="shared" si="232"/>
        <v>0.61024775388644847</v>
      </c>
      <c r="CL159">
        <f t="shared" si="233"/>
        <v>36.147001165341642</v>
      </c>
      <c r="CM159">
        <f t="shared" si="234"/>
        <v>393.10773846192359</v>
      </c>
      <c r="CN159">
        <f t="shared" si="235"/>
        <v>7.6308235666316957E-3</v>
      </c>
      <c r="CO159">
        <f t="shared" si="236"/>
        <v>0</v>
      </c>
      <c r="CP159">
        <f t="shared" si="237"/>
        <v>1407.5489849899338</v>
      </c>
      <c r="CQ159">
        <f t="shared" si="238"/>
        <v>269.6781005859375</v>
      </c>
      <c r="CR159">
        <f t="shared" si="239"/>
        <v>8.7977637899148947E-2</v>
      </c>
      <c r="CS159">
        <v>-9999</v>
      </c>
    </row>
    <row r="160" spans="1:97" x14ac:dyDescent="0.2">
      <c r="A160" t="s">
        <v>84</v>
      </c>
      <c r="B160" t="s">
        <v>243</v>
      </c>
      <c r="C160" t="s">
        <v>100</v>
      </c>
      <c r="D160">
        <v>3</v>
      </c>
      <c r="E160">
        <v>2</v>
      </c>
      <c r="F160" t="s">
        <v>248</v>
      </c>
      <c r="G160" t="s">
        <v>101</v>
      </c>
      <c r="H160" t="s">
        <v>249</v>
      </c>
      <c r="I160">
        <v>4</v>
      </c>
      <c r="J160" s="6">
        <v>20130615</v>
      </c>
      <c r="K160" s="6" t="s">
        <v>138</v>
      </c>
      <c r="L160" s="6" t="s">
        <v>86</v>
      </c>
      <c r="M160" s="6" t="s">
        <v>87</v>
      </c>
      <c r="O160" s="1">
        <v>21</v>
      </c>
      <c r="P160" s="1" t="s">
        <v>278</v>
      </c>
      <c r="Q160" s="1">
        <v>6304.0000096485019</v>
      </c>
      <c r="R160" s="1">
        <v>0</v>
      </c>
      <c r="S160">
        <f t="shared" si="200"/>
        <v>19.073782494408857</v>
      </c>
      <c r="T160">
        <f t="shared" si="201"/>
        <v>9.2460509632308396E-2</v>
      </c>
      <c r="U160">
        <f t="shared" si="202"/>
        <v>522.13821575219777</v>
      </c>
      <c r="V160" s="1">
        <v>33</v>
      </c>
      <c r="W160" s="1">
        <v>33</v>
      </c>
      <c r="X160" s="1">
        <v>0</v>
      </c>
      <c r="Y160" s="1">
        <v>0</v>
      </c>
      <c r="Z160" s="1">
        <v>756.16259765625</v>
      </c>
      <c r="AA160" s="1">
        <v>1165.831787109375</v>
      </c>
      <c r="AB160" s="1">
        <v>973.32666015625</v>
      </c>
      <c r="AC160">
        <v>-9999</v>
      </c>
      <c r="AD160">
        <f t="shared" si="203"/>
        <v>0.35139648273691393</v>
      </c>
      <c r="AE160">
        <f t="shared" si="204"/>
        <v>0.16512255805825332</v>
      </c>
      <c r="AF160" s="1">
        <v>-1</v>
      </c>
      <c r="AG160" s="1">
        <v>0.87</v>
      </c>
      <c r="AH160" s="1">
        <v>0.92</v>
      </c>
      <c r="AI160" s="1">
        <v>7.8096399307250977</v>
      </c>
      <c r="AJ160">
        <f t="shared" si="205"/>
        <v>0.87390481996536251</v>
      </c>
      <c r="AK160">
        <f t="shared" si="206"/>
        <v>9.6384999087940643E-3</v>
      </c>
      <c r="AL160">
        <f t="shared" si="207"/>
        <v>0.46990384414825936</v>
      </c>
      <c r="AM160">
        <f t="shared" si="208"/>
        <v>1.5417739395242607</v>
      </c>
      <c r="AN160">
        <f t="shared" si="209"/>
        <v>-1</v>
      </c>
      <c r="AO160" s="1">
        <v>2383.17333984375</v>
      </c>
      <c r="AP160" s="1">
        <v>0.5</v>
      </c>
      <c r="AQ160">
        <f t="shared" si="210"/>
        <v>171.94762394288864</v>
      </c>
      <c r="AR160">
        <f t="shared" si="211"/>
        <v>2.6603781786184206</v>
      </c>
      <c r="AS160">
        <f t="shared" si="212"/>
        <v>2.7388869239136113</v>
      </c>
      <c r="AT160">
        <f t="shared" si="213"/>
        <v>30.611822128295898</v>
      </c>
      <c r="AU160" s="1">
        <v>1.91</v>
      </c>
      <c r="AV160">
        <f t="shared" si="214"/>
        <v>4.766822409629822</v>
      </c>
      <c r="AW160" s="1">
        <v>1</v>
      </c>
      <c r="AX160">
        <f t="shared" si="215"/>
        <v>9.5336448192596439</v>
      </c>
      <c r="AY160" s="1">
        <v>30.050849914550781</v>
      </c>
      <c r="AZ160" s="1">
        <v>30.611822128295898</v>
      </c>
      <c r="BA160" s="1">
        <v>31.134489059448242</v>
      </c>
      <c r="BB160" s="1">
        <v>901.31341552734375</v>
      </c>
      <c r="BC160" s="1">
        <v>887.666015625</v>
      </c>
      <c r="BD160" s="1">
        <v>15.532575607299805</v>
      </c>
      <c r="BE160" s="1">
        <v>17.19725227355957</v>
      </c>
      <c r="BF160" s="1">
        <v>35.376266479492188</v>
      </c>
      <c r="BG160" s="1">
        <v>39.167655944824219</v>
      </c>
      <c r="BH160" s="1">
        <v>299.99444580078125</v>
      </c>
      <c r="BI160" s="1">
        <v>2383.17333984375</v>
      </c>
      <c r="BJ160" s="1">
        <v>1.1640318632125854</v>
      </c>
      <c r="BK160" s="1">
        <v>97.317787170410156</v>
      </c>
      <c r="BL160" s="1">
        <v>2.8565206527709961</v>
      </c>
      <c r="BM160" s="1">
        <v>-2.0878221839666367E-2</v>
      </c>
      <c r="BN160" s="1">
        <v>0.5</v>
      </c>
      <c r="BO160" s="1">
        <v>-1.355140209197998</v>
      </c>
      <c r="BP160" s="1">
        <v>7.355140209197998</v>
      </c>
      <c r="BQ160" s="1">
        <v>1</v>
      </c>
      <c r="BR160" s="1">
        <v>0</v>
      </c>
      <c r="BS160" s="1">
        <v>0.15999999642372131</v>
      </c>
      <c r="BT160" s="1">
        <v>111115</v>
      </c>
      <c r="BU160">
        <f t="shared" si="216"/>
        <v>1.5706515486951897</v>
      </c>
      <c r="BV160">
        <f t="shared" si="217"/>
        <v>2.6603781786184205E-3</v>
      </c>
      <c r="BW160">
        <f t="shared" si="218"/>
        <v>303.76182212829588</v>
      </c>
      <c r="BX160">
        <f t="shared" si="219"/>
        <v>303.20084991455076</v>
      </c>
      <c r="BY160">
        <f t="shared" si="220"/>
        <v>381.30772585210798</v>
      </c>
      <c r="BZ160">
        <f t="shared" si="221"/>
        <v>1.0005276222245389</v>
      </c>
      <c r="CA160">
        <f t="shared" si="222"/>
        <v>4.4124854605877335</v>
      </c>
      <c r="CB160">
        <f t="shared" si="223"/>
        <v>45.340996634676529</v>
      </c>
      <c r="CC160">
        <f t="shared" si="224"/>
        <v>28.143744361116958</v>
      </c>
      <c r="CD160">
        <f t="shared" si="225"/>
        <v>30.33133602142334</v>
      </c>
      <c r="CE160">
        <f t="shared" si="226"/>
        <v>4.3422088121102389</v>
      </c>
      <c r="CF160">
        <f t="shared" si="227"/>
        <v>9.1572409455821929E-2</v>
      </c>
      <c r="CG160">
        <f t="shared" si="228"/>
        <v>1.6735985366741224</v>
      </c>
      <c r="CH160">
        <f t="shared" si="229"/>
        <v>2.6686102754361167</v>
      </c>
      <c r="CI160">
        <f t="shared" si="230"/>
        <v>5.731188902277394E-2</v>
      </c>
      <c r="CJ160">
        <f t="shared" si="231"/>
        <v>50.813335754110085</v>
      </c>
      <c r="CK160">
        <f t="shared" si="232"/>
        <v>0.58821471878087339</v>
      </c>
      <c r="CL160">
        <f t="shared" si="233"/>
        <v>36.540589714819696</v>
      </c>
      <c r="CM160">
        <f t="shared" si="234"/>
        <v>884.9650962121608</v>
      </c>
      <c r="CN160">
        <f t="shared" si="235"/>
        <v>7.8756468862000613E-3</v>
      </c>
      <c r="CO160">
        <f t="shared" si="236"/>
        <v>0</v>
      </c>
      <c r="CP160">
        <f t="shared" si="237"/>
        <v>2082.6666685024038</v>
      </c>
      <c r="CQ160">
        <f t="shared" si="238"/>
        <v>409.669189453125</v>
      </c>
      <c r="CR160">
        <f t="shared" si="239"/>
        <v>0.16512255805825332</v>
      </c>
      <c r="CS160">
        <v>-9999</v>
      </c>
    </row>
    <row r="161" spans="1:97" x14ac:dyDescent="0.2">
      <c r="A161" t="s">
        <v>84</v>
      </c>
      <c r="B161" t="s">
        <v>243</v>
      </c>
      <c r="C161" t="s">
        <v>100</v>
      </c>
      <c r="D161">
        <v>3</v>
      </c>
      <c r="E161">
        <v>2</v>
      </c>
      <c r="F161" t="s">
        <v>248</v>
      </c>
      <c r="G161" t="s">
        <v>101</v>
      </c>
      <c r="H161" t="s">
        <v>249</v>
      </c>
      <c r="I161">
        <v>4</v>
      </c>
      <c r="J161" s="6">
        <v>20130615</v>
      </c>
      <c r="K161" s="6" t="s">
        <v>138</v>
      </c>
      <c r="L161" s="6" t="s">
        <v>86</v>
      </c>
      <c r="M161" s="6" t="s">
        <v>87</v>
      </c>
      <c r="O161" s="1">
        <v>22</v>
      </c>
      <c r="P161" s="1" t="s">
        <v>279</v>
      </c>
      <c r="Q161" s="1">
        <v>6430.5000089937821</v>
      </c>
      <c r="R161" s="1">
        <v>0</v>
      </c>
      <c r="S161">
        <f t="shared" si="200"/>
        <v>23.628439830833198</v>
      </c>
      <c r="T161">
        <f t="shared" si="201"/>
        <v>9.0344077800465397E-2</v>
      </c>
      <c r="U161">
        <f t="shared" si="202"/>
        <v>716.17805011793973</v>
      </c>
      <c r="V161" s="1">
        <v>34</v>
      </c>
      <c r="W161" s="1">
        <v>34</v>
      </c>
      <c r="X161" s="1">
        <v>0</v>
      </c>
      <c r="Y161" s="1">
        <v>0</v>
      </c>
      <c r="Z161" s="1">
        <v>758.0205078125</v>
      </c>
      <c r="AA161" s="1">
        <v>1128.2874755859375</v>
      </c>
      <c r="AB161" s="1">
        <v>963.40191650390625</v>
      </c>
      <c r="AC161">
        <v>-9999</v>
      </c>
      <c r="AD161">
        <f t="shared" si="203"/>
        <v>0.32816722314599123</v>
      </c>
      <c r="AE161">
        <f t="shared" si="204"/>
        <v>0.14613789716703501</v>
      </c>
      <c r="AF161" s="1">
        <v>-1</v>
      </c>
      <c r="AG161" s="1">
        <v>0.87</v>
      </c>
      <c r="AH161" s="1">
        <v>0.92</v>
      </c>
      <c r="AI161" s="1">
        <v>7.9800500869750977</v>
      </c>
      <c r="AJ161">
        <f t="shared" si="205"/>
        <v>0.87399002504348744</v>
      </c>
      <c r="AK161">
        <f t="shared" si="206"/>
        <v>1.2036131856968904E-2</v>
      </c>
      <c r="AL161">
        <f t="shared" si="207"/>
        <v>0.44531533577935317</v>
      </c>
      <c r="AM161">
        <f t="shared" si="208"/>
        <v>1.4884656337886637</v>
      </c>
      <c r="AN161">
        <f t="shared" si="209"/>
        <v>-1</v>
      </c>
      <c r="AO161" s="1">
        <v>2341.226806640625</v>
      </c>
      <c r="AP161" s="1">
        <v>0.5</v>
      </c>
      <c r="AQ161">
        <f t="shared" si="210"/>
        <v>149.51433110542527</v>
      </c>
      <c r="AR161">
        <f t="shared" si="211"/>
        <v>2.6726295013930308</v>
      </c>
      <c r="AS161">
        <f t="shared" si="212"/>
        <v>2.814169692173913</v>
      </c>
      <c r="AT161">
        <f t="shared" si="213"/>
        <v>30.905029296875</v>
      </c>
      <c r="AU161" s="1">
        <v>1.91</v>
      </c>
      <c r="AV161">
        <f t="shared" si="214"/>
        <v>4.766822409629822</v>
      </c>
      <c r="AW161" s="1">
        <v>1</v>
      </c>
      <c r="AX161">
        <f t="shared" si="215"/>
        <v>9.5336448192596439</v>
      </c>
      <c r="AY161" s="1">
        <v>30.062776565551758</v>
      </c>
      <c r="AZ161" s="1">
        <v>30.905029296875</v>
      </c>
      <c r="BA161" s="1">
        <v>31.136058807373047</v>
      </c>
      <c r="BB161" s="1">
        <v>1200.4117431640625</v>
      </c>
      <c r="BC161" s="1">
        <v>1183.3543701171875</v>
      </c>
      <c r="BD161" s="1">
        <v>15.517464637756348</v>
      </c>
      <c r="BE161" s="1">
        <v>17.189825057983398</v>
      </c>
      <c r="BF161" s="1">
        <v>35.316841125488281</v>
      </c>
      <c r="BG161" s="1">
        <v>39.123035430908203</v>
      </c>
      <c r="BH161" s="1">
        <v>299.9935302734375</v>
      </c>
      <c r="BI161" s="1">
        <v>2341.226806640625</v>
      </c>
      <c r="BJ161" s="1">
        <v>1.3813045024871826</v>
      </c>
      <c r="BK161" s="1">
        <v>97.315536499023438</v>
      </c>
      <c r="BL161" s="1">
        <v>3.3950948715209961</v>
      </c>
      <c r="BM161" s="1">
        <v>-1.5381243079900742E-2</v>
      </c>
      <c r="BN161" s="1">
        <v>0.5</v>
      </c>
      <c r="BO161" s="1">
        <v>-1.355140209197998</v>
      </c>
      <c r="BP161" s="1">
        <v>7.355140209197998</v>
      </c>
      <c r="BQ161" s="1">
        <v>1</v>
      </c>
      <c r="BR161" s="1">
        <v>0</v>
      </c>
      <c r="BS161" s="1">
        <v>0.15999999642372131</v>
      </c>
      <c r="BT161" s="1">
        <v>111115</v>
      </c>
      <c r="BU161">
        <f t="shared" si="216"/>
        <v>1.5706467553583114</v>
      </c>
      <c r="BV161">
        <f t="shared" si="217"/>
        <v>2.672629501393031E-3</v>
      </c>
      <c r="BW161">
        <f t="shared" si="218"/>
        <v>304.05502929687498</v>
      </c>
      <c r="BX161">
        <f t="shared" si="219"/>
        <v>303.21277656555174</v>
      </c>
      <c r="BY161">
        <f t="shared" si="220"/>
        <v>374.59628068962047</v>
      </c>
      <c r="BZ161">
        <f t="shared" si="221"/>
        <v>0.95895298982845367</v>
      </c>
      <c r="CA161">
        <f t="shared" si="222"/>
        <v>4.4870067400159241</v>
      </c>
      <c r="CB161">
        <f t="shared" si="223"/>
        <v>46.107814861206165</v>
      </c>
      <c r="CC161">
        <f t="shared" si="224"/>
        <v>28.917989803222767</v>
      </c>
      <c r="CD161">
        <f t="shared" si="225"/>
        <v>30.483902931213379</v>
      </c>
      <c r="CE161">
        <f t="shared" si="226"/>
        <v>4.38031296299331</v>
      </c>
      <c r="CF161">
        <f t="shared" si="227"/>
        <v>8.9495983264933479E-2</v>
      </c>
      <c r="CG161">
        <f t="shared" si="228"/>
        <v>1.6728370478420111</v>
      </c>
      <c r="CH161">
        <f t="shared" si="229"/>
        <v>2.7074759151512988</v>
      </c>
      <c r="CI161">
        <f t="shared" si="230"/>
        <v>5.6010572247030405E-2</v>
      </c>
      <c r="CJ161">
        <f t="shared" si="231"/>
        <v>69.695251176051798</v>
      </c>
      <c r="CK161">
        <f t="shared" si="232"/>
        <v>0.6052101282619311</v>
      </c>
      <c r="CL161">
        <f t="shared" si="233"/>
        <v>35.839974451675985</v>
      </c>
      <c r="CM161">
        <f t="shared" si="234"/>
        <v>1180.0084940775027</v>
      </c>
      <c r="CN161">
        <f t="shared" si="235"/>
        <v>7.1765812205619997E-3</v>
      </c>
      <c r="CO161">
        <f t="shared" si="236"/>
        <v>0</v>
      </c>
      <c r="CP161">
        <f t="shared" si="237"/>
        <v>2046.208875368324</v>
      </c>
      <c r="CQ161">
        <f t="shared" si="238"/>
        <v>370.2669677734375</v>
      </c>
      <c r="CR161">
        <f t="shared" si="239"/>
        <v>0.14613789716703501</v>
      </c>
      <c r="CS161">
        <v>-9999</v>
      </c>
    </row>
    <row r="162" spans="1:97" x14ac:dyDescent="0.2">
      <c r="A162" t="s">
        <v>84</v>
      </c>
      <c r="B162" t="s">
        <v>243</v>
      </c>
      <c r="C162" t="s">
        <v>100</v>
      </c>
      <c r="D162">
        <v>3</v>
      </c>
      <c r="E162">
        <v>2</v>
      </c>
      <c r="F162" t="s">
        <v>248</v>
      </c>
      <c r="G162" t="s">
        <v>101</v>
      </c>
      <c r="H162" t="s">
        <v>249</v>
      </c>
      <c r="I162">
        <v>4</v>
      </c>
      <c r="J162" s="6">
        <v>20130615</v>
      </c>
      <c r="K162" s="6" t="s">
        <v>138</v>
      </c>
      <c r="L162" s="6" t="s">
        <v>86</v>
      </c>
      <c r="M162" s="6" t="s">
        <v>87</v>
      </c>
      <c r="O162" s="1">
        <v>23</v>
      </c>
      <c r="P162" s="1" t="s">
        <v>280</v>
      </c>
      <c r="Q162" s="1">
        <v>6594.5000093383715</v>
      </c>
      <c r="R162" s="1">
        <v>0</v>
      </c>
      <c r="S162">
        <f t="shared" si="200"/>
        <v>25.602180556487557</v>
      </c>
      <c r="T162">
        <f t="shared" si="201"/>
        <v>9.0495973047088174E-2</v>
      </c>
      <c r="U162">
        <f t="shared" si="202"/>
        <v>967.22386660320592</v>
      </c>
      <c r="V162" s="1">
        <v>35</v>
      </c>
      <c r="W162" s="1">
        <v>35</v>
      </c>
      <c r="X162" s="1">
        <v>0</v>
      </c>
      <c r="Y162" s="1">
        <v>0</v>
      </c>
      <c r="Z162" s="1">
        <v>763.90185546875</v>
      </c>
      <c r="AA162" s="1">
        <v>1167.213623046875</v>
      </c>
      <c r="AB162" s="1">
        <v>976.8212890625</v>
      </c>
      <c r="AC162">
        <v>-9999</v>
      </c>
      <c r="AD162">
        <f t="shared" si="203"/>
        <v>0.345533807706362</v>
      </c>
      <c r="AE162">
        <f t="shared" si="204"/>
        <v>0.16311695667788559</v>
      </c>
      <c r="AF162" s="1">
        <v>-1</v>
      </c>
      <c r="AG162" s="1">
        <v>0.87</v>
      </c>
      <c r="AH162" s="1">
        <v>0.92</v>
      </c>
      <c r="AI162" s="1">
        <v>7.9800500869750977</v>
      </c>
      <c r="AJ162">
        <f t="shared" si="205"/>
        <v>0.87399002504348744</v>
      </c>
      <c r="AK162">
        <f t="shared" si="206"/>
        <v>1.2998264044430904E-2</v>
      </c>
      <c r="AL162">
        <f t="shared" si="207"/>
        <v>0.47207235020112409</v>
      </c>
      <c r="AM162">
        <f t="shared" si="208"/>
        <v>1.5279628065972459</v>
      </c>
      <c r="AN162">
        <f t="shared" si="209"/>
        <v>-1</v>
      </c>
      <c r="AO162" s="1">
        <v>2341.66845703125</v>
      </c>
      <c r="AP162" s="1">
        <v>0.5</v>
      </c>
      <c r="AQ162">
        <f t="shared" si="210"/>
        <v>166.9171636511349</v>
      </c>
      <c r="AR162">
        <f t="shared" si="211"/>
        <v>2.6246798144137902</v>
      </c>
      <c r="AS162">
        <f t="shared" si="212"/>
        <v>2.7599703735743892</v>
      </c>
      <c r="AT162">
        <f t="shared" si="213"/>
        <v>30.677419662475586</v>
      </c>
      <c r="AU162" s="1">
        <v>1.91</v>
      </c>
      <c r="AV162">
        <f t="shared" si="214"/>
        <v>4.766822409629822</v>
      </c>
      <c r="AW162" s="1">
        <v>1</v>
      </c>
      <c r="AX162">
        <f t="shared" si="215"/>
        <v>9.5336448192596439</v>
      </c>
      <c r="AY162" s="1">
        <v>30.080299377441406</v>
      </c>
      <c r="AZ162" s="1">
        <v>30.677419662475586</v>
      </c>
      <c r="BA162" s="1">
        <v>31.135591506958008</v>
      </c>
      <c r="BB162" s="1">
        <v>1499.5948486328125</v>
      </c>
      <c r="BC162" s="1">
        <v>1480.821044921875</v>
      </c>
      <c r="BD162" s="1">
        <v>15.509142875671387</v>
      </c>
      <c r="BE162" s="1">
        <v>17.151460647583008</v>
      </c>
      <c r="BF162" s="1">
        <v>35.262187957763672</v>
      </c>
      <c r="BG162" s="1">
        <v>38.996227264404297</v>
      </c>
      <c r="BH162" s="1">
        <v>300.0123291015625</v>
      </c>
      <c r="BI162" s="1">
        <v>2341.66845703125</v>
      </c>
      <c r="BJ162" s="1">
        <v>1.1545180082321167</v>
      </c>
      <c r="BK162" s="1">
        <v>97.314918518066406</v>
      </c>
      <c r="BL162" s="1">
        <v>3.7865743637084961</v>
      </c>
      <c r="BM162" s="1">
        <v>-1.5312578529119492E-2</v>
      </c>
      <c r="BN162" s="1">
        <v>0.5</v>
      </c>
      <c r="BO162" s="1">
        <v>-1.355140209197998</v>
      </c>
      <c r="BP162" s="1">
        <v>7.355140209197998</v>
      </c>
      <c r="BQ162" s="1">
        <v>1</v>
      </c>
      <c r="BR162" s="1">
        <v>0</v>
      </c>
      <c r="BS162" s="1">
        <v>0.15999999642372131</v>
      </c>
      <c r="BT162" s="1">
        <v>111115</v>
      </c>
      <c r="BU162">
        <f t="shared" si="216"/>
        <v>1.5707451785422117</v>
      </c>
      <c r="BV162">
        <f t="shared" si="217"/>
        <v>2.6246798144137903E-3</v>
      </c>
      <c r="BW162">
        <f t="shared" si="218"/>
        <v>303.82741966247556</v>
      </c>
      <c r="BX162">
        <f t="shared" si="219"/>
        <v>303.23029937744138</v>
      </c>
      <c r="BY162">
        <f t="shared" si="220"/>
        <v>374.66694475054101</v>
      </c>
      <c r="BZ162">
        <f t="shared" si="221"/>
        <v>0.97908432325155037</v>
      </c>
      <c r="CA162">
        <f t="shared" si="222"/>
        <v>4.4290633689597518</v>
      </c>
      <c r="CB162">
        <f t="shared" si="223"/>
        <v>45.512686404166296</v>
      </c>
      <c r="CC162">
        <f t="shared" si="224"/>
        <v>28.361225756583288</v>
      </c>
      <c r="CD162">
        <f t="shared" si="225"/>
        <v>30.378859519958496</v>
      </c>
      <c r="CE162">
        <f t="shared" si="226"/>
        <v>4.3540468892575603</v>
      </c>
      <c r="CF162">
        <f t="shared" si="227"/>
        <v>8.9645037746527545E-2</v>
      </c>
      <c r="CG162">
        <f t="shared" si="228"/>
        <v>1.6690929953853628</v>
      </c>
      <c r="CH162">
        <f t="shared" si="229"/>
        <v>2.6849538938721977</v>
      </c>
      <c r="CI162">
        <f t="shared" si="230"/>
        <v>5.6103983442522112E-2</v>
      </c>
      <c r="CJ162">
        <f t="shared" si="231"/>
        <v>94.125311767220126</v>
      </c>
      <c r="CK162">
        <f t="shared" si="232"/>
        <v>0.65316728845802874</v>
      </c>
      <c r="CL162">
        <f t="shared" si="233"/>
        <v>36.274301207627367</v>
      </c>
      <c r="CM162">
        <f t="shared" si="234"/>
        <v>1477.1956797644239</v>
      </c>
      <c r="CN162">
        <f t="shared" si="235"/>
        <v>6.2869206957482798E-3</v>
      </c>
      <c r="CO162">
        <f t="shared" si="236"/>
        <v>0</v>
      </c>
      <c r="CP162">
        <f t="shared" si="237"/>
        <v>2046.5948734042868</v>
      </c>
      <c r="CQ162">
        <f t="shared" si="238"/>
        <v>403.311767578125</v>
      </c>
      <c r="CR162">
        <f t="shared" si="239"/>
        <v>0.16311695667788559</v>
      </c>
      <c r="CS162">
        <v>-9999</v>
      </c>
    </row>
    <row r="163" spans="1:97" x14ac:dyDescent="0.2">
      <c r="A163" t="s">
        <v>84</v>
      </c>
      <c r="B163" t="s">
        <v>243</v>
      </c>
      <c r="C163" t="s">
        <v>100</v>
      </c>
      <c r="D163">
        <v>3</v>
      </c>
      <c r="E163">
        <v>2</v>
      </c>
      <c r="F163" t="s">
        <v>248</v>
      </c>
      <c r="G163" t="s">
        <v>101</v>
      </c>
      <c r="H163" t="s">
        <v>249</v>
      </c>
      <c r="I163">
        <v>4</v>
      </c>
      <c r="J163" s="6">
        <v>20130615</v>
      </c>
      <c r="K163" s="6" t="s">
        <v>138</v>
      </c>
      <c r="L163" s="6" t="s">
        <v>86</v>
      </c>
      <c r="M163" s="6" t="s">
        <v>87</v>
      </c>
      <c r="O163" s="1">
        <v>24</v>
      </c>
      <c r="P163" s="1" t="s">
        <v>281</v>
      </c>
      <c r="Q163" s="1">
        <v>6624.0000073052943</v>
      </c>
      <c r="R163" s="1">
        <v>0</v>
      </c>
      <c r="S163">
        <f>(BB163-BC163*(1000-BD163)/(1000-BE163))*BU163</f>
        <v>25.178696098901259</v>
      </c>
      <c r="T163">
        <f>IF(CF163&lt;&gt;0,1/(1/CF163-1/AX163),0)</f>
        <v>8.9086014829327195E-2</v>
      </c>
      <c r="U163">
        <f>((CI163-BV163/2)*BC163-S163)/(CI163+BV163/2)</f>
        <v>968.45650284824524</v>
      </c>
      <c r="V163" s="1">
        <v>36</v>
      </c>
      <c r="W163" s="1">
        <v>36</v>
      </c>
      <c r="X163" s="1">
        <v>0</v>
      </c>
      <c r="Y163" s="1">
        <v>0</v>
      </c>
      <c r="Z163" s="1">
        <v>771.289306640625</v>
      </c>
      <c r="AA163" s="1">
        <v>1180.5308837890625</v>
      </c>
      <c r="AB163" s="1">
        <v>1015.2918701171875</v>
      </c>
      <c r="AC163">
        <v>-9999</v>
      </c>
      <c r="AD163">
        <f>CQ163/AA163</f>
        <v>0.34665893350873223</v>
      </c>
      <c r="AE163">
        <f>(AA163-AB163)/AA163</f>
        <v>0.13997008967822983</v>
      </c>
      <c r="AF163" s="1">
        <v>-1</v>
      </c>
      <c r="AG163" s="1">
        <v>0.87</v>
      </c>
      <c r="AH163" s="1">
        <v>0.92</v>
      </c>
      <c r="AI163" s="1">
        <v>11.554800033569336</v>
      </c>
      <c r="AJ163">
        <f>(AI163*AH163+(100-AI163)*AG163)/100</f>
        <v>0.87577740001678461</v>
      </c>
      <c r="AK163">
        <f>(S163-AF163)/CP163</f>
        <v>1.598680445184051E-2</v>
      </c>
      <c r="AL163">
        <f>(AA163-AB163)/(AA163-Z163)</f>
        <v>0.40376888101948782</v>
      </c>
      <c r="AM163">
        <f>(Y163-AA163)/(Y163-Z163)</f>
        <v>1.5305941280722561</v>
      </c>
      <c r="AN163">
        <f>(Y163-AA163)/AA163</f>
        <v>-1</v>
      </c>
      <c r="AO163" s="1">
        <v>1869.7890625</v>
      </c>
      <c r="AP163" s="1">
        <v>0.5</v>
      </c>
      <c r="AQ163">
        <f>AE163*AP163*AJ163*AO163</f>
        <v>114.60184090137172</v>
      </c>
      <c r="AR163">
        <f>BV163*1000</f>
        <v>2.559981389958323</v>
      </c>
      <c r="AS163">
        <f>(CA163-CG163)</f>
        <v>2.7346798830137322</v>
      </c>
      <c r="AT163">
        <f>(AZ163+BZ163*R163)</f>
        <v>30.563400268554688</v>
      </c>
      <c r="AU163" s="1">
        <v>1.91</v>
      </c>
      <c r="AV163">
        <f>(AU163*BO163+BP163)</f>
        <v>4.766822409629822</v>
      </c>
      <c r="AW163" s="1">
        <v>1</v>
      </c>
      <c r="AX163">
        <f>AV163*(AW163+1)*(AW163+1)/(AW163*AW163+1)</f>
        <v>9.5336448192596439</v>
      </c>
      <c r="AY163" s="1">
        <v>30.080791473388672</v>
      </c>
      <c r="AZ163" s="1">
        <v>30.563400268554688</v>
      </c>
      <c r="BA163" s="1">
        <v>31.135478973388672</v>
      </c>
      <c r="BB163" s="1">
        <v>1499.4940185546875</v>
      </c>
      <c r="BC163" s="1">
        <v>1481.05029296875</v>
      </c>
      <c r="BD163" s="1">
        <v>15.513264656066895</v>
      </c>
      <c r="BE163" s="1">
        <v>17.115171432495117</v>
      </c>
      <c r="BF163" s="1">
        <v>35.271438598632812</v>
      </c>
      <c r="BG163" s="1">
        <v>38.913585662841797</v>
      </c>
      <c r="BH163" s="1">
        <v>300.0098876953125</v>
      </c>
      <c r="BI163" s="1">
        <v>1869.7890625</v>
      </c>
      <c r="BJ163" s="1">
        <v>1.2718898057937622</v>
      </c>
      <c r="BK163" s="1">
        <v>97.317344665527344</v>
      </c>
      <c r="BL163" s="1">
        <v>3.7865743637084961</v>
      </c>
      <c r="BM163" s="1">
        <v>-1.5312578529119492E-2</v>
      </c>
      <c r="BN163" s="1">
        <v>0.5</v>
      </c>
      <c r="BO163" s="1">
        <v>-1.355140209197998</v>
      </c>
      <c r="BP163" s="1">
        <v>7.355140209197998</v>
      </c>
      <c r="BQ163" s="1">
        <v>1</v>
      </c>
      <c r="BR163" s="1">
        <v>0</v>
      </c>
      <c r="BS163" s="1">
        <v>0.15999999642372131</v>
      </c>
      <c r="BT163" s="1">
        <v>111115</v>
      </c>
      <c r="BU163">
        <f>BH163*0.000001/(AU163*0.0001)</f>
        <v>1.5707323963105366</v>
      </c>
      <c r="BV163">
        <f>(BE163-BD163)/(1000-BE163)*BU163</f>
        <v>2.5599813899583232E-3</v>
      </c>
      <c r="BW163">
        <f>(AZ163+273.15)</f>
        <v>303.71340026855466</v>
      </c>
      <c r="BX163">
        <f>(AY163+273.15)</f>
        <v>303.23079147338865</v>
      </c>
      <c r="BY163">
        <f>(BI163*BQ163+BJ163*BR163)*BS163</f>
        <v>299.16624331311323</v>
      </c>
      <c r="BZ163">
        <f>((BY163+0.00000010773*(BX163^4-BW163^4))-BV163*44100)/(AV163*51.4+0.00000043092*BW163^3)</f>
        <v>0.70193672736253687</v>
      </c>
      <c r="CA163">
        <f>0.61365*EXP(17.502*AT163/(240.97+AT163))</f>
        <v>4.4002829203194471</v>
      </c>
      <c r="CB163">
        <f>CA163*1000/BK163</f>
        <v>45.215813639828546</v>
      </c>
      <c r="CC163">
        <f>(CB163-BE163)</f>
        <v>28.100642207333429</v>
      </c>
      <c r="CD163">
        <f>IF(R163,AZ163,(AY163+AZ163)/2)</f>
        <v>30.32209587097168</v>
      </c>
      <c r="CE163">
        <f>0.61365*EXP(17.502*CD163/(240.97+CD163))</f>
        <v>4.3399103552160145</v>
      </c>
      <c r="CF163">
        <f>IF(CC163&lt;&gt;0,(1000-(CB163+BE163)/2)/CC163*BV163,0)</f>
        <v>8.8261267865600818E-2</v>
      </c>
      <c r="CG163">
        <f>BE163*BK163/1000</f>
        <v>1.6656030373057147</v>
      </c>
      <c r="CH163">
        <f>(CE163-CG163)</f>
        <v>2.6743073179102996</v>
      </c>
      <c r="CI163">
        <f>1/(1.6/T163+1.37/AX163)</f>
        <v>5.5236802611633135E-2</v>
      </c>
      <c r="CJ163">
        <f>U163*BK163*0.001</f>
        <v>94.247615281253957</v>
      </c>
      <c r="CK163">
        <f>U163/BC163</f>
        <v>0.65389845803749458</v>
      </c>
      <c r="CL163">
        <f>(1-BV163*BK163/CA163/T163)*100</f>
        <v>36.44687265651293</v>
      </c>
      <c r="CM163">
        <f>(BC163-S163/(AX163/1.35))</f>
        <v>1477.4848948048864</v>
      </c>
      <c r="CN163">
        <f>S163*CL163/100/CM163</f>
        <v>6.211127664319578E-3</v>
      </c>
      <c r="CO163">
        <f>(Y163-X163)</f>
        <v>0</v>
      </c>
      <c r="CP163">
        <f>BI163*AJ163</f>
        <v>1637.5190037360712</v>
      </c>
      <c r="CQ163">
        <f>(AA163-Z163)</f>
        <v>409.2415771484375</v>
      </c>
      <c r="CR163">
        <f>(AA163-AB163)/(AA163-X163)</f>
        <v>0.13997008967822983</v>
      </c>
      <c r="CS163">
        <v>-9999</v>
      </c>
    </row>
    <row r="164" spans="1:97" x14ac:dyDescent="0.2">
      <c r="A164" t="s">
        <v>84</v>
      </c>
      <c r="B164" t="s">
        <v>282</v>
      </c>
      <c r="C164" t="s">
        <v>100</v>
      </c>
      <c r="D164">
        <v>3</v>
      </c>
      <c r="E164">
        <v>2</v>
      </c>
      <c r="F164" t="s">
        <v>248</v>
      </c>
      <c r="G164" t="s">
        <v>101</v>
      </c>
      <c r="H164" t="s">
        <v>283</v>
      </c>
      <c r="I164">
        <v>1</v>
      </c>
      <c r="J164" s="6">
        <v>20130615</v>
      </c>
      <c r="K164" s="6" t="s">
        <v>138</v>
      </c>
      <c r="L164" s="6" t="s">
        <v>86</v>
      </c>
      <c r="M164" s="6" t="s">
        <v>87</v>
      </c>
      <c r="O164" s="1">
        <v>25</v>
      </c>
      <c r="P164" s="1" t="s">
        <v>284</v>
      </c>
      <c r="Q164" s="1">
        <v>7793.0000091660768</v>
      </c>
      <c r="R164" s="1">
        <v>0</v>
      </c>
      <c r="S164">
        <f t="shared" ref="S164:S221" si="240">(BB164-BC164*(1000-BD164)/(1000-BE164))*BU164</f>
        <v>8.5297673322618675</v>
      </c>
      <c r="T164">
        <f t="shared" ref="T164:T221" si="241">IF(CF164&lt;&gt;0,1/(1/CF164-1/AX164),0)</f>
        <v>0.12129172799720725</v>
      </c>
      <c r="U164">
        <f t="shared" ref="U164:U221" si="242">((CI164-BV164/2)*BC164-S164)/(CI164+BV164/2)</f>
        <v>272.97189094452767</v>
      </c>
      <c r="V164" s="1">
        <v>37</v>
      </c>
      <c r="W164" s="1">
        <v>37</v>
      </c>
      <c r="X164" s="1">
        <v>0</v>
      </c>
      <c r="Y164" s="1">
        <v>0</v>
      </c>
      <c r="Z164" s="1">
        <v>704.431884765625</v>
      </c>
      <c r="AA164" s="1">
        <v>1006.2352905273438</v>
      </c>
      <c r="AB164" s="1">
        <v>903.5328369140625</v>
      </c>
      <c r="AC164">
        <v>-9999</v>
      </c>
      <c r="AD164">
        <f t="shared" ref="AD164:AD221" si="243">CQ164/AA164</f>
        <v>0.29993323490329071</v>
      </c>
      <c r="AE164">
        <f t="shared" ref="AE164:AE221" si="244">(AA164-AB164)/AA164</f>
        <v>0.10206604218726752</v>
      </c>
      <c r="AF164" s="1">
        <v>-1</v>
      </c>
      <c r="AG164" s="1">
        <v>0.87</v>
      </c>
      <c r="AH164" s="1">
        <v>0.92</v>
      </c>
      <c r="AI164" s="1">
        <v>7.9800500869750977</v>
      </c>
      <c r="AJ164">
        <f t="shared" ref="AJ164:AJ221" si="245">(AI164*AH164+(100-AI164)*AG164)/100</f>
        <v>0.87399002504348744</v>
      </c>
      <c r="AK164">
        <f t="shared" ref="AK164:AK221" si="246">(S164-AF164)/CP164</f>
        <v>4.6415975597060193E-3</v>
      </c>
      <c r="AL164">
        <f t="shared" ref="AL164:AL221" si="247">(AA164-AB164)/(AA164-Z164)</f>
        <v>0.34029587358058966</v>
      </c>
      <c r="AM164">
        <f t="shared" ref="AM164:AM221" si="248">(Y164-AA164)/(Y164-Z164)</f>
        <v>1.4284351862666371</v>
      </c>
      <c r="AN164">
        <f t="shared" ref="AN164:AN221" si="249">(Y164-AA164)/AA164</f>
        <v>-1</v>
      </c>
      <c r="AO164" s="1">
        <v>2349.136962890625</v>
      </c>
      <c r="AP164" s="1">
        <v>0.5</v>
      </c>
      <c r="AQ164">
        <f t="shared" ref="AQ164:AQ221" si="250">AE164*AP164*AJ164*AO164</f>
        <v>104.77703226721451</v>
      </c>
      <c r="AR164">
        <f t="shared" ref="AR164:AR221" si="251">BV164*1000</f>
        <v>1.7494905237815053</v>
      </c>
      <c r="AS164">
        <f t="shared" ref="AS164:AS221" si="252">(CA164-CG164)</f>
        <v>1.3873633400834589</v>
      </c>
      <c r="AT164">
        <f t="shared" ref="AT164:AT221" si="253">(AZ164+BZ164*R164)</f>
        <v>24.182273864746094</v>
      </c>
      <c r="AU164" s="1">
        <v>1.91</v>
      </c>
      <c r="AV164">
        <f t="shared" ref="AV164:AV221" si="254">(AU164*BO164+BP164)</f>
        <v>4.766822409629822</v>
      </c>
      <c r="AW164" s="1">
        <v>1</v>
      </c>
      <c r="AX164">
        <f t="shared" ref="AX164:AX221" si="255">AV164*(AW164+1)*(AW164+1)/(AW164*AW164+1)</f>
        <v>9.5336448192596439</v>
      </c>
      <c r="AY164" s="1">
        <v>19.7718505859375</v>
      </c>
      <c r="AZ164" s="1">
        <v>24.182273864746094</v>
      </c>
      <c r="BA164" s="1">
        <v>18.068056106567383</v>
      </c>
      <c r="BB164" s="1">
        <v>400.37234497070312</v>
      </c>
      <c r="BC164" s="1">
        <v>394.50259399414062</v>
      </c>
      <c r="BD164" s="1">
        <v>15.763859748840332</v>
      </c>
      <c r="BE164" s="1">
        <v>16.858871459960938</v>
      </c>
      <c r="BF164" s="1">
        <v>66.301933288574219</v>
      </c>
      <c r="BG164" s="1">
        <v>70.907485961914062</v>
      </c>
      <c r="BH164" s="1">
        <v>300.01437377929688</v>
      </c>
      <c r="BI164" s="1">
        <v>2349.136962890625</v>
      </c>
      <c r="BJ164" s="1">
        <v>1.1846543550491333</v>
      </c>
      <c r="BK164" s="1">
        <v>97.311439514160156</v>
      </c>
      <c r="BL164" s="1">
        <v>2.3191366195678711</v>
      </c>
      <c r="BM164" s="1">
        <v>-1.7300035804510117E-2</v>
      </c>
      <c r="BN164" s="1">
        <v>0.5</v>
      </c>
      <c r="BO164" s="1">
        <v>-1.355140209197998</v>
      </c>
      <c r="BP164" s="1">
        <v>7.355140209197998</v>
      </c>
      <c r="BQ164" s="1">
        <v>1</v>
      </c>
      <c r="BR164" s="1">
        <v>0</v>
      </c>
      <c r="BS164" s="1">
        <v>0.15999999642372131</v>
      </c>
      <c r="BT164" s="1">
        <v>111115</v>
      </c>
      <c r="BU164">
        <f t="shared" ref="BU164:BU221" si="256">BH164*0.000001/(AU164*0.0001)</f>
        <v>1.5707558836612401</v>
      </c>
      <c r="BV164">
        <f t="shared" ref="BV164:BV221" si="257">(BE164-BD164)/(1000-BE164)*BU164</f>
        <v>1.7494905237815052E-3</v>
      </c>
      <c r="BW164">
        <f t="shared" ref="BW164:BW221" si="258">(AZ164+273.15)</f>
        <v>297.33227386474607</v>
      </c>
      <c r="BX164">
        <f t="shared" ref="BX164:BX221" si="259">(AY164+273.15)</f>
        <v>292.92185058593748</v>
      </c>
      <c r="BY164">
        <f t="shared" ref="BY164:BY221" si="260">(BI164*BQ164+BJ164*BR164)*BS164</f>
        <v>375.86190566133155</v>
      </c>
      <c r="BZ164">
        <f t="shared" ref="BZ164:BZ221" si="261">((BY164+0.00000010773*(BX164^4-BW164^4))-BV164*44100)/(AV164*51.4+0.00000043092*BW164^3)</f>
        <v>0.97468353268185526</v>
      </c>
      <c r="CA164">
        <f t="shared" ref="CA164:CA221" si="262">0.61365*EXP(17.502*AT164/(240.97+AT164))</f>
        <v>3.0279243904364486</v>
      </c>
      <c r="CB164">
        <f t="shared" ref="CB164:CB221" si="263">CA164*1000/BK164</f>
        <v>31.115811312151472</v>
      </c>
      <c r="CC164">
        <f t="shared" ref="CC164:CC221" si="264">(CB164-BE164)</f>
        <v>14.256939852190534</v>
      </c>
      <c r="CD164">
        <f t="shared" ref="CD164:CD221" si="265">IF(R164,AZ164,(AY164+AZ164)/2)</f>
        <v>21.977062225341797</v>
      </c>
      <c r="CE164">
        <f t="shared" ref="CE164:CE221" si="266">0.61365*EXP(17.502*CD164/(240.97+CD164))</f>
        <v>2.6497970990230311</v>
      </c>
      <c r="CF164">
        <f t="shared" ref="CF164:CF221" si="267">IF(CC164&lt;&gt;0,(1000-(CB164+BE164)/2)/CC164*BV164,0)</f>
        <v>0.11976798071947621</v>
      </c>
      <c r="CG164">
        <f t="shared" ref="CG164:CG221" si="268">BE164*BK164/1000</f>
        <v>1.6405610503529897</v>
      </c>
      <c r="CH164">
        <f t="shared" ref="CH164:CH221" si="269">(CE164-CG164)</f>
        <v>1.0092360486700414</v>
      </c>
      <c r="CI164">
        <f t="shared" ref="CI164:CI221" si="270">1/(1.6/T164+1.37/AX164)</f>
        <v>7.4990411860568637E-2</v>
      </c>
      <c r="CJ164">
        <f t="shared" ref="CJ164:CJ221" si="271">U164*BK164*0.001</f>
        <v>26.56328765471433</v>
      </c>
      <c r="CK164">
        <f t="shared" ref="CK164:CK221" si="272">U164/BC164</f>
        <v>0.69193940699052037</v>
      </c>
      <c r="CL164">
        <f t="shared" ref="CL164:CL221" si="273">(1-BV164*BK164/CA164/T164)*100</f>
        <v>53.644712188445865</v>
      </c>
      <c r="CM164">
        <f t="shared" ref="CM164:CM221" si="274">(BC164-S164/(AX164/1.35))</f>
        <v>393.29474682583719</v>
      </c>
      <c r="CN164">
        <f t="shared" ref="CN164:CN221" si="275">S164*CL164/100/CM164</f>
        <v>1.1634452716863378E-2</v>
      </c>
      <c r="CO164">
        <f t="shared" ref="CO164:CO221" si="276">(Y164-X164)</f>
        <v>0</v>
      </c>
      <c r="CP164">
        <f t="shared" ref="CP164:CP221" si="277">BI164*AJ164</f>
        <v>2053.1222730273594</v>
      </c>
      <c r="CQ164">
        <f t="shared" ref="CQ164:CQ221" si="278">(AA164-Z164)</f>
        <v>301.80340576171875</v>
      </c>
      <c r="CR164">
        <f t="shared" ref="CR164:CR221" si="279">(AA164-AB164)/(AA164-X164)</f>
        <v>0.10206604218726752</v>
      </c>
      <c r="CS164">
        <v>-9999</v>
      </c>
    </row>
    <row r="165" spans="1:97" x14ac:dyDescent="0.2">
      <c r="A165" t="s">
        <v>84</v>
      </c>
      <c r="B165" t="s">
        <v>282</v>
      </c>
      <c r="C165" t="s">
        <v>100</v>
      </c>
      <c r="D165">
        <v>3</v>
      </c>
      <c r="E165">
        <v>2</v>
      </c>
      <c r="F165" t="s">
        <v>248</v>
      </c>
      <c r="G165" t="s">
        <v>101</v>
      </c>
      <c r="H165" t="s">
        <v>283</v>
      </c>
      <c r="I165">
        <v>1</v>
      </c>
      <c r="J165" s="6">
        <v>20130615</v>
      </c>
      <c r="K165" s="6" t="s">
        <v>138</v>
      </c>
      <c r="L165" s="6" t="s">
        <v>86</v>
      </c>
      <c r="M165" s="6" t="s">
        <v>87</v>
      </c>
      <c r="O165" s="1">
        <v>26</v>
      </c>
      <c r="P165" s="1" t="s">
        <v>285</v>
      </c>
      <c r="Q165" s="1">
        <v>7917.5000092005357</v>
      </c>
      <c r="R165" s="1">
        <v>0</v>
      </c>
      <c r="S165">
        <f t="shared" si="240"/>
        <v>4.9144519131408098</v>
      </c>
      <c r="T165">
        <f t="shared" si="241"/>
        <v>0.12384598188420952</v>
      </c>
      <c r="U165">
        <f t="shared" si="242"/>
        <v>177.22274316065858</v>
      </c>
      <c r="V165" s="1">
        <v>38</v>
      </c>
      <c r="W165" s="1">
        <v>38</v>
      </c>
      <c r="X165" s="1">
        <v>0</v>
      </c>
      <c r="Y165" s="1">
        <v>0</v>
      </c>
      <c r="Z165" s="1">
        <v>702.332275390625</v>
      </c>
      <c r="AA165" s="1">
        <v>973.21435546875</v>
      </c>
      <c r="AB165" s="1">
        <v>889.531005859375</v>
      </c>
      <c r="AC165">
        <v>-9999</v>
      </c>
      <c r="AD165">
        <f t="shared" si="243"/>
        <v>0.2783375302223674</v>
      </c>
      <c r="AE165">
        <f t="shared" si="244"/>
        <v>8.5986554903486598E-2</v>
      </c>
      <c r="AF165" s="1">
        <v>-1</v>
      </c>
      <c r="AG165" s="1">
        <v>0.87</v>
      </c>
      <c r="AH165" s="1">
        <v>0.92</v>
      </c>
      <c r="AI165" s="1">
        <v>7.9800500869750977</v>
      </c>
      <c r="AJ165">
        <f t="shared" si="245"/>
        <v>0.87399002504348744</v>
      </c>
      <c r="AK165">
        <f t="shared" si="246"/>
        <v>4.123599199990207E-3</v>
      </c>
      <c r="AL165">
        <f t="shared" si="247"/>
        <v>0.30892907196090608</v>
      </c>
      <c r="AM165">
        <f t="shared" si="248"/>
        <v>1.385689351849116</v>
      </c>
      <c r="AN165">
        <f t="shared" si="249"/>
        <v>-1</v>
      </c>
      <c r="AO165" s="1">
        <v>1641.0869140625</v>
      </c>
      <c r="AP165" s="1">
        <v>0.5</v>
      </c>
      <c r="AQ165">
        <f t="shared" si="250"/>
        <v>61.664982396267</v>
      </c>
      <c r="AR165">
        <f t="shared" si="251"/>
        <v>1.772857773415401</v>
      </c>
      <c r="AS165">
        <f t="shared" si="252"/>
        <v>1.3771800405333601</v>
      </c>
      <c r="AT165">
        <f t="shared" si="253"/>
        <v>24.126247406005859</v>
      </c>
      <c r="AU165" s="1">
        <v>1.91</v>
      </c>
      <c r="AV165">
        <f t="shared" si="254"/>
        <v>4.766822409629822</v>
      </c>
      <c r="AW165" s="1">
        <v>1</v>
      </c>
      <c r="AX165">
        <f t="shared" si="255"/>
        <v>9.5336448192596439</v>
      </c>
      <c r="AY165" s="1">
        <v>19.729225158691406</v>
      </c>
      <c r="AZ165" s="1">
        <v>24.126247406005859</v>
      </c>
      <c r="BA165" s="1">
        <v>18.070056915283203</v>
      </c>
      <c r="BB165" s="1">
        <v>249.73115539550781</v>
      </c>
      <c r="BC165" s="1">
        <v>246.32452392578125</v>
      </c>
      <c r="BD165" s="1">
        <v>15.751355171203613</v>
      </c>
      <c r="BE165" s="1">
        <v>16.860956192016602</v>
      </c>
      <c r="BF165" s="1">
        <v>66.417442321777344</v>
      </c>
      <c r="BG165" s="1">
        <v>71.096206665039062</v>
      </c>
      <c r="BH165" s="1">
        <v>300.0235595703125</v>
      </c>
      <c r="BI165" s="1">
        <v>1641.0869140625</v>
      </c>
      <c r="BJ165" s="1">
        <v>1.1148858070373535</v>
      </c>
      <c r="BK165" s="1">
        <v>97.300697326660156</v>
      </c>
      <c r="BL165" s="1">
        <v>1.9283285140991211</v>
      </c>
      <c r="BM165" s="1">
        <v>-1.6409303992986679E-2</v>
      </c>
      <c r="BN165" s="1">
        <v>0.5</v>
      </c>
      <c r="BO165" s="1">
        <v>-1.355140209197998</v>
      </c>
      <c r="BP165" s="1">
        <v>7.355140209197998</v>
      </c>
      <c r="BQ165" s="1">
        <v>1</v>
      </c>
      <c r="BR165" s="1">
        <v>0</v>
      </c>
      <c r="BS165" s="1">
        <v>0.15999999642372131</v>
      </c>
      <c r="BT165" s="1">
        <v>111115</v>
      </c>
      <c r="BU165">
        <f t="shared" si="256"/>
        <v>1.5708039768079185</v>
      </c>
      <c r="BV165">
        <f t="shared" si="257"/>
        <v>1.772857773415401E-3</v>
      </c>
      <c r="BW165">
        <f t="shared" si="258"/>
        <v>297.27624740600584</v>
      </c>
      <c r="BX165">
        <f t="shared" si="259"/>
        <v>292.87922515869138</v>
      </c>
      <c r="BY165">
        <f t="shared" si="260"/>
        <v>262.57390038101585</v>
      </c>
      <c r="BZ165">
        <f t="shared" si="261"/>
        <v>0.52941011003964655</v>
      </c>
      <c r="CA165">
        <f t="shared" si="262"/>
        <v>3.0177628356108439</v>
      </c>
      <c r="CB165">
        <f t="shared" si="263"/>
        <v>31.014812005709892</v>
      </c>
      <c r="CC165">
        <f t="shared" si="264"/>
        <v>14.153855813693291</v>
      </c>
      <c r="CD165">
        <f t="shared" si="265"/>
        <v>21.927736282348633</v>
      </c>
      <c r="CE165">
        <f t="shared" si="266"/>
        <v>2.641834951882418</v>
      </c>
      <c r="CF165">
        <f t="shared" si="267"/>
        <v>0.12225780255847334</v>
      </c>
      <c r="CG165">
        <f t="shared" si="268"/>
        <v>1.6405827950774838</v>
      </c>
      <c r="CH165">
        <f t="shared" si="269"/>
        <v>1.0012521568049342</v>
      </c>
      <c r="CI165">
        <f t="shared" si="270"/>
        <v>7.655224492047058E-2</v>
      </c>
      <c r="CJ165">
        <f t="shared" si="271"/>
        <v>17.24389649167567</v>
      </c>
      <c r="CK165">
        <f t="shared" si="272"/>
        <v>0.71946853011702816</v>
      </c>
      <c r="CL165">
        <f t="shared" si="273"/>
        <v>53.844567786327936</v>
      </c>
      <c r="CM165">
        <f t="shared" si="274"/>
        <v>245.62861903226801</v>
      </c>
      <c r="CN165">
        <f t="shared" si="275"/>
        <v>1.077303370479793E-2</v>
      </c>
      <c r="CO165">
        <f t="shared" si="276"/>
        <v>0</v>
      </c>
      <c r="CP165">
        <f t="shared" si="277"/>
        <v>1434.2935931200238</v>
      </c>
      <c r="CQ165">
        <f t="shared" si="278"/>
        <v>270.882080078125</v>
      </c>
      <c r="CR165">
        <f t="shared" si="279"/>
        <v>8.5986554903486598E-2</v>
      </c>
      <c r="CS165">
        <v>-9999</v>
      </c>
    </row>
    <row r="166" spans="1:97" x14ac:dyDescent="0.2">
      <c r="A166" t="s">
        <v>84</v>
      </c>
      <c r="B166" t="s">
        <v>282</v>
      </c>
      <c r="C166" t="s">
        <v>100</v>
      </c>
      <c r="D166">
        <v>3</v>
      </c>
      <c r="E166">
        <v>2</v>
      </c>
      <c r="F166" t="s">
        <v>248</v>
      </c>
      <c r="G166" t="s">
        <v>101</v>
      </c>
      <c r="H166" t="s">
        <v>283</v>
      </c>
      <c r="I166">
        <v>1</v>
      </c>
      <c r="J166" s="6">
        <v>20130615</v>
      </c>
      <c r="K166" s="6" t="s">
        <v>138</v>
      </c>
      <c r="L166" s="6" t="s">
        <v>86</v>
      </c>
      <c r="M166" s="6" t="s">
        <v>87</v>
      </c>
      <c r="O166" s="1">
        <v>27</v>
      </c>
      <c r="P166" s="1" t="s">
        <v>286</v>
      </c>
      <c r="Q166" s="1">
        <v>8062.5000092694536</v>
      </c>
      <c r="R166" s="1">
        <v>0</v>
      </c>
      <c r="S166">
        <f t="shared" si="240"/>
        <v>0.50311508054787268</v>
      </c>
      <c r="T166">
        <f t="shared" si="241"/>
        <v>0.12869900408008231</v>
      </c>
      <c r="U166">
        <f t="shared" si="242"/>
        <v>89.976213715902674</v>
      </c>
      <c r="V166" s="1">
        <v>39</v>
      </c>
      <c r="W166" s="1">
        <v>39</v>
      </c>
      <c r="X166" s="1">
        <v>0</v>
      </c>
      <c r="Y166" s="1">
        <v>0</v>
      </c>
      <c r="Z166" s="1">
        <v>699.909423828125</v>
      </c>
      <c r="AA166" s="1">
        <v>944.9473876953125</v>
      </c>
      <c r="AB166" s="1">
        <v>884.4896240234375</v>
      </c>
      <c r="AC166">
        <v>-9999</v>
      </c>
      <c r="AD166">
        <f t="shared" si="243"/>
        <v>0.25931386980689469</v>
      </c>
      <c r="AE166">
        <f t="shared" si="244"/>
        <v>6.3980031543691529E-2</v>
      </c>
      <c r="AF166" s="1">
        <v>-1</v>
      </c>
      <c r="AG166" s="1">
        <v>0.87</v>
      </c>
      <c r="AH166" s="1">
        <v>0.92</v>
      </c>
      <c r="AI166" s="1">
        <v>10.662358283996582</v>
      </c>
      <c r="AJ166">
        <f t="shared" si="245"/>
        <v>0.87533117914199832</v>
      </c>
      <c r="AK166">
        <f t="shared" si="246"/>
        <v>8.9897223232630094E-4</v>
      </c>
      <c r="AL166">
        <f t="shared" si="247"/>
        <v>0.24672815068216769</v>
      </c>
      <c r="AM166">
        <f t="shared" si="248"/>
        <v>1.3500995350612122</v>
      </c>
      <c r="AN166">
        <f t="shared" si="249"/>
        <v>-1</v>
      </c>
      <c r="AO166" s="1">
        <v>1910.1767578125</v>
      </c>
      <c r="AP166" s="1">
        <v>0.5</v>
      </c>
      <c r="AQ166">
        <f t="shared" si="250"/>
        <v>53.4884987595171</v>
      </c>
      <c r="AR166">
        <f t="shared" si="251"/>
        <v>1.7844246406731155</v>
      </c>
      <c r="AS166">
        <f t="shared" si="252"/>
        <v>1.3348712427792715</v>
      </c>
      <c r="AT166">
        <f t="shared" si="253"/>
        <v>23.897783279418945</v>
      </c>
      <c r="AU166" s="1">
        <v>1.91</v>
      </c>
      <c r="AV166">
        <f t="shared" si="254"/>
        <v>4.766822409629822</v>
      </c>
      <c r="AW166" s="1">
        <v>1</v>
      </c>
      <c r="AX166">
        <f t="shared" si="255"/>
        <v>9.5336448192596439</v>
      </c>
      <c r="AY166" s="1">
        <v>19.687772750854492</v>
      </c>
      <c r="AZ166" s="1">
        <v>23.897783279418945</v>
      </c>
      <c r="BA166" s="1">
        <v>18.069669723510742</v>
      </c>
      <c r="BB166" s="1">
        <v>98.849205017089844</v>
      </c>
      <c r="BC166" s="1">
        <v>98.417121887207031</v>
      </c>
      <c r="BD166" s="1">
        <v>15.755975723266602</v>
      </c>
      <c r="BE166" s="1">
        <v>16.872777938842773</v>
      </c>
      <c r="BF166" s="1">
        <v>66.609275817871094</v>
      </c>
      <c r="BG166" s="1">
        <v>71.33062744140625</v>
      </c>
      <c r="BH166" s="1">
        <v>300.03024291992188</v>
      </c>
      <c r="BI166" s="1">
        <v>1910.1767578125</v>
      </c>
      <c r="BJ166" s="1">
        <v>1.2084747552871704</v>
      </c>
      <c r="BK166" s="1">
        <v>97.302467346191406</v>
      </c>
      <c r="BL166" s="1">
        <v>1.4957723617553711</v>
      </c>
      <c r="BM166" s="1">
        <v>-7.3036216199398041E-3</v>
      </c>
      <c r="BN166" s="1">
        <v>0.5</v>
      </c>
      <c r="BO166" s="1">
        <v>-1.355140209197998</v>
      </c>
      <c r="BP166" s="1">
        <v>7.355140209197998</v>
      </c>
      <c r="BQ166" s="1">
        <v>1</v>
      </c>
      <c r="BR166" s="1">
        <v>0</v>
      </c>
      <c r="BS166" s="1">
        <v>0.15999999642372131</v>
      </c>
      <c r="BT166" s="1">
        <v>111115</v>
      </c>
      <c r="BU166">
        <f t="shared" si="256"/>
        <v>1.5708389681671302</v>
      </c>
      <c r="BV166">
        <f t="shared" si="257"/>
        <v>1.7844246406731154E-3</v>
      </c>
      <c r="BW166">
        <f t="shared" si="258"/>
        <v>297.04778327941892</v>
      </c>
      <c r="BX166">
        <f t="shared" si="259"/>
        <v>292.83777275085447</v>
      </c>
      <c r="BY166">
        <f t="shared" si="260"/>
        <v>305.62827441867557</v>
      </c>
      <c r="BZ166">
        <f t="shared" si="261"/>
        <v>0.70378076711018334</v>
      </c>
      <c r="CA166">
        <f t="shared" si="262"/>
        <v>2.9766341672130592</v>
      </c>
      <c r="CB166">
        <f t="shared" si="263"/>
        <v>30.591558964507286</v>
      </c>
      <c r="CC166">
        <f t="shared" si="264"/>
        <v>13.718781025664512</v>
      </c>
      <c r="CD166">
        <f t="shared" si="265"/>
        <v>21.792778015136719</v>
      </c>
      <c r="CE166">
        <f t="shared" si="266"/>
        <v>2.6201570527782305</v>
      </c>
      <c r="CF166">
        <f t="shared" si="267"/>
        <v>0.12698477884094359</v>
      </c>
      <c r="CG166">
        <f t="shared" si="268"/>
        <v>1.6417629244337877</v>
      </c>
      <c r="CH166">
        <f t="shared" si="269"/>
        <v>0.97839412834444284</v>
      </c>
      <c r="CI166">
        <f t="shared" si="270"/>
        <v>7.9517739326211215E-2</v>
      </c>
      <c r="CJ166">
        <f t="shared" si="271"/>
        <v>8.7549075970255608</v>
      </c>
      <c r="CK166">
        <f t="shared" si="272"/>
        <v>0.91423333654302308</v>
      </c>
      <c r="CL166">
        <f t="shared" si="273"/>
        <v>54.676711208166182</v>
      </c>
      <c r="CM166">
        <f t="shared" si="274"/>
        <v>98.345878897603782</v>
      </c>
      <c r="CN166">
        <f t="shared" si="275"/>
        <v>2.7971358100557435E-3</v>
      </c>
      <c r="CO166">
        <f t="shared" si="276"/>
        <v>0</v>
      </c>
      <c r="CP166">
        <f t="shared" si="277"/>
        <v>1672.0372737856549</v>
      </c>
      <c r="CQ166">
        <f t="shared" si="278"/>
        <v>245.0379638671875</v>
      </c>
      <c r="CR166">
        <f t="shared" si="279"/>
        <v>6.3980031543691529E-2</v>
      </c>
      <c r="CS166">
        <v>-9999</v>
      </c>
    </row>
    <row r="167" spans="1:97" x14ac:dyDescent="0.2">
      <c r="A167" t="s">
        <v>84</v>
      </c>
      <c r="B167" t="s">
        <v>282</v>
      </c>
      <c r="C167" t="s">
        <v>100</v>
      </c>
      <c r="D167">
        <v>3</v>
      </c>
      <c r="E167">
        <v>2</v>
      </c>
      <c r="F167" t="s">
        <v>248</v>
      </c>
      <c r="G167" t="s">
        <v>101</v>
      </c>
      <c r="H167" t="s">
        <v>283</v>
      </c>
      <c r="I167">
        <v>1</v>
      </c>
      <c r="J167" s="6">
        <v>20130615</v>
      </c>
      <c r="K167" s="6" t="s">
        <v>138</v>
      </c>
      <c r="L167" s="6" t="s">
        <v>86</v>
      </c>
      <c r="M167" s="6" t="s">
        <v>87</v>
      </c>
      <c r="O167" s="1">
        <v>28</v>
      </c>
      <c r="P167" s="1" t="s">
        <v>287</v>
      </c>
      <c r="Q167" s="1">
        <v>8147.5000092005357</v>
      </c>
      <c r="R167" s="1">
        <v>0</v>
      </c>
      <c r="S167">
        <f t="shared" si="240"/>
        <v>-1.1399680017790594</v>
      </c>
      <c r="T167">
        <f t="shared" si="241"/>
        <v>0.12644826990113905</v>
      </c>
      <c r="U167">
        <f t="shared" si="242"/>
        <v>63.192035479610034</v>
      </c>
      <c r="V167" s="1">
        <v>40</v>
      </c>
      <c r="W167" s="1">
        <v>40</v>
      </c>
      <c r="X167" s="1">
        <v>0</v>
      </c>
      <c r="Y167" s="1">
        <v>0</v>
      </c>
      <c r="Z167" s="1">
        <v>699.301025390625</v>
      </c>
      <c r="AA167" s="1">
        <v>940.42529296875</v>
      </c>
      <c r="AB167" s="1">
        <v>883.7652587890625</v>
      </c>
      <c r="AC167">
        <v>-9999</v>
      </c>
      <c r="AD167">
        <f t="shared" si="243"/>
        <v>0.25639917320485922</v>
      </c>
      <c r="AE167">
        <f t="shared" si="244"/>
        <v>6.0249372920226522E-2</v>
      </c>
      <c r="AF167" s="1">
        <v>-1</v>
      </c>
      <c r="AG167" s="1">
        <v>0.87</v>
      </c>
      <c r="AH167" s="1">
        <v>0.92</v>
      </c>
      <c r="AI167" s="1">
        <v>12.844037055969238</v>
      </c>
      <c r="AJ167">
        <f t="shared" si="245"/>
        <v>0.87642201852798463</v>
      </c>
      <c r="AK167">
        <f t="shared" si="246"/>
        <v>-9.6438492329120533E-5</v>
      </c>
      <c r="AL167">
        <f t="shared" si="247"/>
        <v>0.23498271139933882</v>
      </c>
      <c r="AM167">
        <f t="shared" si="248"/>
        <v>1.3448075418499987</v>
      </c>
      <c r="AN167">
        <f t="shared" si="249"/>
        <v>-1</v>
      </c>
      <c r="AO167" s="1">
        <v>1656.01806640625</v>
      </c>
      <c r="AP167" s="1">
        <v>0.5</v>
      </c>
      <c r="AQ167">
        <f t="shared" si="250"/>
        <v>43.722087168813303</v>
      </c>
      <c r="AR167">
        <f t="shared" si="251"/>
        <v>1.7462662245182896</v>
      </c>
      <c r="AS167">
        <f t="shared" si="252"/>
        <v>1.3293449413207443</v>
      </c>
      <c r="AT167">
        <f t="shared" si="253"/>
        <v>23.847301483154297</v>
      </c>
      <c r="AU167" s="1">
        <v>1.91</v>
      </c>
      <c r="AV167">
        <f t="shared" si="254"/>
        <v>4.766822409629822</v>
      </c>
      <c r="AW167" s="1">
        <v>1</v>
      </c>
      <c r="AX167">
        <f t="shared" si="255"/>
        <v>9.5336448192596439</v>
      </c>
      <c r="AY167" s="1">
        <v>19.670034408569336</v>
      </c>
      <c r="AZ167" s="1">
        <v>23.847301483154297</v>
      </c>
      <c r="BA167" s="1">
        <v>18.068695068359375</v>
      </c>
      <c r="BB167" s="1">
        <v>49.196731567382812</v>
      </c>
      <c r="BC167" s="1">
        <v>49.867027282714844</v>
      </c>
      <c r="BD167" s="1">
        <v>15.74399471282959</v>
      </c>
      <c r="BE167" s="1">
        <v>16.836996078491211</v>
      </c>
      <c r="BF167" s="1">
        <v>66.631416320800781</v>
      </c>
      <c r="BG167" s="1">
        <v>71.257194519042969</v>
      </c>
      <c r="BH167" s="1">
        <v>300.0189208984375</v>
      </c>
      <c r="BI167" s="1">
        <v>1656.01806640625</v>
      </c>
      <c r="BJ167" s="1">
        <v>1.3369166851043701</v>
      </c>
      <c r="BK167" s="1">
        <v>97.301666259765625</v>
      </c>
      <c r="BL167" s="1">
        <v>1.3646917343139648</v>
      </c>
      <c r="BM167" s="1">
        <v>-1.7528917640447617E-2</v>
      </c>
      <c r="BN167" s="1">
        <v>0.5</v>
      </c>
      <c r="BO167" s="1">
        <v>-1.355140209197998</v>
      </c>
      <c r="BP167" s="1">
        <v>7.355140209197998</v>
      </c>
      <c r="BQ167" s="1">
        <v>1</v>
      </c>
      <c r="BR167" s="1">
        <v>0</v>
      </c>
      <c r="BS167" s="1">
        <v>0.15999999642372131</v>
      </c>
      <c r="BT167" s="1">
        <v>111115</v>
      </c>
      <c r="BU167">
        <f t="shared" si="256"/>
        <v>1.5707796905677354</v>
      </c>
      <c r="BV167">
        <f t="shared" si="257"/>
        <v>1.7462662245182896E-3</v>
      </c>
      <c r="BW167">
        <f t="shared" si="258"/>
        <v>296.99730148315427</v>
      </c>
      <c r="BX167">
        <f t="shared" si="259"/>
        <v>292.82003440856931</v>
      </c>
      <c r="BY167">
        <f t="shared" si="260"/>
        <v>264.96288470261788</v>
      </c>
      <c r="BZ167">
        <f t="shared" si="261"/>
        <v>0.55317637797862151</v>
      </c>
      <c r="CA167">
        <f t="shared" si="262"/>
        <v>2.9676127145670788</v>
      </c>
      <c r="CB167">
        <f t="shared" si="263"/>
        <v>30.499094503114289</v>
      </c>
      <c r="CC167">
        <f t="shared" si="264"/>
        <v>13.662098424623078</v>
      </c>
      <c r="CD167">
        <f t="shared" si="265"/>
        <v>21.758667945861816</v>
      </c>
      <c r="CE167">
        <f t="shared" si="266"/>
        <v>2.6147027799909308</v>
      </c>
      <c r="CF167">
        <f t="shared" si="267"/>
        <v>0.12479309279120707</v>
      </c>
      <c r="CG167">
        <f t="shared" si="268"/>
        <v>1.6382677732463344</v>
      </c>
      <c r="CH167">
        <f t="shared" si="269"/>
        <v>0.97643500674459638</v>
      </c>
      <c r="CI167">
        <f t="shared" si="270"/>
        <v>7.8142720443722252E-2</v>
      </c>
      <c r="CJ167">
        <f t="shared" si="271"/>
        <v>6.148690346512284</v>
      </c>
      <c r="CK167">
        <f t="shared" si="272"/>
        <v>1.2672107988581458</v>
      </c>
      <c r="CL167">
        <f t="shared" si="273"/>
        <v>54.719562231290794</v>
      </c>
      <c r="CM167">
        <f t="shared" si="274"/>
        <v>50.028451043676945</v>
      </c>
      <c r="CN167">
        <f t="shared" si="275"/>
        <v>-1.2468615100749444E-2</v>
      </c>
      <c r="CO167">
        <f t="shared" si="276"/>
        <v>0</v>
      </c>
      <c r="CP167">
        <f t="shared" si="277"/>
        <v>1451.3706964785756</v>
      </c>
      <c r="CQ167">
        <f t="shared" si="278"/>
        <v>241.124267578125</v>
      </c>
      <c r="CR167">
        <f t="shared" si="279"/>
        <v>6.0249372920226522E-2</v>
      </c>
      <c r="CS167">
        <v>-9999</v>
      </c>
    </row>
    <row r="168" spans="1:97" x14ac:dyDescent="0.2">
      <c r="A168" t="s">
        <v>84</v>
      </c>
      <c r="B168" t="s">
        <v>282</v>
      </c>
      <c r="C168" t="s">
        <v>100</v>
      </c>
      <c r="D168">
        <v>3</v>
      </c>
      <c r="E168">
        <v>2</v>
      </c>
      <c r="F168" t="s">
        <v>248</v>
      </c>
      <c r="G168" t="s">
        <v>101</v>
      </c>
      <c r="H168" t="s">
        <v>283</v>
      </c>
      <c r="I168">
        <v>1</v>
      </c>
      <c r="J168" s="6">
        <v>20130615</v>
      </c>
      <c r="K168" s="6" t="s">
        <v>138</v>
      </c>
      <c r="L168" s="6" t="s">
        <v>86</v>
      </c>
      <c r="M168" s="6" t="s">
        <v>87</v>
      </c>
      <c r="O168" s="1">
        <v>29</v>
      </c>
      <c r="P168" s="1" t="s">
        <v>288</v>
      </c>
      <c r="Q168" s="1">
        <v>8368.0000092349946</v>
      </c>
      <c r="R168" s="1">
        <v>0</v>
      </c>
      <c r="S168">
        <f t="shared" si="240"/>
        <v>10.134198734248528</v>
      </c>
      <c r="T168">
        <f t="shared" si="241"/>
        <v>0.13603426620343273</v>
      </c>
      <c r="U168">
        <f t="shared" si="242"/>
        <v>265.68136647943635</v>
      </c>
      <c r="V168" s="1">
        <v>41</v>
      </c>
      <c r="W168" s="1">
        <v>41</v>
      </c>
      <c r="X168" s="1">
        <v>0</v>
      </c>
      <c r="Y168" s="1">
        <v>0</v>
      </c>
      <c r="Z168" s="1">
        <v>714.07421875</v>
      </c>
      <c r="AA168" s="1">
        <v>1039.1668701171875</v>
      </c>
      <c r="AB168" s="1">
        <v>922.73931884765625</v>
      </c>
      <c r="AC168">
        <v>-9999</v>
      </c>
      <c r="AD168">
        <f t="shared" si="243"/>
        <v>0.31283969948977164</v>
      </c>
      <c r="AE168">
        <f t="shared" si="244"/>
        <v>0.11203932170816959</v>
      </c>
      <c r="AF168" s="1">
        <v>-1</v>
      </c>
      <c r="AG168" s="1">
        <v>0.87</v>
      </c>
      <c r="AH168" s="1">
        <v>0.92</v>
      </c>
      <c r="AI168" s="1">
        <v>12.933025360107422</v>
      </c>
      <c r="AJ168">
        <f t="shared" si="245"/>
        <v>0.87646651268005371</v>
      </c>
      <c r="AK168">
        <f t="shared" si="246"/>
        <v>7.7391250084820982E-3</v>
      </c>
      <c r="AL168">
        <f t="shared" si="247"/>
        <v>0.35813652132674018</v>
      </c>
      <c r="AM168">
        <f t="shared" si="248"/>
        <v>1.4552645128909263</v>
      </c>
      <c r="AN168">
        <f t="shared" si="249"/>
        <v>-1</v>
      </c>
      <c r="AO168" s="1">
        <v>1641.465576171875</v>
      </c>
      <c r="AP168" s="1">
        <v>0.5</v>
      </c>
      <c r="AQ168">
        <f t="shared" si="250"/>
        <v>80.594903983456646</v>
      </c>
      <c r="AR168">
        <f t="shared" si="251"/>
        <v>1.8609089366427833</v>
      </c>
      <c r="AS168">
        <f t="shared" si="252"/>
        <v>1.31810317241732</v>
      </c>
      <c r="AT168">
        <f t="shared" si="253"/>
        <v>23.784130096435547</v>
      </c>
      <c r="AU168" s="1">
        <v>1.91</v>
      </c>
      <c r="AV168">
        <f t="shared" si="254"/>
        <v>4.766822409629822</v>
      </c>
      <c r="AW168" s="1">
        <v>1</v>
      </c>
      <c r="AX168">
        <f t="shared" si="255"/>
        <v>9.5336448192596439</v>
      </c>
      <c r="AY168" s="1">
        <v>19.659160614013672</v>
      </c>
      <c r="AZ168" s="1">
        <v>23.784130096435547</v>
      </c>
      <c r="BA168" s="1">
        <v>18.070274353027344</v>
      </c>
      <c r="BB168" s="1">
        <v>400.55526733398438</v>
      </c>
      <c r="BC168" s="1">
        <v>393.6370849609375</v>
      </c>
      <c r="BD168" s="1">
        <v>15.672985076904297</v>
      </c>
      <c r="BE168" s="1">
        <v>16.837764739990234</v>
      </c>
      <c r="BF168" s="1">
        <v>66.372093200683594</v>
      </c>
      <c r="BG168" s="1">
        <v>71.304718017578125</v>
      </c>
      <c r="BH168" s="1">
        <v>300.01287841796875</v>
      </c>
      <c r="BI168" s="1">
        <v>1641.465576171875</v>
      </c>
      <c r="BJ168" s="1">
        <v>1.2449358701705933</v>
      </c>
      <c r="BK168" s="1">
        <v>97.296409606933594</v>
      </c>
      <c r="BL168" s="1">
        <v>1.9798345565795898</v>
      </c>
      <c r="BM168" s="1">
        <v>-1.9558336585760117E-2</v>
      </c>
      <c r="BN168" s="1">
        <v>0.25</v>
      </c>
      <c r="BO168" s="1">
        <v>-1.355140209197998</v>
      </c>
      <c r="BP168" s="1">
        <v>7.355140209197998</v>
      </c>
      <c r="BQ168" s="1">
        <v>1</v>
      </c>
      <c r="BR168" s="1">
        <v>0</v>
      </c>
      <c r="BS168" s="1">
        <v>0.15999999642372131</v>
      </c>
      <c r="BT168" s="1">
        <v>111115</v>
      </c>
      <c r="BU168">
        <f t="shared" si="256"/>
        <v>1.5707480545443389</v>
      </c>
      <c r="BV168">
        <f t="shared" si="257"/>
        <v>1.8609089366427834E-3</v>
      </c>
      <c r="BW168">
        <f t="shared" si="258"/>
        <v>296.93413009643552</v>
      </c>
      <c r="BX168">
        <f t="shared" si="259"/>
        <v>292.80916061401365</v>
      </c>
      <c r="BY168">
        <f t="shared" si="260"/>
        <v>262.63448631716165</v>
      </c>
      <c r="BZ168">
        <f t="shared" si="261"/>
        <v>0.52670357070257989</v>
      </c>
      <c r="CA168">
        <f t="shared" si="262"/>
        <v>2.9563572274245935</v>
      </c>
      <c r="CB168">
        <f t="shared" si="263"/>
        <v>30.385059832813354</v>
      </c>
      <c r="CC168">
        <f t="shared" si="264"/>
        <v>13.54729509282312</v>
      </c>
      <c r="CD168">
        <f t="shared" si="265"/>
        <v>21.721645355224609</v>
      </c>
      <c r="CE168">
        <f t="shared" si="266"/>
        <v>2.6087940398415697</v>
      </c>
      <c r="CF168">
        <f t="shared" si="267"/>
        <v>0.13412051897170441</v>
      </c>
      <c r="CG168">
        <f t="shared" si="268"/>
        <v>1.6382540550072735</v>
      </c>
      <c r="CH168">
        <f t="shared" si="269"/>
        <v>0.97053998483429615</v>
      </c>
      <c r="CI168">
        <f t="shared" si="270"/>
        <v>8.3995187249030823E-2</v>
      </c>
      <c r="CJ168">
        <f t="shared" si="271"/>
        <v>25.849843057913077</v>
      </c>
      <c r="CK168">
        <f t="shared" si="272"/>
        <v>0.67493987896440499</v>
      </c>
      <c r="CL168">
        <f t="shared" si="273"/>
        <v>54.978837237770747</v>
      </c>
      <c r="CM168">
        <f t="shared" si="274"/>
        <v>392.20204426552613</v>
      </c>
      <c r="CN168">
        <f t="shared" si="275"/>
        <v>1.4206108073426125E-2</v>
      </c>
      <c r="CO168">
        <f t="shared" si="276"/>
        <v>0</v>
      </c>
      <c r="CP168">
        <f t="shared" si="277"/>
        <v>1438.6896092317184</v>
      </c>
      <c r="CQ168">
        <f t="shared" si="278"/>
        <v>325.0926513671875</v>
      </c>
      <c r="CR168">
        <f t="shared" si="279"/>
        <v>0.11203932170816959</v>
      </c>
      <c r="CS168">
        <v>-9999</v>
      </c>
    </row>
    <row r="169" spans="1:97" x14ac:dyDescent="0.2">
      <c r="A169" t="s">
        <v>84</v>
      </c>
      <c r="B169" t="s">
        <v>282</v>
      </c>
      <c r="C169" t="s">
        <v>100</v>
      </c>
      <c r="D169">
        <v>3</v>
      </c>
      <c r="E169">
        <v>2</v>
      </c>
      <c r="F169" t="s">
        <v>248</v>
      </c>
      <c r="G169" t="s">
        <v>101</v>
      </c>
      <c r="H169" t="s">
        <v>283</v>
      </c>
      <c r="I169">
        <v>1</v>
      </c>
      <c r="J169" s="6">
        <v>20130615</v>
      </c>
      <c r="K169" s="6" t="s">
        <v>138</v>
      </c>
      <c r="L169" s="6" t="s">
        <v>86</v>
      </c>
      <c r="M169" s="6" t="s">
        <v>87</v>
      </c>
      <c r="O169" s="1">
        <v>30</v>
      </c>
      <c r="P169" s="1" t="s">
        <v>289</v>
      </c>
      <c r="Q169" s="1">
        <v>8518.5000089248642</v>
      </c>
      <c r="R169" s="1">
        <v>0</v>
      </c>
      <c r="S169">
        <f t="shared" si="240"/>
        <v>13.377192811727994</v>
      </c>
      <c r="T169">
        <f t="shared" si="241"/>
        <v>0.13755720808249369</v>
      </c>
      <c r="U169">
        <f t="shared" si="242"/>
        <v>716.09930302035332</v>
      </c>
      <c r="V169" s="1">
        <v>42</v>
      </c>
      <c r="W169" s="1">
        <v>42</v>
      </c>
      <c r="X169" s="1">
        <v>0</v>
      </c>
      <c r="Y169" s="1">
        <v>0</v>
      </c>
      <c r="Z169" s="1">
        <v>717.216796875</v>
      </c>
      <c r="AA169" s="1">
        <v>1054.5198974609375</v>
      </c>
      <c r="AB169" s="1">
        <v>929.8648681640625</v>
      </c>
      <c r="AC169">
        <v>-9999</v>
      </c>
      <c r="AD169">
        <f t="shared" si="243"/>
        <v>0.31986414044731876</v>
      </c>
      <c r="AE169">
        <f t="shared" si="244"/>
        <v>0.11821022021207768</v>
      </c>
      <c r="AF169" s="1">
        <v>-1</v>
      </c>
      <c r="AG169" s="1">
        <v>0.87</v>
      </c>
      <c r="AH169" s="1">
        <v>0.92</v>
      </c>
      <c r="AI169" s="1">
        <v>7.9800500869750977</v>
      </c>
      <c r="AJ169">
        <f t="shared" si="245"/>
        <v>0.87399002504348744</v>
      </c>
      <c r="AK169">
        <f t="shared" si="246"/>
        <v>6.9892826690055622E-3</v>
      </c>
      <c r="AL169">
        <f t="shared" si="247"/>
        <v>0.36956384059421243</v>
      </c>
      <c r="AM169">
        <f t="shared" si="248"/>
        <v>1.4702944800729818</v>
      </c>
      <c r="AN169">
        <f t="shared" si="249"/>
        <v>-1</v>
      </c>
      <c r="AO169" s="1">
        <v>2353.61279296875</v>
      </c>
      <c r="AP169" s="1">
        <v>0.5</v>
      </c>
      <c r="AQ169">
        <f t="shared" si="250"/>
        <v>121.58122720107961</v>
      </c>
      <c r="AR169">
        <f t="shared" si="251"/>
        <v>1.8674690207878046</v>
      </c>
      <c r="AS169">
        <f t="shared" si="252"/>
        <v>1.3083725445822283</v>
      </c>
      <c r="AT169">
        <f t="shared" si="253"/>
        <v>23.706432342529297</v>
      </c>
      <c r="AU169" s="1">
        <v>1.91</v>
      </c>
      <c r="AV169">
        <f t="shared" si="254"/>
        <v>4.766822409629822</v>
      </c>
      <c r="AW169" s="1">
        <v>1</v>
      </c>
      <c r="AX169">
        <f t="shared" si="255"/>
        <v>9.5336448192596439</v>
      </c>
      <c r="AY169" s="1">
        <v>19.660650253295898</v>
      </c>
      <c r="AZ169" s="1">
        <v>23.706432342529297</v>
      </c>
      <c r="BA169" s="1">
        <v>18.069652557373047</v>
      </c>
      <c r="BB169" s="1">
        <v>900.8680419921875</v>
      </c>
      <c r="BC169" s="1">
        <v>891.29193115234375</v>
      </c>
      <c r="BD169" s="1">
        <v>15.627854347229004</v>
      </c>
      <c r="BE169" s="1">
        <v>16.796789169311523</v>
      </c>
      <c r="BF169" s="1">
        <v>66.17181396484375</v>
      </c>
      <c r="BG169" s="1">
        <v>71.121345520019531</v>
      </c>
      <c r="BH169" s="1">
        <v>300.01278686523438</v>
      </c>
      <c r="BI169" s="1">
        <v>2353.61279296875</v>
      </c>
      <c r="BJ169" s="1">
        <v>1.1941864490509033</v>
      </c>
      <c r="BK169" s="1">
        <v>97.291938781738281</v>
      </c>
      <c r="BL169" s="1">
        <v>2.4587163925170898</v>
      </c>
      <c r="BM169" s="1">
        <v>-2.4729158729314804E-2</v>
      </c>
      <c r="BN169" s="1">
        <v>0.5</v>
      </c>
      <c r="BO169" s="1">
        <v>-1.355140209197998</v>
      </c>
      <c r="BP169" s="1">
        <v>7.355140209197998</v>
      </c>
      <c r="BQ169" s="1">
        <v>1</v>
      </c>
      <c r="BR169" s="1">
        <v>0</v>
      </c>
      <c r="BS169" s="1">
        <v>0.15999999642372131</v>
      </c>
      <c r="BT169" s="1">
        <v>111115</v>
      </c>
      <c r="BU169">
        <f t="shared" si="256"/>
        <v>1.570747575210651</v>
      </c>
      <c r="BV169">
        <f t="shared" si="257"/>
        <v>1.8674690207878047E-3</v>
      </c>
      <c r="BW169">
        <f t="shared" si="258"/>
        <v>296.85643234252927</v>
      </c>
      <c r="BX169">
        <f t="shared" si="259"/>
        <v>292.81065025329588</v>
      </c>
      <c r="BY169">
        <f t="shared" si="260"/>
        <v>376.57803845782473</v>
      </c>
      <c r="BZ169">
        <f t="shared" si="261"/>
        <v>0.97366730509100341</v>
      </c>
      <c r="CA169">
        <f t="shared" si="262"/>
        <v>2.9425647281726497</v>
      </c>
      <c r="CB169">
        <f t="shared" si="263"/>
        <v>30.244692057929981</v>
      </c>
      <c r="CC169">
        <f t="shared" si="264"/>
        <v>13.447902888618458</v>
      </c>
      <c r="CD169">
        <f t="shared" si="265"/>
        <v>21.683541297912598</v>
      </c>
      <c r="CE169">
        <f t="shared" si="266"/>
        <v>2.6027249091905489</v>
      </c>
      <c r="CF169">
        <f t="shared" si="267"/>
        <v>0.13560067926198568</v>
      </c>
      <c r="CG169">
        <f t="shared" si="268"/>
        <v>1.6341921835904214</v>
      </c>
      <c r="CH169">
        <f t="shared" si="269"/>
        <v>0.96853272560012749</v>
      </c>
      <c r="CI169">
        <f t="shared" si="270"/>
        <v>8.4924061231449299E-2</v>
      </c>
      <c r="CJ169">
        <f t="shared" si="271"/>
        <v>69.67068955110166</v>
      </c>
      <c r="CK169">
        <f t="shared" si="272"/>
        <v>0.80343967895514845</v>
      </c>
      <c r="CL169">
        <f t="shared" si="273"/>
        <v>55.112968379612461</v>
      </c>
      <c r="CM169">
        <f t="shared" si="274"/>
        <v>889.39767028588585</v>
      </c>
      <c r="CN169">
        <f t="shared" si="275"/>
        <v>8.2893943741022165E-3</v>
      </c>
      <c r="CO169">
        <f t="shared" si="276"/>
        <v>0</v>
      </c>
      <c r="CP169">
        <f t="shared" si="277"/>
        <v>2057.0341038694301</v>
      </c>
      <c r="CQ169">
        <f t="shared" si="278"/>
        <v>337.3031005859375</v>
      </c>
      <c r="CR169">
        <f t="shared" si="279"/>
        <v>0.11821022021207768</v>
      </c>
      <c r="CS169">
        <v>-9999</v>
      </c>
    </row>
    <row r="170" spans="1:97" x14ac:dyDescent="0.2">
      <c r="A170" t="s">
        <v>84</v>
      </c>
      <c r="B170" t="s">
        <v>282</v>
      </c>
      <c r="C170" t="s">
        <v>100</v>
      </c>
      <c r="D170">
        <v>3</v>
      </c>
      <c r="E170">
        <v>2</v>
      </c>
      <c r="F170" t="s">
        <v>248</v>
      </c>
      <c r="G170" t="s">
        <v>101</v>
      </c>
      <c r="H170" t="s">
        <v>283</v>
      </c>
      <c r="I170">
        <v>1</v>
      </c>
      <c r="J170" s="6">
        <v>20130615</v>
      </c>
      <c r="K170" s="6" t="s">
        <v>138</v>
      </c>
      <c r="L170" s="6" t="s">
        <v>86</v>
      </c>
      <c r="M170" s="6" t="s">
        <v>87</v>
      </c>
      <c r="O170" s="1">
        <v>31</v>
      </c>
      <c r="P170" s="1" t="s">
        <v>290</v>
      </c>
      <c r="Q170" s="1">
        <v>8572.5000094072893</v>
      </c>
      <c r="R170" s="1">
        <v>0</v>
      </c>
      <c r="S170">
        <f t="shared" si="240"/>
        <v>17.008408141586674</v>
      </c>
      <c r="T170">
        <f t="shared" si="241"/>
        <v>0.13953381902308873</v>
      </c>
      <c r="U170">
        <f t="shared" si="242"/>
        <v>675.19685714345871</v>
      </c>
      <c r="V170" s="1">
        <v>43</v>
      </c>
      <c r="W170" s="1">
        <v>43</v>
      </c>
      <c r="X170" s="1">
        <v>0</v>
      </c>
      <c r="Y170" s="1">
        <v>0</v>
      </c>
      <c r="Z170" s="1">
        <v>733.96728515625</v>
      </c>
      <c r="AA170" s="1">
        <v>1090.3099365234375</v>
      </c>
      <c r="AB170" s="1">
        <v>952.110595703125</v>
      </c>
      <c r="AC170">
        <v>-9999</v>
      </c>
      <c r="AD170">
        <f t="shared" si="243"/>
        <v>0.32682693189371614</v>
      </c>
      <c r="AE170">
        <f t="shared" si="244"/>
        <v>0.1267523446231949</v>
      </c>
      <c r="AF170" s="1">
        <v>-1</v>
      </c>
      <c r="AG170" s="1">
        <v>0.87</v>
      </c>
      <c r="AH170" s="1">
        <v>0.92</v>
      </c>
      <c r="AI170" s="1">
        <v>12.993039131164551</v>
      </c>
      <c r="AJ170">
        <f t="shared" si="245"/>
        <v>0.87649651956558217</v>
      </c>
      <c r="AK170">
        <f t="shared" si="246"/>
        <v>8.7187390687377755E-3</v>
      </c>
      <c r="AL170">
        <f t="shared" si="247"/>
        <v>0.38782711047942231</v>
      </c>
      <c r="AM170">
        <f t="shared" si="248"/>
        <v>1.4855020905888574</v>
      </c>
      <c r="AN170">
        <f t="shared" si="249"/>
        <v>-1</v>
      </c>
      <c r="AO170" s="1">
        <v>2356.521728515625</v>
      </c>
      <c r="AP170" s="1">
        <v>0.5</v>
      </c>
      <c r="AQ170">
        <f t="shared" si="250"/>
        <v>130.9024124292321</v>
      </c>
      <c r="AR170">
        <f t="shared" si="251"/>
        <v>1.8523215298686229</v>
      </c>
      <c r="AS170">
        <f t="shared" si="252"/>
        <v>1.2798742997852326</v>
      </c>
      <c r="AT170">
        <f t="shared" si="253"/>
        <v>23.532188415527344</v>
      </c>
      <c r="AU170" s="1">
        <v>1.91</v>
      </c>
      <c r="AV170">
        <f t="shared" si="254"/>
        <v>4.766822409629822</v>
      </c>
      <c r="AW170" s="1">
        <v>1</v>
      </c>
      <c r="AX170">
        <f t="shared" si="255"/>
        <v>9.5336448192596439</v>
      </c>
      <c r="AY170" s="1">
        <v>19.660221099853516</v>
      </c>
      <c r="AZ170" s="1">
        <v>23.532188415527344</v>
      </c>
      <c r="BA170" s="1">
        <v>18.070724487304688</v>
      </c>
      <c r="BB170" s="1">
        <v>901.3748779296875</v>
      </c>
      <c r="BC170" s="1">
        <v>889.49761962890625</v>
      </c>
      <c r="BD170" s="1">
        <v>15.61421012878418</v>
      </c>
      <c r="BE170" s="1">
        <v>16.773698806762695</v>
      </c>
      <c r="BF170" s="1">
        <v>66.116539001464844</v>
      </c>
      <c r="BG170" s="1">
        <v>71.026260375976562</v>
      </c>
      <c r="BH170" s="1">
        <v>300.01068115234375</v>
      </c>
      <c r="BI170" s="1">
        <v>2356.521728515625</v>
      </c>
      <c r="BJ170" s="1">
        <v>1.0879262685775757</v>
      </c>
      <c r="BK170" s="1">
        <v>97.29302978515625</v>
      </c>
      <c r="BL170" s="1">
        <v>2.4772100448608398</v>
      </c>
      <c r="BM170" s="1">
        <v>-1.9874956458806992E-2</v>
      </c>
      <c r="BN170" s="1">
        <v>0.25</v>
      </c>
      <c r="BO170" s="1">
        <v>-1.355140209197998</v>
      </c>
      <c r="BP170" s="1">
        <v>7.355140209197998</v>
      </c>
      <c r="BQ170" s="1">
        <v>1</v>
      </c>
      <c r="BR170" s="1">
        <v>0</v>
      </c>
      <c r="BS170" s="1">
        <v>0.15999999642372131</v>
      </c>
      <c r="BT170" s="1">
        <v>111115</v>
      </c>
      <c r="BU170">
        <f t="shared" si="256"/>
        <v>1.5707365505358311</v>
      </c>
      <c r="BV170">
        <f t="shared" si="257"/>
        <v>1.8523215298686228E-3</v>
      </c>
      <c r="BW170">
        <f t="shared" si="258"/>
        <v>296.68218841552732</v>
      </c>
      <c r="BX170">
        <f t="shared" si="259"/>
        <v>292.81022109985349</v>
      </c>
      <c r="BY170">
        <f t="shared" si="260"/>
        <v>377.04346813492157</v>
      </c>
      <c r="BZ170">
        <f t="shared" si="261"/>
        <v>0.98580545017159482</v>
      </c>
      <c r="CA170">
        <f t="shared" si="262"/>
        <v>2.9118382773988354</v>
      </c>
      <c r="CB170">
        <f t="shared" si="263"/>
        <v>29.928539421876316</v>
      </c>
      <c r="CC170">
        <f t="shared" si="264"/>
        <v>13.154840615113621</v>
      </c>
      <c r="CD170">
        <f t="shared" si="265"/>
        <v>21.59620475769043</v>
      </c>
      <c r="CE170">
        <f t="shared" si="266"/>
        <v>2.5888607495843781</v>
      </c>
      <c r="CF170">
        <f t="shared" si="267"/>
        <v>0.13752106940073455</v>
      </c>
      <c r="CG170">
        <f t="shared" si="268"/>
        <v>1.6319639776136028</v>
      </c>
      <c r="CH170">
        <f t="shared" si="269"/>
        <v>0.95689677197077527</v>
      </c>
      <c r="CI170">
        <f t="shared" si="270"/>
        <v>8.6129263195393657E-2</v>
      </c>
      <c r="CJ170">
        <f t="shared" si="271"/>
        <v>65.691947932902423</v>
      </c>
      <c r="CK170">
        <f t="shared" si="272"/>
        <v>0.75907663184657792</v>
      </c>
      <c r="CL170">
        <f t="shared" si="273"/>
        <v>55.644102539807626</v>
      </c>
      <c r="CM170">
        <f t="shared" si="274"/>
        <v>887.08916500043551</v>
      </c>
      <c r="CN170">
        <f t="shared" si="275"/>
        <v>1.0668799079164529E-2</v>
      </c>
      <c r="CO170">
        <f t="shared" si="276"/>
        <v>0</v>
      </c>
      <c r="CP170">
        <f t="shared" si="277"/>
        <v>2065.4830933246149</v>
      </c>
      <c r="CQ170">
        <f t="shared" si="278"/>
        <v>356.3426513671875</v>
      </c>
      <c r="CR170">
        <f t="shared" si="279"/>
        <v>0.1267523446231949</v>
      </c>
      <c r="CS170">
        <v>-9999</v>
      </c>
    </row>
    <row r="171" spans="1:97" x14ac:dyDescent="0.2">
      <c r="A171" t="s">
        <v>84</v>
      </c>
      <c r="B171" t="s">
        <v>282</v>
      </c>
      <c r="C171" t="s">
        <v>100</v>
      </c>
      <c r="D171">
        <v>3</v>
      </c>
      <c r="E171">
        <v>2</v>
      </c>
      <c r="F171" t="s">
        <v>248</v>
      </c>
      <c r="G171" t="s">
        <v>101</v>
      </c>
      <c r="H171" t="s">
        <v>283</v>
      </c>
      <c r="I171">
        <v>1</v>
      </c>
      <c r="J171" s="6">
        <v>20130615</v>
      </c>
      <c r="K171" s="6" t="s">
        <v>138</v>
      </c>
      <c r="L171" s="6" t="s">
        <v>86</v>
      </c>
      <c r="M171" s="6" t="s">
        <v>87</v>
      </c>
      <c r="O171" s="1">
        <v>32</v>
      </c>
      <c r="P171" s="1" t="s">
        <v>291</v>
      </c>
      <c r="Q171" s="1">
        <v>8658.0000088904053</v>
      </c>
      <c r="R171" s="1">
        <v>0</v>
      </c>
      <c r="S171">
        <f t="shared" si="240"/>
        <v>18.83463638008114</v>
      </c>
      <c r="T171">
        <f t="shared" si="241"/>
        <v>0.14045959649253309</v>
      </c>
      <c r="U171">
        <f t="shared" si="242"/>
        <v>653.77057317557933</v>
      </c>
      <c r="V171" s="1">
        <v>44</v>
      </c>
      <c r="W171" s="1">
        <v>44</v>
      </c>
      <c r="X171" s="1">
        <v>0</v>
      </c>
      <c r="Y171" s="1">
        <v>0</v>
      </c>
      <c r="Z171" s="1">
        <v>734.314453125</v>
      </c>
      <c r="AA171" s="1">
        <v>1068.0810546875</v>
      </c>
      <c r="AB171" s="1">
        <v>950.5045166015625</v>
      </c>
      <c r="AC171">
        <v>-9999</v>
      </c>
      <c r="AD171">
        <f t="shared" si="243"/>
        <v>0.31249182830993449</v>
      </c>
      <c r="AE171">
        <f t="shared" si="244"/>
        <v>0.11008203691089544</v>
      </c>
      <c r="AF171" s="1">
        <v>-1</v>
      </c>
      <c r="AG171" s="1">
        <v>0.87</v>
      </c>
      <c r="AH171" s="1">
        <v>0.92</v>
      </c>
      <c r="AI171" s="1">
        <v>13.597733497619629</v>
      </c>
      <c r="AJ171">
        <f t="shared" si="245"/>
        <v>0.8767988667488098</v>
      </c>
      <c r="AK171">
        <f t="shared" si="246"/>
        <v>1.4299848072732537E-2</v>
      </c>
      <c r="AL171">
        <f t="shared" si="247"/>
        <v>0.35227172981212895</v>
      </c>
      <c r="AM171">
        <f t="shared" si="248"/>
        <v>1.4545281658860172</v>
      </c>
      <c r="AN171">
        <f t="shared" si="249"/>
        <v>-1</v>
      </c>
      <c r="AO171" s="1">
        <v>1581.9503173828125</v>
      </c>
      <c r="AP171" s="1">
        <v>0.5</v>
      </c>
      <c r="AQ171">
        <f t="shared" si="250"/>
        <v>76.344768245116455</v>
      </c>
      <c r="AR171">
        <f t="shared" si="251"/>
        <v>1.9501717687344464</v>
      </c>
      <c r="AS171">
        <f t="shared" si="252"/>
        <v>1.3382887096584914</v>
      </c>
      <c r="AT171">
        <f t="shared" si="253"/>
        <v>23.889484405517578</v>
      </c>
      <c r="AU171" s="1">
        <v>1.91</v>
      </c>
      <c r="AV171">
        <f t="shared" si="254"/>
        <v>4.766822409629822</v>
      </c>
      <c r="AW171" s="1">
        <v>1</v>
      </c>
      <c r="AX171">
        <f t="shared" si="255"/>
        <v>9.5336448192596439</v>
      </c>
      <c r="AY171" s="1">
        <v>19.663568496704102</v>
      </c>
      <c r="AZ171" s="1">
        <v>23.889484405517578</v>
      </c>
      <c r="BA171" s="1">
        <v>18.068023681640625</v>
      </c>
      <c r="BB171" s="1">
        <v>901.46435546875</v>
      </c>
      <c r="BC171" s="1">
        <v>888.37103271484375</v>
      </c>
      <c r="BD171" s="1">
        <v>15.602943420410156</v>
      </c>
      <c r="BE171" s="1">
        <v>16.823564529418945</v>
      </c>
      <c r="BF171" s="1">
        <v>66.056930541992188</v>
      </c>
      <c r="BG171" s="1">
        <v>71.224578857421875</v>
      </c>
      <c r="BH171" s="1">
        <v>300.02456665039062</v>
      </c>
      <c r="BI171" s="1">
        <v>1581.9503173828125</v>
      </c>
      <c r="BJ171" s="1">
        <v>1.2591956853866577</v>
      </c>
      <c r="BK171" s="1">
        <v>97.29571533203125</v>
      </c>
      <c r="BL171" s="1">
        <v>2.1896123886108398</v>
      </c>
      <c r="BM171" s="1">
        <v>-1.5507128089666367E-2</v>
      </c>
      <c r="BN171" s="1">
        <v>0.5</v>
      </c>
      <c r="BO171" s="1">
        <v>-1.355140209197998</v>
      </c>
      <c r="BP171" s="1">
        <v>7.355140209197998</v>
      </c>
      <c r="BQ171" s="1">
        <v>1</v>
      </c>
      <c r="BR171" s="1">
        <v>0</v>
      </c>
      <c r="BS171" s="1">
        <v>0.15999999642372131</v>
      </c>
      <c r="BT171" s="1">
        <v>111115</v>
      </c>
      <c r="BU171">
        <f t="shared" si="256"/>
        <v>1.5708092494784847</v>
      </c>
      <c r="BV171">
        <f t="shared" si="257"/>
        <v>1.9501717687344464E-3</v>
      </c>
      <c r="BW171">
        <f t="shared" si="258"/>
        <v>297.03948440551756</v>
      </c>
      <c r="BX171">
        <f t="shared" si="259"/>
        <v>292.81356849670408</v>
      </c>
      <c r="BY171">
        <f t="shared" si="260"/>
        <v>253.1120451237548</v>
      </c>
      <c r="BZ171">
        <f t="shared" si="261"/>
        <v>0.46971446802229727</v>
      </c>
      <c r="CA171">
        <f t="shared" si="262"/>
        <v>2.9751494549828954</v>
      </c>
      <c r="CB171">
        <f t="shared" si="263"/>
        <v>30.578422131230585</v>
      </c>
      <c r="CC171">
        <f t="shared" si="264"/>
        <v>13.75485760181164</v>
      </c>
      <c r="CD171">
        <f t="shared" si="265"/>
        <v>21.77652645111084</v>
      </c>
      <c r="CE171">
        <f t="shared" si="266"/>
        <v>2.6175571520929224</v>
      </c>
      <c r="CF171">
        <f t="shared" si="267"/>
        <v>0.13842024510671169</v>
      </c>
      <c r="CG171">
        <f t="shared" si="268"/>
        <v>1.636860745324404</v>
      </c>
      <c r="CH171">
        <f t="shared" si="269"/>
        <v>0.98069640676851844</v>
      </c>
      <c r="CI171">
        <f t="shared" si="270"/>
        <v>8.6693593574467459E-2</v>
      </c>
      <c r="CJ171">
        <f t="shared" si="271"/>
        <v>63.609075580150069</v>
      </c>
      <c r="CK171">
        <f t="shared" si="272"/>
        <v>0.73592063349664816</v>
      </c>
      <c r="CL171">
        <f t="shared" si="273"/>
        <v>54.594718035029125</v>
      </c>
      <c r="CM171">
        <f t="shared" si="274"/>
        <v>885.70397729216393</v>
      </c>
      <c r="CN171">
        <f t="shared" si="275"/>
        <v>1.1609653889175653E-2</v>
      </c>
      <c r="CO171">
        <f t="shared" si="276"/>
        <v>0</v>
      </c>
      <c r="CP171">
        <f t="shared" si="277"/>
        <v>1387.05224553417</v>
      </c>
      <c r="CQ171">
        <f t="shared" si="278"/>
        <v>333.7666015625</v>
      </c>
      <c r="CR171">
        <f t="shared" si="279"/>
        <v>0.11008203691089544</v>
      </c>
      <c r="CS171">
        <v>-9999</v>
      </c>
    </row>
    <row r="172" spans="1:97" x14ac:dyDescent="0.2">
      <c r="A172" t="s">
        <v>84</v>
      </c>
      <c r="B172" t="s">
        <v>282</v>
      </c>
      <c r="C172" t="s">
        <v>100</v>
      </c>
      <c r="D172">
        <v>3</v>
      </c>
      <c r="E172">
        <v>2</v>
      </c>
      <c r="F172" t="s">
        <v>248</v>
      </c>
      <c r="G172" t="s">
        <v>101</v>
      </c>
      <c r="H172" t="s">
        <v>283</v>
      </c>
      <c r="I172">
        <v>1</v>
      </c>
      <c r="J172" s="6">
        <v>20130615</v>
      </c>
      <c r="K172" s="6" t="s">
        <v>138</v>
      </c>
      <c r="L172" s="6" t="s">
        <v>86</v>
      </c>
      <c r="M172" s="6" t="s">
        <v>87</v>
      </c>
      <c r="O172" s="1">
        <v>33</v>
      </c>
      <c r="P172" s="1" t="s">
        <v>292</v>
      </c>
      <c r="Q172" s="1">
        <v>8851.5000094072893</v>
      </c>
      <c r="R172" s="1">
        <v>0</v>
      </c>
      <c r="S172">
        <f t="shared" si="240"/>
        <v>18.905812087543783</v>
      </c>
      <c r="T172">
        <f t="shared" si="241"/>
        <v>0.14360353816883092</v>
      </c>
      <c r="U172">
        <f t="shared" si="242"/>
        <v>950.39688438421445</v>
      </c>
      <c r="V172" s="1">
        <v>45</v>
      </c>
      <c r="W172" s="1">
        <v>45</v>
      </c>
      <c r="X172" s="1">
        <v>0</v>
      </c>
      <c r="Y172" s="1">
        <v>0</v>
      </c>
      <c r="Z172" s="1">
        <v>731.6015625</v>
      </c>
      <c r="AA172" s="1">
        <v>1081.4771728515625</v>
      </c>
      <c r="AB172" s="1">
        <v>947.470703125</v>
      </c>
      <c r="AC172">
        <v>-9999</v>
      </c>
      <c r="AD172">
        <f t="shared" si="243"/>
        <v>0.32351640805236348</v>
      </c>
      <c r="AE172">
        <f t="shared" si="244"/>
        <v>0.12391058553110623</v>
      </c>
      <c r="AF172" s="1">
        <v>-1</v>
      </c>
      <c r="AG172" s="1">
        <v>0.87</v>
      </c>
      <c r="AH172" s="1">
        <v>0.92</v>
      </c>
      <c r="AI172" s="1">
        <v>12.993039131164551</v>
      </c>
      <c r="AJ172">
        <f t="shared" si="245"/>
        <v>0.87649651956558217</v>
      </c>
      <c r="AK172">
        <f t="shared" si="246"/>
        <v>9.6430004022871902E-3</v>
      </c>
      <c r="AL172">
        <f t="shared" si="247"/>
        <v>0.38301174978132924</v>
      </c>
      <c r="AM172">
        <f t="shared" si="248"/>
        <v>1.4782324536814566</v>
      </c>
      <c r="AN172">
        <f t="shared" si="249"/>
        <v>-1</v>
      </c>
      <c r="AO172" s="1">
        <v>2355.144287109375</v>
      </c>
      <c r="AP172" s="1">
        <v>0.5</v>
      </c>
      <c r="AQ172">
        <f t="shared" si="250"/>
        <v>127.89280972417527</v>
      </c>
      <c r="AR172">
        <f t="shared" si="251"/>
        <v>1.9303085511665055</v>
      </c>
      <c r="AS172">
        <f t="shared" si="252"/>
        <v>1.2964343670810914</v>
      </c>
      <c r="AT172">
        <f t="shared" si="253"/>
        <v>23.627361297607422</v>
      </c>
      <c r="AU172" s="1">
        <v>1.91</v>
      </c>
      <c r="AV172">
        <f t="shared" si="254"/>
        <v>4.766822409629822</v>
      </c>
      <c r="AW172" s="1">
        <v>1</v>
      </c>
      <c r="AX172">
        <f t="shared" si="255"/>
        <v>9.5336448192596439</v>
      </c>
      <c r="AY172" s="1">
        <v>19.700183868408203</v>
      </c>
      <c r="AZ172" s="1">
        <v>23.627361297607422</v>
      </c>
      <c r="BA172" s="1">
        <v>18.072036743164062</v>
      </c>
      <c r="BB172" s="1">
        <v>1200.533935546875</v>
      </c>
      <c r="BC172" s="1">
        <v>1187.0396728515625</v>
      </c>
      <c r="BD172" s="1">
        <v>15.566847801208496</v>
      </c>
      <c r="BE172" s="1">
        <v>16.775081634521484</v>
      </c>
      <c r="BF172" s="1">
        <v>65.75482177734375</v>
      </c>
      <c r="BG172" s="1">
        <v>70.858436584472656</v>
      </c>
      <c r="BH172" s="1">
        <v>300.02813720703125</v>
      </c>
      <c r="BI172" s="1">
        <v>2355.144287109375</v>
      </c>
      <c r="BJ172" s="1">
        <v>1.0181407928466797</v>
      </c>
      <c r="BK172" s="1">
        <v>97.296211242675781</v>
      </c>
      <c r="BL172" s="1">
        <v>2.4000616073608398</v>
      </c>
      <c r="BM172" s="1">
        <v>-9.3902610242366791E-3</v>
      </c>
      <c r="BN172" s="1">
        <v>0.25</v>
      </c>
      <c r="BO172" s="1">
        <v>-1.355140209197998</v>
      </c>
      <c r="BP172" s="1">
        <v>7.355140209197998</v>
      </c>
      <c r="BQ172" s="1">
        <v>1</v>
      </c>
      <c r="BR172" s="1">
        <v>0</v>
      </c>
      <c r="BS172" s="1">
        <v>0.15999999642372131</v>
      </c>
      <c r="BT172" s="1">
        <v>111115</v>
      </c>
      <c r="BU172">
        <f t="shared" si="256"/>
        <v>1.5708279434923103</v>
      </c>
      <c r="BV172">
        <f t="shared" si="257"/>
        <v>1.9303085511665054E-3</v>
      </c>
      <c r="BW172">
        <f t="shared" si="258"/>
        <v>296.7773612976074</v>
      </c>
      <c r="BX172">
        <f t="shared" si="259"/>
        <v>292.85018386840818</v>
      </c>
      <c r="BY172">
        <f t="shared" si="260"/>
        <v>376.82307751484768</v>
      </c>
      <c r="BZ172">
        <f t="shared" si="261"/>
        <v>0.96899020843201167</v>
      </c>
      <c r="CA172">
        <f t="shared" si="262"/>
        <v>2.9285862534066247</v>
      </c>
      <c r="CB172">
        <f t="shared" si="263"/>
        <v>30.099694695224645</v>
      </c>
      <c r="CC172">
        <f t="shared" si="264"/>
        <v>13.324613060703161</v>
      </c>
      <c r="CD172">
        <f t="shared" si="265"/>
        <v>21.663772583007812</v>
      </c>
      <c r="CE172">
        <f t="shared" si="266"/>
        <v>2.5995810643372734</v>
      </c>
      <c r="CF172">
        <f t="shared" si="267"/>
        <v>0.14147256297702684</v>
      </c>
      <c r="CG172">
        <f t="shared" si="268"/>
        <v>1.6321518863255333</v>
      </c>
      <c r="CH172">
        <f t="shared" si="269"/>
        <v>0.96742917801174011</v>
      </c>
      <c r="CI172">
        <f t="shared" si="270"/>
        <v>8.8609368810075098E-2</v>
      </c>
      <c r="CJ172">
        <f t="shared" si="271"/>
        <v>92.470016027427434</v>
      </c>
      <c r="CK172">
        <f t="shared" si="272"/>
        <v>0.80064458342923484</v>
      </c>
      <c r="CL172">
        <f t="shared" si="273"/>
        <v>55.341975906242901</v>
      </c>
      <c r="CM172">
        <f t="shared" si="274"/>
        <v>1184.3625386807337</v>
      </c>
      <c r="CN172">
        <f t="shared" si="275"/>
        <v>8.8341615245806828E-3</v>
      </c>
      <c r="CO172">
        <f t="shared" si="276"/>
        <v>0</v>
      </c>
      <c r="CP172">
        <f t="shared" si="277"/>
        <v>2064.2757707261312</v>
      </c>
      <c r="CQ172">
        <f t="shared" si="278"/>
        <v>349.8756103515625</v>
      </c>
      <c r="CR172">
        <f t="shared" si="279"/>
        <v>0.12391058553110623</v>
      </c>
      <c r="CS172">
        <v>-9999</v>
      </c>
    </row>
    <row r="173" spans="1:97" x14ac:dyDescent="0.2">
      <c r="A173" t="s">
        <v>84</v>
      </c>
      <c r="B173" t="s">
        <v>282</v>
      </c>
      <c r="C173" t="s">
        <v>100</v>
      </c>
      <c r="D173">
        <v>3</v>
      </c>
      <c r="E173">
        <v>2</v>
      </c>
      <c r="F173" t="s">
        <v>248</v>
      </c>
      <c r="G173" t="s">
        <v>101</v>
      </c>
      <c r="H173" t="s">
        <v>283</v>
      </c>
      <c r="I173">
        <v>1</v>
      </c>
      <c r="J173" s="6">
        <v>20130615</v>
      </c>
      <c r="K173" s="6" t="s">
        <v>138</v>
      </c>
      <c r="L173" s="6" t="s">
        <v>86</v>
      </c>
      <c r="M173" s="6" t="s">
        <v>87</v>
      </c>
      <c r="O173" s="1">
        <v>34</v>
      </c>
      <c r="P173" s="1" t="s">
        <v>293</v>
      </c>
      <c r="Q173" s="1">
        <v>8998.0000094417483</v>
      </c>
      <c r="R173" s="1">
        <v>0</v>
      </c>
      <c r="S173">
        <f t="shared" si="240"/>
        <v>20.370419244311734</v>
      </c>
      <c r="T173">
        <f t="shared" si="241"/>
        <v>0.13931200980906586</v>
      </c>
      <c r="U173">
        <f t="shared" si="242"/>
        <v>1218.5766451756103</v>
      </c>
      <c r="V173" s="1">
        <v>46</v>
      </c>
      <c r="W173" s="1">
        <v>46</v>
      </c>
      <c r="X173" s="1">
        <v>0</v>
      </c>
      <c r="Y173" s="1">
        <v>0</v>
      </c>
      <c r="Z173" s="1">
        <v>730.134033203125</v>
      </c>
      <c r="AA173" s="1">
        <v>1083.536376953125</v>
      </c>
      <c r="AB173" s="1">
        <v>938.9683837890625</v>
      </c>
      <c r="AC173">
        <v>-9999</v>
      </c>
      <c r="AD173">
        <f t="shared" si="243"/>
        <v>0.32615641824943414</v>
      </c>
      <c r="AE173">
        <f t="shared" si="244"/>
        <v>0.13342237163332143</v>
      </c>
      <c r="AF173" s="1">
        <v>-1</v>
      </c>
      <c r="AG173" s="1">
        <v>0.87</v>
      </c>
      <c r="AH173" s="1">
        <v>0.92</v>
      </c>
      <c r="AI173" s="1">
        <v>7.9800500869750977</v>
      </c>
      <c r="AJ173">
        <f t="shared" si="245"/>
        <v>0.87399002504348744</v>
      </c>
      <c r="AK173">
        <f t="shared" si="246"/>
        <v>1.0399696253508598E-2</v>
      </c>
      <c r="AL173">
        <f t="shared" si="247"/>
        <v>0.4090748002122227</v>
      </c>
      <c r="AM173">
        <f t="shared" si="248"/>
        <v>1.4840239294141802</v>
      </c>
      <c r="AN173">
        <f t="shared" si="249"/>
        <v>-1</v>
      </c>
      <c r="AO173" s="1">
        <v>2351.18017578125</v>
      </c>
      <c r="AP173" s="1">
        <v>0.5</v>
      </c>
      <c r="AQ173">
        <f t="shared" si="250"/>
        <v>137.08535080591847</v>
      </c>
      <c r="AR173">
        <f t="shared" si="251"/>
        <v>1.8939197627877571</v>
      </c>
      <c r="AS173">
        <f t="shared" si="252"/>
        <v>1.3105139814370783</v>
      </c>
      <c r="AT173">
        <f t="shared" si="253"/>
        <v>23.695610046386719</v>
      </c>
      <c r="AU173" s="1">
        <v>1.91</v>
      </c>
      <c r="AV173">
        <f t="shared" si="254"/>
        <v>4.766822409629822</v>
      </c>
      <c r="AW173" s="1">
        <v>1</v>
      </c>
      <c r="AX173">
        <f t="shared" si="255"/>
        <v>9.5336448192596439</v>
      </c>
      <c r="AY173" s="1">
        <v>19.718269348144531</v>
      </c>
      <c r="AZ173" s="1">
        <v>23.695610046386719</v>
      </c>
      <c r="BA173" s="1">
        <v>18.070259094238281</v>
      </c>
      <c r="BB173" s="1">
        <v>1499.99267578125</v>
      </c>
      <c r="BC173" s="1">
        <v>1485.2325439453125</v>
      </c>
      <c r="BD173" s="1">
        <v>15.568921089172363</v>
      </c>
      <c r="BE173" s="1">
        <v>16.754520416259766</v>
      </c>
      <c r="BF173" s="1">
        <v>65.689109802246094</v>
      </c>
      <c r="BG173" s="1">
        <v>70.691444396972656</v>
      </c>
      <c r="BH173" s="1">
        <v>299.9984130859375</v>
      </c>
      <c r="BI173" s="1">
        <v>2351.18017578125</v>
      </c>
      <c r="BJ173" s="1">
        <v>1.2005356550216675</v>
      </c>
      <c r="BK173" s="1">
        <v>97.295181274414062</v>
      </c>
      <c r="BL173" s="1">
        <v>2.5344610214233398</v>
      </c>
      <c r="BM173" s="1">
        <v>-2.5324251502752304E-2</v>
      </c>
      <c r="BN173" s="1">
        <v>0.5</v>
      </c>
      <c r="BO173" s="1">
        <v>-1.355140209197998</v>
      </c>
      <c r="BP173" s="1">
        <v>7.355140209197998</v>
      </c>
      <c r="BQ173" s="1">
        <v>1</v>
      </c>
      <c r="BR173" s="1">
        <v>0</v>
      </c>
      <c r="BS173" s="1">
        <v>0.15999999642372131</v>
      </c>
      <c r="BT173" s="1">
        <v>111115</v>
      </c>
      <c r="BU173">
        <f t="shared" si="256"/>
        <v>1.5706723198216621</v>
      </c>
      <c r="BV173">
        <f t="shared" si="257"/>
        <v>1.893919762787757E-3</v>
      </c>
      <c r="BW173">
        <f t="shared" si="258"/>
        <v>296.8456100463867</v>
      </c>
      <c r="BX173">
        <f t="shared" si="259"/>
        <v>292.86826934814451</v>
      </c>
      <c r="BY173">
        <f t="shared" si="260"/>
        <v>376.18881971652445</v>
      </c>
      <c r="BZ173">
        <f t="shared" si="261"/>
        <v>0.9705107505939139</v>
      </c>
      <c r="CA173">
        <f t="shared" si="262"/>
        <v>2.9406480825029435</v>
      </c>
      <c r="CB173">
        <f t="shared" si="263"/>
        <v>30.22398482622749</v>
      </c>
      <c r="CC173">
        <f t="shared" si="264"/>
        <v>13.469464409967724</v>
      </c>
      <c r="CD173">
        <f t="shared" si="265"/>
        <v>21.706939697265625</v>
      </c>
      <c r="CE173">
        <f t="shared" si="266"/>
        <v>2.6064502884468461</v>
      </c>
      <c r="CF173">
        <f t="shared" si="267"/>
        <v>0.13730560820715673</v>
      </c>
      <c r="CG173">
        <f t="shared" si="268"/>
        <v>1.6301341010658652</v>
      </c>
      <c r="CH173">
        <f t="shared" si="269"/>
        <v>0.97631618738098092</v>
      </c>
      <c r="CI173">
        <f t="shared" si="270"/>
        <v>8.5994040181190903E-2</v>
      </c>
      <c r="CJ173">
        <f t="shared" si="271"/>
        <v>118.56163558912834</v>
      </c>
      <c r="CK173">
        <f t="shared" si="272"/>
        <v>0.8204618530231178</v>
      </c>
      <c r="CL173">
        <f t="shared" si="273"/>
        <v>55.019808960497208</v>
      </c>
      <c r="CM173">
        <f t="shared" si="274"/>
        <v>1482.3480158869286</v>
      </c>
      <c r="CN173">
        <f t="shared" si="275"/>
        <v>7.5608194786612017E-3</v>
      </c>
      <c r="CO173">
        <f t="shared" si="276"/>
        <v>0</v>
      </c>
      <c r="CP173">
        <f t="shared" si="277"/>
        <v>2054.9080207128059</v>
      </c>
      <c r="CQ173">
        <f t="shared" si="278"/>
        <v>353.40234375</v>
      </c>
      <c r="CR173">
        <f t="shared" si="279"/>
        <v>0.13342237163332143</v>
      </c>
      <c r="CS173">
        <v>-9999</v>
      </c>
    </row>
    <row r="174" spans="1:97" x14ac:dyDescent="0.2">
      <c r="A174" t="s">
        <v>84</v>
      </c>
      <c r="B174" t="s">
        <v>195</v>
      </c>
      <c r="C174" t="s">
        <v>102</v>
      </c>
      <c r="D174">
        <v>1</v>
      </c>
      <c r="E174">
        <v>1</v>
      </c>
      <c r="F174" t="s">
        <v>248</v>
      </c>
      <c r="G174" t="s">
        <v>103</v>
      </c>
      <c r="H174" t="s">
        <v>416</v>
      </c>
      <c r="I174">
        <v>1</v>
      </c>
      <c r="J174" s="6">
        <v>20130615</v>
      </c>
      <c r="K174" s="6" t="s">
        <v>294</v>
      </c>
      <c r="L174" s="6" t="s">
        <v>86</v>
      </c>
      <c r="M174" s="6" t="s">
        <v>87</v>
      </c>
      <c r="N174">
        <v>1</v>
      </c>
      <c r="O174" s="3">
        <v>1</v>
      </c>
      <c r="P174" s="3" t="s">
        <v>295</v>
      </c>
      <c r="Q174" s="3">
        <v>1329.9999952446669</v>
      </c>
      <c r="R174" s="3">
        <v>0</v>
      </c>
      <c r="S174" s="4">
        <f t="shared" si="240"/>
        <v>4.5075018349040548</v>
      </c>
      <c r="T174" s="4">
        <f t="shared" si="241"/>
        <v>6.2092974516751394E-2</v>
      </c>
      <c r="U174" s="4">
        <f t="shared" si="242"/>
        <v>271.17049272343468</v>
      </c>
      <c r="V174" s="3">
        <v>1</v>
      </c>
      <c r="W174" s="3">
        <v>1</v>
      </c>
      <c r="X174" s="3">
        <v>0</v>
      </c>
      <c r="Y174" s="3">
        <v>0</v>
      </c>
      <c r="Z174" s="3">
        <v>470.333251953125</v>
      </c>
      <c r="AA174" s="3">
        <v>826.0958251953125</v>
      </c>
      <c r="AB174" s="3">
        <v>710.78485107421875</v>
      </c>
      <c r="AC174">
        <v>-9999</v>
      </c>
      <c r="AD174" s="4">
        <f t="shared" si="243"/>
        <v>0.43065533366916015</v>
      </c>
      <c r="AE174" s="4">
        <f t="shared" si="244"/>
        <v>0.1395854701164129</v>
      </c>
      <c r="AF174" s="3">
        <v>-1</v>
      </c>
      <c r="AG174" s="3">
        <v>0.87</v>
      </c>
      <c r="AH174" s="3">
        <v>0.92</v>
      </c>
      <c r="AI174" s="3">
        <v>10.138094902038574</v>
      </c>
      <c r="AJ174" s="4">
        <f t="shared" si="245"/>
        <v>0.87506904745101932</v>
      </c>
      <c r="AK174" s="4">
        <f t="shared" si="246"/>
        <v>3.145025341656543E-3</v>
      </c>
      <c r="AL174" s="4">
        <f t="shared" si="247"/>
        <v>0.32412339800172041</v>
      </c>
      <c r="AM174" s="4">
        <f t="shared" si="248"/>
        <v>1.7564053184945638</v>
      </c>
      <c r="AN174" s="4">
        <f t="shared" si="249"/>
        <v>-1</v>
      </c>
      <c r="AO174" s="3">
        <v>2001.1893310546875</v>
      </c>
      <c r="AP174" s="3">
        <v>0.5</v>
      </c>
      <c r="AQ174" s="4">
        <f t="shared" si="250"/>
        <v>122.2195609379677</v>
      </c>
      <c r="AR174" s="4">
        <f t="shared" si="251"/>
        <v>1.0150633332271022</v>
      </c>
      <c r="AS174" s="4">
        <f t="shared" si="252"/>
        <v>1.5661959178985545</v>
      </c>
      <c r="AT174" s="4">
        <f t="shared" si="253"/>
        <v>23.677566528320312</v>
      </c>
      <c r="AU174" s="3">
        <v>2</v>
      </c>
      <c r="AV174" s="4">
        <f t="shared" si="254"/>
        <v>4.644859790802002</v>
      </c>
      <c r="AW174" s="3">
        <v>1</v>
      </c>
      <c r="AX174" s="4">
        <f t="shared" si="255"/>
        <v>9.2897195816040039</v>
      </c>
      <c r="AY174" s="3">
        <v>18.386669158935547</v>
      </c>
      <c r="AZ174" s="3">
        <v>23.677566528320312</v>
      </c>
      <c r="BA174" s="3">
        <v>17.010883331298828</v>
      </c>
      <c r="BB174" s="3">
        <v>400.04025268554688</v>
      </c>
      <c r="BC174" s="3">
        <v>396.76898193359375</v>
      </c>
      <c r="BD174" s="3">
        <v>13.422788619995117</v>
      </c>
      <c r="BE174" s="3">
        <v>14.089509010314941</v>
      </c>
      <c r="BF174" s="3">
        <v>61.557865142822266</v>
      </c>
      <c r="BG174" s="3">
        <v>64.615486145019531</v>
      </c>
      <c r="BH174" s="3">
        <v>300.20428466796875</v>
      </c>
      <c r="BI174" s="3">
        <v>2001.1893310546875</v>
      </c>
      <c r="BJ174" s="3">
        <v>1.3594017028808594</v>
      </c>
      <c r="BK174" s="3">
        <v>97.3248291015625</v>
      </c>
      <c r="BL174" s="3">
        <v>0.34845608472824097</v>
      </c>
      <c r="BM174" s="3">
        <v>7.2440974414348602E-2</v>
      </c>
      <c r="BN174" s="3">
        <v>0.75</v>
      </c>
      <c r="BO174" s="3">
        <v>-1.355140209197998</v>
      </c>
      <c r="BP174" s="3">
        <v>7.355140209197998</v>
      </c>
      <c r="BQ174" s="3">
        <v>1</v>
      </c>
      <c r="BR174" s="3">
        <v>0</v>
      </c>
      <c r="BS174" s="3">
        <v>0.15999999642372131</v>
      </c>
      <c r="BT174" s="3">
        <v>111115</v>
      </c>
      <c r="BU174" s="4">
        <f t="shared" si="256"/>
        <v>1.5010214233398436</v>
      </c>
      <c r="BV174" s="4">
        <f t="shared" si="257"/>
        <v>1.0150633332271022E-3</v>
      </c>
      <c r="BW174" s="4">
        <f t="shared" si="258"/>
        <v>296.82756652832029</v>
      </c>
      <c r="BX174" s="4">
        <f t="shared" si="259"/>
        <v>291.53666915893552</v>
      </c>
      <c r="BY174" s="4">
        <f t="shared" si="260"/>
        <v>320.19028581193925</v>
      </c>
      <c r="BZ174" s="4">
        <f t="shared" si="261"/>
        <v>0.86944624736675113</v>
      </c>
      <c r="CA174" s="4">
        <f t="shared" si="262"/>
        <v>2.9374549744523812</v>
      </c>
      <c r="CB174" s="4">
        <f t="shared" si="263"/>
        <v>30.181968995671443</v>
      </c>
      <c r="CC174" s="4">
        <f t="shared" si="264"/>
        <v>16.092459985356502</v>
      </c>
      <c r="CD174" s="4">
        <f t="shared" si="265"/>
        <v>21.03211784362793</v>
      </c>
      <c r="CE174" s="4">
        <f t="shared" si="266"/>
        <v>2.500862517202032</v>
      </c>
      <c r="CF174" s="4">
        <f t="shared" si="267"/>
        <v>6.1680697489041453E-2</v>
      </c>
      <c r="CG174" s="4">
        <f t="shared" si="268"/>
        <v>1.3712590565538267</v>
      </c>
      <c r="CH174" s="4">
        <f t="shared" si="269"/>
        <v>1.1296034606482053</v>
      </c>
      <c r="CI174" s="4">
        <f t="shared" si="270"/>
        <v>3.8587265660212318E-2</v>
      </c>
      <c r="CJ174" s="4">
        <f t="shared" si="271"/>
        <v>26.391621861694777</v>
      </c>
      <c r="CK174" s="4">
        <f t="shared" si="272"/>
        <v>0.68344680423839133</v>
      </c>
      <c r="CL174" s="4">
        <f t="shared" si="273"/>
        <v>45.836950680867346</v>
      </c>
      <c r="CM174" s="4">
        <f t="shared" si="274"/>
        <v>396.11394305715976</v>
      </c>
      <c r="CN174" s="4">
        <f t="shared" si="275"/>
        <v>5.2159269554064172E-3</v>
      </c>
      <c r="CO174" s="4">
        <f t="shared" si="276"/>
        <v>0</v>
      </c>
      <c r="CP174" s="4">
        <f t="shared" si="277"/>
        <v>1751.1788416951679</v>
      </c>
      <c r="CQ174" s="4">
        <f t="shared" si="278"/>
        <v>355.7625732421875</v>
      </c>
      <c r="CR174" s="4">
        <f t="shared" si="279"/>
        <v>0.1395854701164129</v>
      </c>
      <c r="CS174">
        <v>-9999</v>
      </c>
    </row>
    <row r="175" spans="1:97" x14ac:dyDescent="0.2">
      <c r="A175" t="s">
        <v>84</v>
      </c>
      <c r="B175" t="s">
        <v>195</v>
      </c>
      <c r="C175" t="s">
        <v>102</v>
      </c>
      <c r="D175">
        <v>1</v>
      </c>
      <c r="E175">
        <v>1</v>
      </c>
      <c r="F175" t="s">
        <v>248</v>
      </c>
      <c r="G175" t="s">
        <v>103</v>
      </c>
      <c r="H175" t="s">
        <v>416</v>
      </c>
      <c r="I175">
        <v>1</v>
      </c>
      <c r="J175" s="6">
        <v>20130615</v>
      </c>
      <c r="K175" s="6" t="s">
        <v>294</v>
      </c>
      <c r="L175" s="6" t="s">
        <v>86</v>
      </c>
      <c r="M175" s="6" t="s">
        <v>87</v>
      </c>
      <c r="N175">
        <v>1</v>
      </c>
      <c r="O175" s="3">
        <v>2</v>
      </c>
      <c r="P175" s="3" t="s">
        <v>296</v>
      </c>
      <c r="Q175" s="3">
        <v>1489.4999990696087</v>
      </c>
      <c r="R175" s="3">
        <v>0</v>
      </c>
      <c r="S175" s="4">
        <f t="shared" si="240"/>
        <v>2.4332001179628029</v>
      </c>
      <c r="T175" s="4">
        <f t="shared" si="241"/>
        <v>7.0864968150879795E-2</v>
      </c>
      <c r="U175" s="4">
        <f t="shared" si="242"/>
        <v>186.66445460466281</v>
      </c>
      <c r="V175" s="3">
        <v>2</v>
      </c>
      <c r="W175" s="3">
        <v>2</v>
      </c>
      <c r="X175" s="3">
        <v>0</v>
      </c>
      <c r="Y175" s="3">
        <v>0</v>
      </c>
      <c r="Z175" s="3">
        <v>465.712646484375</v>
      </c>
      <c r="AA175" s="3">
        <v>786.16876220703125</v>
      </c>
      <c r="AB175" s="3">
        <v>692.7205810546875</v>
      </c>
      <c r="AC175">
        <v>-9999</v>
      </c>
      <c r="AD175" s="4">
        <f t="shared" si="243"/>
        <v>0.40761746221387857</v>
      </c>
      <c r="AE175" s="4">
        <f t="shared" si="244"/>
        <v>0.11886529412591303</v>
      </c>
      <c r="AF175" s="3">
        <v>-1</v>
      </c>
      <c r="AG175" s="3">
        <v>0.87</v>
      </c>
      <c r="AH175" s="3">
        <v>0.92</v>
      </c>
      <c r="AI175" s="3">
        <v>10.138094902038574</v>
      </c>
      <c r="AJ175" s="4">
        <f t="shared" si="245"/>
        <v>0.87506904745101932</v>
      </c>
      <c r="AK175" s="4">
        <f t="shared" si="246"/>
        <v>1.9602452925605819E-3</v>
      </c>
      <c r="AL175" s="4">
        <f t="shared" si="247"/>
        <v>0.29160991651418483</v>
      </c>
      <c r="AM175" s="4">
        <f t="shared" si="248"/>
        <v>1.688098375987322</v>
      </c>
      <c r="AN175" s="4">
        <f t="shared" si="249"/>
        <v>-1</v>
      </c>
      <c r="AO175" s="3">
        <v>2001.45751953125</v>
      </c>
      <c r="AP175" s="3">
        <v>0.5</v>
      </c>
      <c r="AQ175" s="4">
        <f t="shared" si="250"/>
        <v>104.09114190033333</v>
      </c>
      <c r="AR175" s="4">
        <f t="shared" si="251"/>
        <v>1.1433757960462239</v>
      </c>
      <c r="AS175" s="4">
        <f t="shared" si="252"/>
        <v>1.5472425418538993</v>
      </c>
      <c r="AT175" s="4">
        <f t="shared" si="253"/>
        <v>23.643613815307617</v>
      </c>
      <c r="AU175" s="3">
        <v>2</v>
      </c>
      <c r="AV175" s="4">
        <f t="shared" si="254"/>
        <v>4.644859790802002</v>
      </c>
      <c r="AW175" s="3">
        <v>1</v>
      </c>
      <c r="AX175" s="4">
        <f t="shared" si="255"/>
        <v>9.2897195816040039</v>
      </c>
      <c r="AY175" s="3">
        <v>18.385627746582031</v>
      </c>
      <c r="AZ175" s="3">
        <v>23.643613815307617</v>
      </c>
      <c r="BA175" s="3">
        <v>17.009157180786133</v>
      </c>
      <c r="BB175" s="3">
        <v>249.41218566894531</v>
      </c>
      <c r="BC175" s="3">
        <v>247.60243225097656</v>
      </c>
      <c r="BD175" s="3">
        <v>13.471196174621582</v>
      </c>
      <c r="BE175" s="3">
        <v>14.222143173217773</v>
      </c>
      <c r="BF175" s="3">
        <v>61.785888671875</v>
      </c>
      <c r="BG175" s="3">
        <v>65.230125427246094</v>
      </c>
      <c r="BH175" s="3">
        <v>300.18484497070312</v>
      </c>
      <c r="BI175" s="3">
        <v>2001.45751953125</v>
      </c>
      <c r="BJ175" s="3">
        <v>1.1057772636413574</v>
      </c>
      <c r="BK175" s="3">
        <v>97.327957153320312</v>
      </c>
      <c r="BL175" s="3">
        <v>0.25653713941574097</v>
      </c>
      <c r="BM175" s="3">
        <v>7.8994624316692352E-2</v>
      </c>
      <c r="BN175" s="3">
        <v>0.5</v>
      </c>
      <c r="BO175" s="3">
        <v>-1.355140209197998</v>
      </c>
      <c r="BP175" s="3">
        <v>7.355140209197998</v>
      </c>
      <c r="BQ175" s="3">
        <v>1</v>
      </c>
      <c r="BR175" s="3">
        <v>0</v>
      </c>
      <c r="BS175" s="3">
        <v>0.15999999642372131</v>
      </c>
      <c r="BT175" s="3">
        <v>111115</v>
      </c>
      <c r="BU175" s="4">
        <f t="shared" si="256"/>
        <v>1.5009242248535155</v>
      </c>
      <c r="BV175" s="4">
        <f t="shared" si="257"/>
        <v>1.1433757960462238E-3</v>
      </c>
      <c r="BW175" s="4">
        <f t="shared" si="258"/>
        <v>296.79361381530759</v>
      </c>
      <c r="BX175" s="4">
        <f t="shared" si="259"/>
        <v>291.53562774658201</v>
      </c>
      <c r="BY175" s="4">
        <f t="shared" si="260"/>
        <v>320.23319596723013</v>
      </c>
      <c r="BZ175" s="4">
        <f t="shared" si="261"/>
        <v>0.84848378096316246</v>
      </c>
      <c r="CA175" s="4">
        <f t="shared" si="262"/>
        <v>2.9314546832452257</v>
      </c>
      <c r="CB175" s="4">
        <f t="shared" si="263"/>
        <v>30.119348735814086</v>
      </c>
      <c r="CC175" s="4">
        <f t="shared" si="264"/>
        <v>15.897205562596312</v>
      </c>
      <c r="CD175" s="4">
        <f t="shared" si="265"/>
        <v>21.014620780944824</v>
      </c>
      <c r="CE175" s="4">
        <f t="shared" si="266"/>
        <v>2.4981753691454864</v>
      </c>
      <c r="CF175" s="4">
        <f t="shared" si="267"/>
        <v>7.0328479891590828E-2</v>
      </c>
      <c r="CG175" s="4">
        <f t="shared" si="268"/>
        <v>1.3842121413913264</v>
      </c>
      <c r="CH175" s="4">
        <f t="shared" si="269"/>
        <v>1.11396322775416</v>
      </c>
      <c r="CI175" s="4">
        <f t="shared" si="270"/>
        <v>4.4003187261212773E-2</v>
      </c>
      <c r="CJ175" s="4">
        <f t="shared" si="271"/>
        <v>18.167670039810528</v>
      </c>
      <c r="CK175" s="4">
        <f t="shared" si="272"/>
        <v>0.75388780678638345</v>
      </c>
      <c r="CL175" s="4">
        <f t="shared" si="273"/>
        <v>46.431211914842244</v>
      </c>
      <c r="CM175" s="4">
        <f t="shared" si="274"/>
        <v>247.24883490819406</v>
      </c>
      <c r="CN175" s="4">
        <f t="shared" si="275"/>
        <v>4.5693412610133969E-3</v>
      </c>
      <c r="CO175" s="4">
        <f t="shared" si="276"/>
        <v>0</v>
      </c>
      <c r="CP175" s="4">
        <f t="shared" si="277"/>
        <v>1751.4135251298908</v>
      </c>
      <c r="CQ175" s="4">
        <f t="shared" si="278"/>
        <v>320.45611572265625</v>
      </c>
      <c r="CR175" s="4">
        <f t="shared" si="279"/>
        <v>0.11886529412591303</v>
      </c>
      <c r="CS175">
        <v>-9999</v>
      </c>
    </row>
    <row r="176" spans="1:97" x14ac:dyDescent="0.2">
      <c r="A176" t="s">
        <v>84</v>
      </c>
      <c r="B176" t="s">
        <v>195</v>
      </c>
      <c r="C176" t="s">
        <v>102</v>
      </c>
      <c r="D176">
        <v>1</v>
      </c>
      <c r="E176">
        <v>1</v>
      </c>
      <c r="F176" t="s">
        <v>248</v>
      </c>
      <c r="G176" t="s">
        <v>103</v>
      </c>
      <c r="H176" t="s">
        <v>416</v>
      </c>
      <c r="I176">
        <v>1</v>
      </c>
      <c r="J176" s="6">
        <v>20130615</v>
      </c>
      <c r="K176" s="6" t="s">
        <v>294</v>
      </c>
      <c r="L176" s="6" t="s">
        <v>86</v>
      </c>
      <c r="M176" s="6" t="s">
        <v>87</v>
      </c>
      <c r="O176" s="1">
        <v>3</v>
      </c>
      <c r="P176" s="1" t="s">
        <v>297</v>
      </c>
      <c r="Q176" s="1">
        <v>1774.9999993108213</v>
      </c>
      <c r="R176" s="1">
        <v>0</v>
      </c>
      <c r="S176">
        <f t="shared" si="240"/>
        <v>0.11252253367730942</v>
      </c>
      <c r="T176">
        <f t="shared" si="241"/>
        <v>9.1435068543529341E-2</v>
      </c>
      <c r="U176">
        <f t="shared" si="242"/>
        <v>95.528781960075563</v>
      </c>
      <c r="V176" s="1">
        <v>3</v>
      </c>
      <c r="W176" s="1">
        <v>3</v>
      </c>
      <c r="X176" s="1">
        <v>0</v>
      </c>
      <c r="Y176" s="1">
        <v>0</v>
      </c>
      <c r="Z176" s="1">
        <v>461.05810546875</v>
      </c>
      <c r="AA176" s="1">
        <v>768.05035400390625</v>
      </c>
      <c r="AB176" s="1">
        <v>676.6326904296875</v>
      </c>
      <c r="AC176">
        <v>-9999</v>
      </c>
      <c r="AD176">
        <f t="shared" si="243"/>
        <v>0.39970328369068742</v>
      </c>
      <c r="AE176">
        <f t="shared" si="244"/>
        <v>0.11902561218499719</v>
      </c>
      <c r="AF176" s="1">
        <v>-1</v>
      </c>
      <c r="AG176" s="1">
        <v>0.87</v>
      </c>
      <c r="AH176" s="1">
        <v>0.92</v>
      </c>
      <c r="AI176" s="1">
        <v>9.9459981918334961</v>
      </c>
      <c r="AJ176">
        <f t="shared" si="245"/>
        <v>0.87497299909591675</v>
      </c>
      <c r="AK176">
        <f t="shared" si="246"/>
        <v>6.3511678021484978E-4</v>
      </c>
      <c r="AL176">
        <f t="shared" si="247"/>
        <v>0.29778492457196276</v>
      </c>
      <c r="AM176">
        <f t="shared" si="248"/>
        <v>1.6658428620901098</v>
      </c>
      <c r="AN176">
        <f t="shared" si="249"/>
        <v>-1</v>
      </c>
      <c r="AO176" s="1">
        <v>2001.98388671875</v>
      </c>
      <c r="AP176" s="1">
        <v>0.5</v>
      </c>
      <c r="AQ176">
        <f t="shared" si="250"/>
        <v>104.24750200722991</v>
      </c>
      <c r="AR176">
        <f t="shared" si="251"/>
        <v>1.4314367268020047</v>
      </c>
      <c r="AS176">
        <f t="shared" si="252"/>
        <v>1.5045207747233278</v>
      </c>
      <c r="AT176">
        <f t="shared" si="253"/>
        <v>23.528556823730469</v>
      </c>
      <c r="AU176" s="1">
        <v>2</v>
      </c>
      <c r="AV176">
        <f t="shared" si="254"/>
        <v>4.644859790802002</v>
      </c>
      <c r="AW176" s="1">
        <v>1</v>
      </c>
      <c r="AX176">
        <f t="shared" si="255"/>
        <v>9.2897195816040039</v>
      </c>
      <c r="AY176" s="1">
        <v>18.369768142700195</v>
      </c>
      <c r="AZ176" s="1">
        <v>23.528556823730469</v>
      </c>
      <c r="BA176" s="1">
        <v>17.012313842773438</v>
      </c>
      <c r="BB176" s="1">
        <v>100.15396881103516</v>
      </c>
      <c r="BC176" s="1">
        <v>99.983650207519531</v>
      </c>
      <c r="BD176" s="1">
        <v>13.513439178466797</v>
      </c>
      <c r="BE176" s="1">
        <v>14.453330993652344</v>
      </c>
      <c r="BF176" s="1">
        <v>62.039840698242188</v>
      </c>
      <c r="BG176" s="1">
        <v>66.3548583984375</v>
      </c>
      <c r="BH176" s="1">
        <v>300.19363403320312</v>
      </c>
      <c r="BI176" s="1">
        <v>2001.98388671875</v>
      </c>
      <c r="BJ176" s="1">
        <v>1.0536248683929443</v>
      </c>
      <c r="BK176" s="1">
        <v>97.325668334960938</v>
      </c>
      <c r="BL176" s="1">
        <v>-2.3919403553009033E-2</v>
      </c>
      <c r="BM176" s="1">
        <v>8.6903445422649384E-2</v>
      </c>
      <c r="BN176" s="1">
        <v>0.5</v>
      </c>
      <c r="BO176" s="1">
        <v>-1.355140209197998</v>
      </c>
      <c r="BP176" s="1">
        <v>7.355140209197998</v>
      </c>
      <c r="BQ176" s="1">
        <v>1</v>
      </c>
      <c r="BR176" s="1">
        <v>0</v>
      </c>
      <c r="BS176" s="1">
        <v>0.15999999642372131</v>
      </c>
      <c r="BT176" s="1">
        <v>111115</v>
      </c>
      <c r="BU176">
        <f t="shared" si="256"/>
        <v>1.5009681701660154</v>
      </c>
      <c r="BV176">
        <f t="shared" si="257"/>
        <v>1.4314367268020048E-3</v>
      </c>
      <c r="BW176">
        <f t="shared" si="258"/>
        <v>296.67855682373045</v>
      </c>
      <c r="BX176">
        <f t="shared" si="259"/>
        <v>291.51976814270017</v>
      </c>
      <c r="BY176">
        <f t="shared" si="260"/>
        <v>320.3174147153477</v>
      </c>
      <c r="BZ176">
        <f t="shared" si="261"/>
        <v>0.80255536349378298</v>
      </c>
      <c r="CA176">
        <f t="shared" si="262"/>
        <v>2.9112008733469472</v>
      </c>
      <c r="CB176">
        <f t="shared" si="263"/>
        <v>29.911953579682709</v>
      </c>
      <c r="CC176">
        <f t="shared" si="264"/>
        <v>15.458622586030366</v>
      </c>
      <c r="CD176">
        <f t="shared" si="265"/>
        <v>20.949162483215332</v>
      </c>
      <c r="CE176">
        <f t="shared" si="266"/>
        <v>2.4881448853650183</v>
      </c>
      <c r="CF176">
        <f t="shared" si="267"/>
        <v>9.0543880617165895E-2</v>
      </c>
      <c r="CG176">
        <f t="shared" si="268"/>
        <v>1.4066800986236194</v>
      </c>
      <c r="CH176">
        <f t="shared" si="269"/>
        <v>1.0814647867413989</v>
      </c>
      <c r="CI176">
        <f t="shared" si="270"/>
        <v>5.6669323901486553E-2</v>
      </c>
      <c r="CJ176">
        <f t="shared" si="271"/>
        <v>9.2974025494891137</v>
      </c>
      <c r="CK176">
        <f t="shared" si="272"/>
        <v>0.95544403271737188</v>
      </c>
      <c r="CL176">
        <f t="shared" si="273"/>
        <v>47.66230609805443</v>
      </c>
      <c r="CM176">
        <f t="shared" si="274"/>
        <v>99.967298215499753</v>
      </c>
      <c r="CN176">
        <f t="shared" si="275"/>
        <v>5.3648378407660348E-4</v>
      </c>
      <c r="CO176">
        <f t="shared" si="276"/>
        <v>0</v>
      </c>
      <c r="CP176">
        <f t="shared" si="277"/>
        <v>1751.6818455040047</v>
      </c>
      <c r="CQ176">
        <f t="shared" si="278"/>
        <v>306.99224853515625</v>
      </c>
      <c r="CR176">
        <f t="shared" si="279"/>
        <v>0.11902561218499719</v>
      </c>
      <c r="CS176">
        <v>-9999</v>
      </c>
    </row>
    <row r="177" spans="1:97" x14ac:dyDescent="0.2">
      <c r="A177" t="s">
        <v>84</v>
      </c>
      <c r="B177" t="s">
        <v>195</v>
      </c>
      <c r="C177" t="s">
        <v>102</v>
      </c>
      <c r="D177">
        <v>1</v>
      </c>
      <c r="E177">
        <v>1</v>
      </c>
      <c r="F177" t="s">
        <v>248</v>
      </c>
      <c r="G177" t="s">
        <v>103</v>
      </c>
      <c r="H177" t="s">
        <v>416</v>
      </c>
      <c r="I177">
        <v>1</v>
      </c>
      <c r="J177" s="6">
        <v>20130615</v>
      </c>
      <c r="K177" s="6" t="s">
        <v>294</v>
      </c>
      <c r="L177" s="6" t="s">
        <v>86</v>
      </c>
      <c r="M177" s="6" t="s">
        <v>87</v>
      </c>
      <c r="O177" s="1">
        <v>4</v>
      </c>
      <c r="P177" s="1" t="s">
        <v>298</v>
      </c>
      <c r="Q177" s="1">
        <v>1861.4999992763624</v>
      </c>
      <c r="R177" s="1">
        <v>0</v>
      </c>
      <c r="S177">
        <f t="shared" si="240"/>
        <v>0.29604363690740804</v>
      </c>
      <c r="T177">
        <f t="shared" si="241"/>
        <v>9.8241194206290433E-2</v>
      </c>
      <c r="U177">
        <f t="shared" si="242"/>
        <v>92.505351373431665</v>
      </c>
      <c r="V177" s="1">
        <v>4</v>
      </c>
      <c r="W177" s="1">
        <v>4</v>
      </c>
      <c r="X177" s="1">
        <v>0</v>
      </c>
      <c r="Y177" s="1">
        <v>0</v>
      </c>
      <c r="Z177" s="1">
        <v>458.973388671875</v>
      </c>
      <c r="AA177" s="1">
        <v>759.29541015625</v>
      </c>
      <c r="AB177" s="1">
        <v>672.7860107421875</v>
      </c>
      <c r="AC177">
        <v>-9999</v>
      </c>
      <c r="AD177">
        <f t="shared" si="243"/>
        <v>0.39552724468935468</v>
      </c>
      <c r="AE177">
        <f t="shared" si="244"/>
        <v>0.11393378421220846</v>
      </c>
      <c r="AF177" s="1">
        <v>-1</v>
      </c>
      <c r="AG177" s="1">
        <v>0.87</v>
      </c>
      <c r="AH177" s="1">
        <v>0.92</v>
      </c>
      <c r="AI177" s="1">
        <v>9.9459981918334961</v>
      </c>
      <c r="AJ177">
        <f t="shared" si="245"/>
        <v>0.87497299909591675</v>
      </c>
      <c r="AK177">
        <f t="shared" si="246"/>
        <v>7.4003893976920824E-4</v>
      </c>
      <c r="AL177">
        <f t="shared" si="247"/>
        <v>0.28805546455261644</v>
      </c>
      <c r="AM177">
        <f t="shared" si="248"/>
        <v>1.6543342792779614</v>
      </c>
      <c r="AN177">
        <f t="shared" si="249"/>
        <v>-1</v>
      </c>
      <c r="AO177" s="1">
        <v>2001.5682373046875</v>
      </c>
      <c r="AP177" s="1">
        <v>0.5</v>
      </c>
      <c r="AQ177">
        <f t="shared" si="250"/>
        <v>99.767152862973219</v>
      </c>
      <c r="AR177">
        <f t="shared" si="251"/>
        <v>1.5294264205040142</v>
      </c>
      <c r="AS177">
        <f t="shared" si="252"/>
        <v>1.4971803935367916</v>
      </c>
      <c r="AT177">
        <f t="shared" si="253"/>
        <v>23.531944274902344</v>
      </c>
      <c r="AU177" s="1">
        <v>2</v>
      </c>
      <c r="AV177">
        <f t="shared" si="254"/>
        <v>4.644859790802002</v>
      </c>
      <c r="AW177" s="1">
        <v>1</v>
      </c>
      <c r="AX177">
        <f t="shared" si="255"/>
        <v>9.2897195816040039</v>
      </c>
      <c r="AY177" s="1">
        <v>18.377281188964844</v>
      </c>
      <c r="AZ177" s="1">
        <v>23.531944274902344</v>
      </c>
      <c r="BA177" s="1">
        <v>17.012271881103516</v>
      </c>
      <c r="BB177" s="1">
        <v>100.08599090576172</v>
      </c>
      <c r="BC177" s="1">
        <v>99.787094116210938</v>
      </c>
      <c r="BD177" s="1">
        <v>13.530611038208008</v>
      </c>
      <c r="BE177" s="1">
        <v>14.534702301025391</v>
      </c>
      <c r="BF177" s="1">
        <v>62.090095520019531</v>
      </c>
      <c r="BG177" s="1">
        <v>66.697731018066406</v>
      </c>
      <c r="BH177" s="1">
        <v>300.21109008789062</v>
      </c>
      <c r="BI177" s="1">
        <v>2001.5682373046875</v>
      </c>
      <c r="BJ177" s="1">
        <v>1.3025069236755371</v>
      </c>
      <c r="BK177" s="1">
        <v>97.326728820800781</v>
      </c>
      <c r="BL177" s="1">
        <v>-0.11020785570144653</v>
      </c>
      <c r="BM177" s="1">
        <v>8.5657946765422821E-2</v>
      </c>
      <c r="BN177" s="1">
        <v>0.25</v>
      </c>
      <c r="BO177" s="1">
        <v>-1.355140209197998</v>
      </c>
      <c r="BP177" s="1">
        <v>7.355140209197998</v>
      </c>
      <c r="BQ177" s="1">
        <v>1</v>
      </c>
      <c r="BR177" s="1">
        <v>0</v>
      </c>
      <c r="BS177" s="1">
        <v>0.15999999642372131</v>
      </c>
      <c r="BT177" s="1">
        <v>111115</v>
      </c>
      <c r="BU177">
        <f t="shared" si="256"/>
        <v>1.5010554504394529</v>
      </c>
      <c r="BV177">
        <f t="shared" si="257"/>
        <v>1.5294264205040142E-3</v>
      </c>
      <c r="BW177">
        <f t="shared" si="258"/>
        <v>296.68194427490232</v>
      </c>
      <c r="BX177">
        <f t="shared" si="259"/>
        <v>291.52728118896482</v>
      </c>
      <c r="BY177">
        <f t="shared" si="260"/>
        <v>320.25091081058417</v>
      </c>
      <c r="BZ177">
        <f t="shared" si="261"/>
        <v>0.7851710174158234</v>
      </c>
      <c r="CA177">
        <f t="shared" si="262"/>
        <v>2.9117954228797589</v>
      </c>
      <c r="CB177">
        <f t="shared" si="263"/>
        <v>29.917736454915627</v>
      </c>
      <c r="CC177">
        <f t="shared" si="264"/>
        <v>15.383034153890236</v>
      </c>
      <c r="CD177">
        <f t="shared" si="265"/>
        <v>20.954612731933594</v>
      </c>
      <c r="CE177">
        <f t="shared" si="266"/>
        <v>2.4889787044285812</v>
      </c>
      <c r="CF177">
        <f t="shared" si="267"/>
        <v>9.7213140034617021E-2</v>
      </c>
      <c r="CG177">
        <f t="shared" si="268"/>
        <v>1.4146150293429673</v>
      </c>
      <c r="CH177">
        <f t="shared" si="269"/>
        <v>1.0743636750856138</v>
      </c>
      <c r="CI177">
        <f t="shared" si="270"/>
        <v>6.0849747904700664E-2</v>
      </c>
      <c r="CJ177">
        <f t="shared" si="271"/>
        <v>9.0032432475948756</v>
      </c>
      <c r="CK177">
        <f t="shared" si="272"/>
        <v>0.92702720920704396</v>
      </c>
      <c r="CL177">
        <f t="shared" si="273"/>
        <v>47.963722259488065</v>
      </c>
      <c r="CM177">
        <f t="shared" si="274"/>
        <v>99.744072482854378</v>
      </c>
      <c r="CN177">
        <f t="shared" si="275"/>
        <v>1.42357880762854E-3</v>
      </c>
      <c r="CO177">
        <f t="shared" si="276"/>
        <v>0</v>
      </c>
      <c r="CP177">
        <f t="shared" si="277"/>
        <v>1751.31816348961</v>
      </c>
      <c r="CQ177">
        <f t="shared" si="278"/>
        <v>300.322021484375</v>
      </c>
      <c r="CR177">
        <f t="shared" si="279"/>
        <v>0.11393378421220846</v>
      </c>
      <c r="CS177">
        <v>-9999</v>
      </c>
    </row>
    <row r="178" spans="1:97" x14ac:dyDescent="0.2">
      <c r="A178" t="s">
        <v>84</v>
      </c>
      <c r="B178" t="s">
        <v>195</v>
      </c>
      <c r="C178" t="s">
        <v>102</v>
      </c>
      <c r="D178">
        <v>1</v>
      </c>
      <c r="E178">
        <v>1</v>
      </c>
      <c r="F178" t="s">
        <v>248</v>
      </c>
      <c r="G178" t="s">
        <v>103</v>
      </c>
      <c r="H178" t="s">
        <v>416</v>
      </c>
      <c r="I178">
        <v>1</v>
      </c>
      <c r="J178" s="6">
        <v>20130615</v>
      </c>
      <c r="K178" s="6" t="s">
        <v>294</v>
      </c>
      <c r="L178" s="6" t="s">
        <v>86</v>
      </c>
      <c r="M178" s="6" t="s">
        <v>87</v>
      </c>
      <c r="O178" s="1">
        <v>5</v>
      </c>
      <c r="P178" s="1" t="s">
        <v>299</v>
      </c>
      <c r="Q178" s="1">
        <v>1993.4999984493479</v>
      </c>
      <c r="R178" s="1">
        <v>0</v>
      </c>
      <c r="S178">
        <f t="shared" si="240"/>
        <v>-1.1795792462752597</v>
      </c>
      <c r="T178">
        <f t="shared" si="241"/>
        <v>0.10981570110227108</v>
      </c>
      <c r="U178">
        <f t="shared" si="242"/>
        <v>66.919195267571652</v>
      </c>
      <c r="V178" s="1">
        <v>5</v>
      </c>
      <c r="W178" s="1">
        <v>5</v>
      </c>
      <c r="X178" s="1">
        <v>0</v>
      </c>
      <c r="Y178" s="1">
        <v>0</v>
      </c>
      <c r="Z178" s="1">
        <v>458.144775390625</v>
      </c>
      <c r="AA178" s="1">
        <v>744.8583984375</v>
      </c>
      <c r="AB178" s="1">
        <v>668.4306640625</v>
      </c>
      <c r="AC178">
        <v>-9999</v>
      </c>
      <c r="AD178">
        <f t="shared" si="243"/>
        <v>0.38492366287111512</v>
      </c>
      <c r="AE178">
        <f t="shared" si="244"/>
        <v>0.10260706536346176</v>
      </c>
      <c r="AF178" s="1">
        <v>-1</v>
      </c>
      <c r="AG178" s="1">
        <v>0.87</v>
      </c>
      <c r="AH178" s="1">
        <v>0.92</v>
      </c>
      <c r="AI178" s="1">
        <v>9.9459981918334961</v>
      </c>
      <c r="AJ178">
        <f t="shared" si="245"/>
        <v>0.87497299909591675</v>
      </c>
      <c r="AK178">
        <f t="shared" si="246"/>
        <v>-1.0253572992891961E-4</v>
      </c>
      <c r="AL178">
        <f t="shared" si="247"/>
        <v>0.26656471207335963</v>
      </c>
      <c r="AM178">
        <f t="shared" si="248"/>
        <v>1.6258144552721707</v>
      </c>
      <c r="AN178">
        <f t="shared" si="249"/>
        <v>-1</v>
      </c>
      <c r="AO178" s="1">
        <v>2001.641357421875</v>
      </c>
      <c r="AP178" s="1">
        <v>0.5</v>
      </c>
      <c r="AQ178">
        <f t="shared" si="250"/>
        <v>89.852090940690658</v>
      </c>
      <c r="AR178">
        <f t="shared" si="251"/>
        <v>1.686988106304051</v>
      </c>
      <c r="AS178">
        <f t="shared" si="252"/>
        <v>1.4791004852211351</v>
      </c>
      <c r="AT178">
        <f t="shared" si="253"/>
        <v>23.496225357055664</v>
      </c>
      <c r="AU178" s="1">
        <v>2</v>
      </c>
      <c r="AV178">
        <f t="shared" si="254"/>
        <v>4.644859790802002</v>
      </c>
      <c r="AW178" s="1">
        <v>1</v>
      </c>
      <c r="AX178">
        <f t="shared" si="255"/>
        <v>9.2897195816040039</v>
      </c>
      <c r="AY178" s="1">
        <v>18.383764266967773</v>
      </c>
      <c r="AZ178" s="1">
        <v>23.496225357055664</v>
      </c>
      <c r="BA178" s="1">
        <v>17.008420944213867</v>
      </c>
      <c r="BB178" s="1">
        <v>50.294479370117188</v>
      </c>
      <c r="BC178" s="1">
        <v>51.023059844970703</v>
      </c>
      <c r="BD178" s="1">
        <v>13.548954963684082</v>
      </c>
      <c r="BE178" s="1">
        <v>14.656488418579102</v>
      </c>
      <c r="BF178" s="1">
        <v>62.147388458251953</v>
      </c>
      <c r="BG178" s="1">
        <v>67.227508544921875</v>
      </c>
      <c r="BH178" s="1">
        <v>300.173828125</v>
      </c>
      <c r="BI178" s="1">
        <v>2001.641357421875</v>
      </c>
      <c r="BJ178" s="1">
        <v>1.2693308591842651</v>
      </c>
      <c r="BK178" s="1">
        <v>97.324203491210938</v>
      </c>
      <c r="BL178" s="1">
        <v>-0.19502002000808716</v>
      </c>
      <c r="BM178" s="1">
        <v>9.1363780200481415E-2</v>
      </c>
      <c r="BN178" s="1">
        <v>0.75</v>
      </c>
      <c r="BO178" s="1">
        <v>-1.355140209197998</v>
      </c>
      <c r="BP178" s="1">
        <v>7.355140209197998</v>
      </c>
      <c r="BQ178" s="1">
        <v>1</v>
      </c>
      <c r="BR178" s="1">
        <v>0</v>
      </c>
      <c r="BS178" s="1">
        <v>0.15999999642372131</v>
      </c>
      <c r="BT178" s="1">
        <v>111115</v>
      </c>
      <c r="BU178">
        <f t="shared" si="256"/>
        <v>1.5008691406249999</v>
      </c>
      <c r="BV178">
        <f t="shared" si="257"/>
        <v>1.686988106304051E-3</v>
      </c>
      <c r="BW178">
        <f t="shared" si="258"/>
        <v>296.64622535705564</v>
      </c>
      <c r="BX178">
        <f t="shared" si="259"/>
        <v>291.53376426696775</v>
      </c>
      <c r="BY178">
        <f t="shared" si="260"/>
        <v>320.26261002907268</v>
      </c>
      <c r="BZ178">
        <f t="shared" si="261"/>
        <v>0.75932053074342776</v>
      </c>
      <c r="CA178">
        <f t="shared" si="262"/>
        <v>2.905531546537504</v>
      </c>
      <c r="CB178">
        <f t="shared" si="263"/>
        <v>29.854151817434538</v>
      </c>
      <c r="CC178">
        <f t="shared" si="264"/>
        <v>15.197663398855436</v>
      </c>
      <c r="CD178">
        <f t="shared" si="265"/>
        <v>20.939994812011719</v>
      </c>
      <c r="CE178">
        <f t="shared" si="266"/>
        <v>2.4867428995394634</v>
      </c>
      <c r="CF178">
        <f t="shared" si="267"/>
        <v>0.10853271339640322</v>
      </c>
      <c r="CG178">
        <f t="shared" si="268"/>
        <v>1.4264310613163689</v>
      </c>
      <c r="CH178">
        <f t="shared" si="269"/>
        <v>1.0603118382230945</v>
      </c>
      <c r="CI178">
        <f t="shared" si="270"/>
        <v>6.7947059254214903E-2</v>
      </c>
      <c r="CJ178">
        <f t="shared" si="271"/>
        <v>6.5128573776892233</v>
      </c>
      <c r="CK178">
        <f t="shared" si="272"/>
        <v>1.3115480622075593</v>
      </c>
      <c r="CL178">
        <f t="shared" si="273"/>
        <v>48.543191667280453</v>
      </c>
      <c r="CM178">
        <f t="shared" si="274"/>
        <v>51.194478580324677</v>
      </c>
      <c r="CN178">
        <f t="shared" si="275"/>
        <v>-1.1184905682522724E-2</v>
      </c>
      <c r="CO178">
        <f t="shared" si="276"/>
        <v>0</v>
      </c>
      <c r="CP178">
        <f t="shared" si="277"/>
        <v>1751.3821416178398</v>
      </c>
      <c r="CQ178">
        <f t="shared" si="278"/>
        <v>286.713623046875</v>
      </c>
      <c r="CR178">
        <f t="shared" si="279"/>
        <v>0.10260706536346176</v>
      </c>
      <c r="CS178">
        <v>-9999</v>
      </c>
    </row>
    <row r="179" spans="1:97" x14ac:dyDescent="0.2">
      <c r="A179" t="s">
        <v>84</v>
      </c>
      <c r="B179" t="s">
        <v>195</v>
      </c>
      <c r="C179" t="s">
        <v>102</v>
      </c>
      <c r="D179">
        <v>1</v>
      </c>
      <c r="E179">
        <v>1</v>
      </c>
      <c r="F179" t="s">
        <v>248</v>
      </c>
      <c r="G179" t="s">
        <v>103</v>
      </c>
      <c r="H179" t="s">
        <v>416</v>
      </c>
      <c r="I179">
        <v>1</v>
      </c>
      <c r="J179" s="6">
        <v>20130615</v>
      </c>
      <c r="K179" s="6" t="s">
        <v>294</v>
      </c>
      <c r="L179" s="6" t="s">
        <v>86</v>
      </c>
      <c r="M179" s="6" t="s">
        <v>87</v>
      </c>
      <c r="O179" s="1">
        <v>6</v>
      </c>
      <c r="P179" s="1" t="s">
        <v>300</v>
      </c>
      <c r="Q179" s="1">
        <v>2183.4999994141981</v>
      </c>
      <c r="R179" s="1">
        <v>0</v>
      </c>
      <c r="S179">
        <f t="shared" si="240"/>
        <v>10.535105661295255</v>
      </c>
      <c r="T179">
        <f t="shared" si="241"/>
        <v>0.12834991178929278</v>
      </c>
      <c r="U179">
        <f t="shared" si="242"/>
        <v>251.54199696405499</v>
      </c>
      <c r="V179" s="1">
        <v>6</v>
      </c>
      <c r="W179" s="1">
        <v>6</v>
      </c>
      <c r="X179" s="1">
        <v>0</v>
      </c>
      <c r="Y179" s="1">
        <v>0</v>
      </c>
      <c r="Z179" s="1">
        <v>461.678955078125</v>
      </c>
      <c r="AA179" s="1">
        <v>798.97735595703125</v>
      </c>
      <c r="AB179" s="1">
        <v>664.73199462890625</v>
      </c>
      <c r="AC179">
        <v>-9999</v>
      </c>
      <c r="AD179">
        <f t="shared" si="243"/>
        <v>0.42216265375241252</v>
      </c>
      <c r="AE179">
        <f t="shared" si="244"/>
        <v>0.16802148437276196</v>
      </c>
      <c r="AF179" s="1">
        <v>-1</v>
      </c>
      <c r="AG179" s="1">
        <v>0.87</v>
      </c>
      <c r="AH179" s="1">
        <v>0.92</v>
      </c>
      <c r="AI179" s="1">
        <v>9.9459981918334961</v>
      </c>
      <c r="AJ179">
        <f t="shared" si="245"/>
        <v>0.87497299909591675</v>
      </c>
      <c r="AK179">
        <f t="shared" si="246"/>
        <v>6.5859204311661196E-3</v>
      </c>
      <c r="AL179">
        <f t="shared" si="247"/>
        <v>0.39800177225364469</v>
      </c>
      <c r="AM179">
        <f t="shared" si="248"/>
        <v>1.7305908081121628</v>
      </c>
      <c r="AN179">
        <f t="shared" si="249"/>
        <v>-1</v>
      </c>
      <c r="AO179" s="1">
        <v>2001.7528076171875</v>
      </c>
      <c r="AP179" s="1">
        <v>0.5</v>
      </c>
      <c r="AQ179">
        <f t="shared" si="250"/>
        <v>147.14310595340018</v>
      </c>
      <c r="AR179">
        <f t="shared" si="251"/>
        <v>1.9228745428152141</v>
      </c>
      <c r="AS179">
        <f t="shared" si="252"/>
        <v>1.4453749463382422</v>
      </c>
      <c r="AT179">
        <f t="shared" si="253"/>
        <v>23.388557434082031</v>
      </c>
      <c r="AU179" s="1">
        <v>2</v>
      </c>
      <c r="AV179">
        <f t="shared" si="254"/>
        <v>4.644859790802002</v>
      </c>
      <c r="AW179" s="1">
        <v>1</v>
      </c>
      <c r="AX179">
        <f t="shared" si="255"/>
        <v>9.2897195816040039</v>
      </c>
      <c r="AY179" s="1">
        <v>18.370975494384766</v>
      </c>
      <c r="AZ179" s="1">
        <v>23.388557434082031</v>
      </c>
      <c r="BA179" s="1">
        <v>17.009759902954102</v>
      </c>
      <c r="BB179" s="1">
        <v>399.75390625</v>
      </c>
      <c r="BC179" s="1">
        <v>392.23251342773438</v>
      </c>
      <c r="BD179" s="1">
        <v>13.547266006469727</v>
      </c>
      <c r="BE179" s="1">
        <v>14.809389114379883</v>
      </c>
      <c r="BF179" s="1">
        <v>62.190990447998047</v>
      </c>
      <c r="BG179" s="1">
        <v>67.984977722167969</v>
      </c>
      <c r="BH179" s="1">
        <v>300.1922607421875</v>
      </c>
      <c r="BI179" s="1">
        <v>2001.7528076171875</v>
      </c>
      <c r="BJ179" s="1">
        <v>1.2634119987487793</v>
      </c>
      <c r="BK179" s="1">
        <v>97.3265380859375</v>
      </c>
      <c r="BL179" s="1">
        <v>0.49614208936691284</v>
      </c>
      <c r="BM179" s="1">
        <v>0.1170881912112236</v>
      </c>
      <c r="BN179" s="1">
        <v>0.5</v>
      </c>
      <c r="BO179" s="1">
        <v>-1.355140209197998</v>
      </c>
      <c r="BP179" s="1">
        <v>7.355140209197998</v>
      </c>
      <c r="BQ179" s="1">
        <v>1</v>
      </c>
      <c r="BR179" s="1">
        <v>0</v>
      </c>
      <c r="BS179" s="1">
        <v>0.15999999642372131</v>
      </c>
      <c r="BT179" s="1">
        <v>111115</v>
      </c>
      <c r="BU179">
        <f t="shared" si="256"/>
        <v>1.5009613037109373</v>
      </c>
      <c r="BV179">
        <f t="shared" si="257"/>
        <v>1.922874542815214E-3</v>
      </c>
      <c r="BW179">
        <f t="shared" si="258"/>
        <v>296.53855743408201</v>
      </c>
      <c r="BX179">
        <f t="shared" si="259"/>
        <v>291.52097549438474</v>
      </c>
      <c r="BY179">
        <f t="shared" si="260"/>
        <v>320.2804420599241</v>
      </c>
      <c r="BZ179">
        <f t="shared" si="261"/>
        <v>0.7221118953654907</v>
      </c>
      <c r="CA179">
        <f t="shared" si="262"/>
        <v>2.886721520008404</v>
      </c>
      <c r="CB179">
        <f t="shared" si="263"/>
        <v>29.660168508813939</v>
      </c>
      <c r="CC179">
        <f t="shared" si="264"/>
        <v>14.850779394434056</v>
      </c>
      <c r="CD179">
        <f t="shared" si="265"/>
        <v>20.879766464233398</v>
      </c>
      <c r="CE179">
        <f t="shared" si="266"/>
        <v>2.4775495407645334</v>
      </c>
      <c r="CF179">
        <f t="shared" si="267"/>
        <v>0.12660075291253195</v>
      </c>
      <c r="CG179">
        <f t="shared" si="268"/>
        <v>1.4413465736701618</v>
      </c>
      <c r="CH179">
        <f t="shared" si="269"/>
        <v>1.0362029670943715</v>
      </c>
      <c r="CI179">
        <f t="shared" si="270"/>
        <v>7.9280784166057328E-2</v>
      </c>
      <c r="CJ179">
        <f t="shared" si="271"/>
        <v>24.481711747734874</v>
      </c>
      <c r="CK179">
        <f t="shared" si="272"/>
        <v>0.64130837794608153</v>
      </c>
      <c r="CL179">
        <f t="shared" si="273"/>
        <v>49.489489112494901</v>
      </c>
      <c r="CM179">
        <f t="shared" si="274"/>
        <v>390.7015315161907</v>
      </c>
      <c r="CN179">
        <f t="shared" si="275"/>
        <v>1.3344636630943152E-2</v>
      </c>
      <c r="CO179">
        <f t="shared" si="276"/>
        <v>0</v>
      </c>
      <c r="CP179">
        <f t="shared" si="277"/>
        <v>1751.4796575294822</v>
      </c>
      <c r="CQ179">
        <f t="shared" si="278"/>
        <v>337.29840087890625</v>
      </c>
      <c r="CR179">
        <f t="shared" si="279"/>
        <v>0.16802148437276196</v>
      </c>
      <c r="CS179">
        <v>-9999</v>
      </c>
    </row>
    <row r="180" spans="1:97" x14ac:dyDescent="0.2">
      <c r="A180" t="s">
        <v>84</v>
      </c>
      <c r="B180" t="s">
        <v>195</v>
      </c>
      <c r="C180" t="s">
        <v>102</v>
      </c>
      <c r="D180">
        <v>1</v>
      </c>
      <c r="E180">
        <v>1</v>
      </c>
      <c r="F180" t="s">
        <v>248</v>
      </c>
      <c r="G180" t="s">
        <v>103</v>
      </c>
      <c r="H180" t="s">
        <v>416</v>
      </c>
      <c r="I180">
        <v>1</v>
      </c>
      <c r="J180" s="6">
        <v>20130615</v>
      </c>
      <c r="K180" s="6" t="s">
        <v>294</v>
      </c>
      <c r="L180" s="6" t="s">
        <v>86</v>
      </c>
      <c r="M180" s="6" t="s">
        <v>87</v>
      </c>
      <c r="O180" s="1">
        <v>7</v>
      </c>
      <c r="P180" s="1" t="s">
        <v>301</v>
      </c>
      <c r="Q180" s="1">
        <v>2410.4999995520338</v>
      </c>
      <c r="R180" s="1">
        <v>0</v>
      </c>
      <c r="S180">
        <f t="shared" si="240"/>
        <v>6.4695421513470279</v>
      </c>
      <c r="T180">
        <f t="shared" si="241"/>
        <v>0.13973346336590059</v>
      </c>
      <c r="U180">
        <f t="shared" si="242"/>
        <v>164.71217581484919</v>
      </c>
      <c r="V180" s="1">
        <v>7</v>
      </c>
      <c r="W180" s="1">
        <v>7</v>
      </c>
      <c r="X180" s="1">
        <v>0</v>
      </c>
      <c r="Y180" s="1">
        <v>0</v>
      </c>
      <c r="Z180" s="1">
        <v>461.703857421875</v>
      </c>
      <c r="AA180" s="1">
        <v>769.14251708984375</v>
      </c>
      <c r="AB180" s="1">
        <v>654.980712890625</v>
      </c>
      <c r="AC180">
        <v>-9999</v>
      </c>
      <c r="AD180">
        <f t="shared" si="243"/>
        <v>0.39971611611227148</v>
      </c>
      <c r="AE180">
        <f t="shared" si="244"/>
        <v>0.1484273742025933</v>
      </c>
      <c r="AF180" s="1">
        <v>-1</v>
      </c>
      <c r="AG180" s="1">
        <v>0.87</v>
      </c>
      <c r="AH180" s="1">
        <v>0.92</v>
      </c>
      <c r="AI180" s="1">
        <v>9.9459981918334961</v>
      </c>
      <c r="AJ180">
        <f t="shared" si="245"/>
        <v>0.87497299909591675</v>
      </c>
      <c r="AK180">
        <f t="shared" si="246"/>
        <v>4.2655784454244125E-3</v>
      </c>
      <c r="AL180">
        <f t="shared" si="247"/>
        <v>0.3713319734171121</v>
      </c>
      <c r="AM180">
        <f t="shared" si="248"/>
        <v>1.6658784732375569</v>
      </c>
      <c r="AN180">
        <f t="shared" si="249"/>
        <v>-1</v>
      </c>
      <c r="AO180" s="1">
        <v>2001.3424072265625</v>
      </c>
      <c r="AP180" s="1">
        <v>0.5</v>
      </c>
      <c r="AQ180">
        <f t="shared" si="250"/>
        <v>129.95711393015048</v>
      </c>
      <c r="AR180">
        <f t="shared" si="251"/>
        <v>2.0743542757049789</v>
      </c>
      <c r="AS180">
        <f t="shared" si="252"/>
        <v>1.4338247521110821</v>
      </c>
      <c r="AT180">
        <f t="shared" si="253"/>
        <v>23.383804321289062</v>
      </c>
      <c r="AU180" s="1">
        <v>2</v>
      </c>
      <c r="AV180">
        <f t="shared" si="254"/>
        <v>4.644859790802002</v>
      </c>
      <c r="AW180" s="1">
        <v>1</v>
      </c>
      <c r="AX180">
        <f t="shared" si="255"/>
        <v>9.2897195816040039</v>
      </c>
      <c r="AY180" s="1">
        <v>18.383090972900391</v>
      </c>
      <c r="AZ180" s="1">
        <v>23.383804321289062</v>
      </c>
      <c r="BA180" s="1">
        <v>17.009363174438477</v>
      </c>
      <c r="BB180" s="1">
        <v>249.31788635253906</v>
      </c>
      <c r="BC180" s="1">
        <v>244.66938781738281</v>
      </c>
      <c r="BD180" s="1">
        <v>13.558588981628418</v>
      </c>
      <c r="BE180" s="1">
        <v>14.920014381408691</v>
      </c>
      <c r="BF180" s="1">
        <v>62.193794250488281</v>
      </c>
      <c r="BG180" s="1">
        <v>68.438705444335938</v>
      </c>
      <c r="BH180" s="1">
        <v>300.18609619140625</v>
      </c>
      <c r="BI180" s="1">
        <v>2001.3424072265625</v>
      </c>
      <c r="BJ180" s="1">
        <v>1.1247426271438599</v>
      </c>
      <c r="BK180" s="1">
        <v>97.323554992675781</v>
      </c>
      <c r="BL180" s="1">
        <v>0.33287304639816284</v>
      </c>
      <c r="BM180" s="1">
        <v>0.12982356548309326</v>
      </c>
      <c r="BN180" s="1">
        <v>0.5</v>
      </c>
      <c r="BO180" s="1">
        <v>-1.355140209197998</v>
      </c>
      <c r="BP180" s="1">
        <v>7.355140209197998</v>
      </c>
      <c r="BQ180" s="1">
        <v>1</v>
      </c>
      <c r="BR180" s="1">
        <v>0</v>
      </c>
      <c r="BS180" s="1">
        <v>0.15999999642372131</v>
      </c>
      <c r="BT180" s="1">
        <v>111115</v>
      </c>
      <c r="BU180">
        <f t="shared" si="256"/>
        <v>1.500930480957031</v>
      </c>
      <c r="BV180">
        <f t="shared" si="257"/>
        <v>2.0743542757049789E-3</v>
      </c>
      <c r="BW180">
        <f t="shared" si="258"/>
        <v>296.53380432128904</v>
      </c>
      <c r="BX180">
        <f t="shared" si="259"/>
        <v>291.53309097290037</v>
      </c>
      <c r="BY180">
        <f t="shared" si="260"/>
        <v>320.2147779988918</v>
      </c>
      <c r="BZ180">
        <f t="shared" si="261"/>
        <v>0.6958589249449022</v>
      </c>
      <c r="CA180">
        <f t="shared" si="262"/>
        <v>2.8858935922516245</v>
      </c>
      <c r="CB180">
        <f t="shared" si="263"/>
        <v>29.652570669750055</v>
      </c>
      <c r="CC180">
        <f t="shared" si="264"/>
        <v>14.732556288341364</v>
      </c>
      <c r="CD180">
        <f t="shared" si="265"/>
        <v>20.883447647094727</v>
      </c>
      <c r="CE180">
        <f t="shared" si="266"/>
        <v>2.4781105875488345</v>
      </c>
      <c r="CF180">
        <f t="shared" si="267"/>
        <v>0.13766277690178533</v>
      </c>
      <c r="CG180">
        <f t="shared" si="268"/>
        <v>1.4520688401405424</v>
      </c>
      <c r="CH180">
        <f t="shared" si="269"/>
        <v>1.0260417474082921</v>
      </c>
      <c r="CI180">
        <f t="shared" si="270"/>
        <v>8.6222908192274503E-2</v>
      </c>
      <c r="CJ180">
        <f t="shared" si="271"/>
        <v>16.030374500879759</v>
      </c>
      <c r="CK180">
        <f t="shared" si="272"/>
        <v>0.67320304057730196</v>
      </c>
      <c r="CL180">
        <f t="shared" si="273"/>
        <v>49.936621101805571</v>
      </c>
      <c r="CM180">
        <f t="shared" si="274"/>
        <v>243.72922145093901</v>
      </c>
      <c r="CN180">
        <f t="shared" si="275"/>
        <v>1.3255163791634553E-2</v>
      </c>
      <c r="CO180">
        <f t="shared" si="276"/>
        <v>0</v>
      </c>
      <c r="CP180">
        <f t="shared" si="277"/>
        <v>1751.1205682688669</v>
      </c>
      <c r="CQ180">
        <f t="shared" si="278"/>
        <v>307.43865966796875</v>
      </c>
      <c r="CR180">
        <f t="shared" si="279"/>
        <v>0.1484273742025933</v>
      </c>
      <c r="CS180">
        <v>-9999</v>
      </c>
    </row>
    <row r="181" spans="1:97" x14ac:dyDescent="0.2">
      <c r="A181" t="s">
        <v>84</v>
      </c>
      <c r="B181" t="s">
        <v>195</v>
      </c>
      <c r="C181" t="s">
        <v>102</v>
      </c>
      <c r="D181">
        <v>1</v>
      </c>
      <c r="E181">
        <v>1</v>
      </c>
      <c r="F181" t="s">
        <v>248</v>
      </c>
      <c r="G181" t="s">
        <v>103</v>
      </c>
      <c r="H181" t="s">
        <v>416</v>
      </c>
      <c r="I181">
        <v>1</v>
      </c>
      <c r="J181" s="6">
        <v>20130615</v>
      </c>
      <c r="K181" s="6" t="s">
        <v>294</v>
      </c>
      <c r="L181" s="6" t="s">
        <v>86</v>
      </c>
      <c r="M181" s="6" t="s">
        <v>87</v>
      </c>
      <c r="O181" s="1">
        <v>8</v>
      </c>
      <c r="P181" s="1" t="s">
        <v>302</v>
      </c>
      <c r="Q181" s="1">
        <v>2559.4999993452802</v>
      </c>
      <c r="R181" s="1">
        <v>0</v>
      </c>
      <c r="S181">
        <f t="shared" si="240"/>
        <v>13.623857119141565</v>
      </c>
      <c r="T181">
        <f t="shared" si="241"/>
        <v>0.14342975918217787</v>
      </c>
      <c r="U181">
        <f t="shared" si="242"/>
        <v>716.68378583749143</v>
      </c>
      <c r="V181" s="1">
        <v>8</v>
      </c>
      <c r="W181" s="1">
        <v>8</v>
      </c>
      <c r="X181" s="1">
        <v>0</v>
      </c>
      <c r="Y181" s="1">
        <v>0</v>
      </c>
      <c r="Z181" s="1">
        <v>476.146728515625</v>
      </c>
      <c r="AA181" s="1">
        <v>815.75384521484375</v>
      </c>
      <c r="AB181" s="1">
        <v>710.312744140625</v>
      </c>
      <c r="AC181">
        <v>-9999</v>
      </c>
      <c r="AD181">
        <f t="shared" si="243"/>
        <v>0.41631077645705361</v>
      </c>
      <c r="AE181">
        <f t="shared" si="244"/>
        <v>0.12925602703895181</v>
      </c>
      <c r="AF181" s="1">
        <v>-1</v>
      </c>
      <c r="AG181" s="1">
        <v>0.87</v>
      </c>
      <c r="AH181" s="1">
        <v>0.92</v>
      </c>
      <c r="AI181" s="1">
        <v>9.9459981918334961</v>
      </c>
      <c r="AJ181">
        <f t="shared" si="245"/>
        <v>0.87497299909591675</v>
      </c>
      <c r="AK181">
        <f t="shared" si="246"/>
        <v>8.3505010901122282E-3</v>
      </c>
      <c r="AL181">
        <f t="shared" si="247"/>
        <v>0.31047965690190532</v>
      </c>
      <c r="AM181">
        <f t="shared" si="248"/>
        <v>1.7132404705539721</v>
      </c>
      <c r="AN181">
        <f t="shared" si="249"/>
        <v>-1</v>
      </c>
      <c r="AO181" s="1">
        <v>2001.49609375</v>
      </c>
      <c r="AP181" s="1">
        <v>0.5</v>
      </c>
      <c r="AQ181">
        <f t="shared" si="250"/>
        <v>113.18013439000256</v>
      </c>
      <c r="AR181">
        <f t="shared" si="251"/>
        <v>2.1101268098474337</v>
      </c>
      <c r="AS181">
        <f t="shared" si="252"/>
        <v>1.4216653752105211</v>
      </c>
      <c r="AT181">
        <f t="shared" si="253"/>
        <v>23.319963455200195</v>
      </c>
      <c r="AU181" s="1">
        <v>2</v>
      </c>
      <c r="AV181">
        <f t="shared" si="254"/>
        <v>4.644859790802002</v>
      </c>
      <c r="AW181" s="1">
        <v>1</v>
      </c>
      <c r="AX181">
        <f t="shared" si="255"/>
        <v>9.2897195816040039</v>
      </c>
      <c r="AY181" s="1">
        <v>18.378612518310547</v>
      </c>
      <c r="AZ181" s="1">
        <v>23.319963455200195</v>
      </c>
      <c r="BA181" s="1">
        <v>17.008964538574219</v>
      </c>
      <c r="BB181" s="1">
        <v>900.1573486328125</v>
      </c>
      <c r="BC181" s="1">
        <v>889.828857421875</v>
      </c>
      <c r="BD181" s="1">
        <v>13.545214653015137</v>
      </c>
      <c r="BE181" s="1">
        <v>14.930178642272949</v>
      </c>
      <c r="BF181" s="1">
        <v>62.15289306640625</v>
      </c>
      <c r="BG181" s="1">
        <v>68.50787353515625</v>
      </c>
      <c r="BH181" s="1">
        <v>300.16986083984375</v>
      </c>
      <c r="BI181" s="1">
        <v>2001.49609375</v>
      </c>
      <c r="BJ181" s="1">
        <v>1.2230958938598633</v>
      </c>
      <c r="BK181" s="1">
        <v>97.3282470703125</v>
      </c>
      <c r="BL181" s="1">
        <v>0.65806835889816284</v>
      </c>
      <c r="BM181" s="1">
        <v>0.13673675060272217</v>
      </c>
      <c r="BN181" s="1">
        <v>0.5</v>
      </c>
      <c r="BO181" s="1">
        <v>-1.355140209197998</v>
      </c>
      <c r="BP181" s="1">
        <v>7.355140209197998</v>
      </c>
      <c r="BQ181" s="1">
        <v>1</v>
      </c>
      <c r="BR181" s="1">
        <v>0</v>
      </c>
      <c r="BS181" s="1">
        <v>0.15999999642372131</v>
      </c>
      <c r="BT181" s="1">
        <v>111115</v>
      </c>
      <c r="BU181">
        <f t="shared" si="256"/>
        <v>1.5008493041992186</v>
      </c>
      <c r="BV181">
        <f t="shared" si="257"/>
        <v>2.1101268098474338E-3</v>
      </c>
      <c r="BW181">
        <f t="shared" si="258"/>
        <v>296.46996345520017</v>
      </c>
      <c r="BX181">
        <f t="shared" si="259"/>
        <v>291.52861251831052</v>
      </c>
      <c r="BY181">
        <f t="shared" si="260"/>
        <v>320.23936784209218</v>
      </c>
      <c r="BZ181">
        <f t="shared" si="261"/>
        <v>0.69234397048023477</v>
      </c>
      <c r="CA181">
        <f t="shared" si="262"/>
        <v>2.8747934909095654</v>
      </c>
      <c r="CB181">
        <f t="shared" si="263"/>
        <v>29.537093058223256</v>
      </c>
      <c r="CC181">
        <f t="shared" si="264"/>
        <v>14.606914415950307</v>
      </c>
      <c r="CD181">
        <f t="shared" si="265"/>
        <v>20.849287986755371</v>
      </c>
      <c r="CE181">
        <f t="shared" si="266"/>
        <v>2.4729086070278106</v>
      </c>
      <c r="CF181">
        <f t="shared" si="267"/>
        <v>0.14124892910349887</v>
      </c>
      <c r="CG181">
        <f t="shared" si="268"/>
        <v>1.4531281156990443</v>
      </c>
      <c r="CH181">
        <f t="shared" si="269"/>
        <v>1.0197804913287662</v>
      </c>
      <c r="CI181">
        <f t="shared" si="270"/>
        <v>8.8473958157833155E-2</v>
      </c>
      <c r="CJ181">
        <f t="shared" si="271"/>
        <v>69.753576579278288</v>
      </c>
      <c r="CK181">
        <f t="shared" si="272"/>
        <v>0.80541755851114849</v>
      </c>
      <c r="CL181">
        <f t="shared" si="273"/>
        <v>50.191721134229638</v>
      </c>
      <c r="CM181">
        <f t="shared" si="274"/>
        <v>887.84901218012385</v>
      </c>
      <c r="CN181">
        <f t="shared" si="275"/>
        <v>7.7018144742589927E-3</v>
      </c>
      <c r="CO181">
        <f t="shared" si="276"/>
        <v>0</v>
      </c>
      <c r="CP181">
        <f t="shared" si="277"/>
        <v>1751.2550398271997</v>
      </c>
      <c r="CQ181">
        <f t="shared" si="278"/>
        <v>339.60711669921875</v>
      </c>
      <c r="CR181">
        <f t="shared" si="279"/>
        <v>0.12925602703895181</v>
      </c>
      <c r="CS181">
        <v>-9999</v>
      </c>
    </row>
    <row r="182" spans="1:97" x14ac:dyDescent="0.2">
      <c r="A182" t="s">
        <v>84</v>
      </c>
      <c r="B182" t="s">
        <v>195</v>
      </c>
      <c r="C182" t="s">
        <v>102</v>
      </c>
      <c r="D182">
        <v>1</v>
      </c>
      <c r="E182">
        <v>1</v>
      </c>
      <c r="F182" t="s">
        <v>248</v>
      </c>
      <c r="G182" t="s">
        <v>103</v>
      </c>
      <c r="H182" t="s">
        <v>416</v>
      </c>
      <c r="I182">
        <v>1</v>
      </c>
      <c r="J182" s="6">
        <v>20130615</v>
      </c>
      <c r="K182" s="6" t="s">
        <v>294</v>
      </c>
      <c r="L182" s="6" t="s">
        <v>86</v>
      </c>
      <c r="M182" s="6" t="s">
        <v>87</v>
      </c>
      <c r="O182" s="1">
        <v>9</v>
      </c>
      <c r="P182" s="1" t="s">
        <v>303</v>
      </c>
      <c r="Q182" s="1">
        <v>2726.499999483116</v>
      </c>
      <c r="R182" s="1">
        <v>0</v>
      </c>
      <c r="S182">
        <f t="shared" si="240"/>
        <v>20.791868559848663</v>
      </c>
      <c r="T182">
        <f t="shared" si="241"/>
        <v>0.1352022455737294</v>
      </c>
      <c r="U182">
        <f t="shared" si="242"/>
        <v>911.02762339262165</v>
      </c>
      <c r="V182" s="1">
        <v>9</v>
      </c>
      <c r="W182" s="1">
        <v>9</v>
      </c>
      <c r="X182" s="1">
        <v>0</v>
      </c>
      <c r="Y182" s="1">
        <v>0</v>
      </c>
      <c r="Z182" s="1">
        <v>469.220947265625</v>
      </c>
      <c r="AA182" s="1">
        <v>796.450439453125</v>
      </c>
      <c r="AB182" s="1">
        <v>670.244384765625</v>
      </c>
      <c r="AC182">
        <v>-9999</v>
      </c>
      <c r="AD182">
        <f t="shared" si="243"/>
        <v>0.41085983003812387</v>
      </c>
      <c r="AE182">
        <f t="shared" si="244"/>
        <v>0.158460650450715</v>
      </c>
      <c r="AF182" s="1">
        <v>-1</v>
      </c>
      <c r="AG182" s="1">
        <v>0.87</v>
      </c>
      <c r="AH182" s="1">
        <v>0.92</v>
      </c>
      <c r="AI182" s="1">
        <v>9.9459981918334961</v>
      </c>
      <c r="AJ182">
        <f t="shared" si="245"/>
        <v>0.87497299909591675</v>
      </c>
      <c r="AK182">
        <f t="shared" si="246"/>
        <v>1.2442974211527447E-2</v>
      </c>
      <c r="AL182">
        <f t="shared" si="247"/>
        <v>0.3856805627262499</v>
      </c>
      <c r="AM182">
        <f t="shared" si="248"/>
        <v>1.6973889253973482</v>
      </c>
      <c r="AN182">
        <f t="shared" si="249"/>
        <v>-1</v>
      </c>
      <c r="AO182" s="1">
        <v>2001.59228515625</v>
      </c>
      <c r="AP182" s="1">
        <v>0.5</v>
      </c>
      <c r="AQ182">
        <f t="shared" si="250"/>
        <v>138.75917476912502</v>
      </c>
      <c r="AR182">
        <f t="shared" si="251"/>
        <v>1.9934152538985741</v>
      </c>
      <c r="AS182">
        <f t="shared" si="252"/>
        <v>1.4236217613894353</v>
      </c>
      <c r="AT182">
        <f t="shared" si="253"/>
        <v>23.283298492431641</v>
      </c>
      <c r="AU182" s="1">
        <v>2</v>
      </c>
      <c r="AV182">
        <f t="shared" si="254"/>
        <v>4.644859790802002</v>
      </c>
      <c r="AW182" s="1">
        <v>1</v>
      </c>
      <c r="AX182">
        <f t="shared" si="255"/>
        <v>9.2897195816040039</v>
      </c>
      <c r="AY182" s="1">
        <v>18.367015838623047</v>
      </c>
      <c r="AZ182" s="1">
        <v>23.283298492431641</v>
      </c>
      <c r="BA182" s="1">
        <v>17.009393692016602</v>
      </c>
      <c r="BB182" s="1">
        <v>1200.6064453125</v>
      </c>
      <c r="BC182" s="1">
        <v>1185.1806640625</v>
      </c>
      <c r="BD182" s="1">
        <v>13.536489486694336</v>
      </c>
      <c r="BE182" s="1">
        <v>14.844814300537109</v>
      </c>
      <c r="BF182" s="1">
        <v>62.157779693603516</v>
      </c>
      <c r="BG182" s="1">
        <v>68.165435791015625</v>
      </c>
      <c r="BH182" s="1">
        <v>300.20425415039062</v>
      </c>
      <c r="BI182" s="1">
        <v>2001.59228515625</v>
      </c>
      <c r="BJ182" s="1">
        <v>1.2302013635635376</v>
      </c>
      <c r="BK182" s="1">
        <v>97.327835083007812</v>
      </c>
      <c r="BL182" s="1">
        <v>0.89049023389816284</v>
      </c>
      <c r="BM182" s="1">
        <v>0.13843715190887451</v>
      </c>
      <c r="BN182" s="1">
        <v>0.5</v>
      </c>
      <c r="BO182" s="1">
        <v>-1.355140209197998</v>
      </c>
      <c r="BP182" s="1">
        <v>7.355140209197998</v>
      </c>
      <c r="BQ182" s="1">
        <v>1</v>
      </c>
      <c r="BR182" s="1">
        <v>0</v>
      </c>
      <c r="BS182" s="1">
        <v>0.15999999642372131</v>
      </c>
      <c r="BT182" s="1">
        <v>111115</v>
      </c>
      <c r="BU182">
        <f t="shared" si="256"/>
        <v>1.501021270751953</v>
      </c>
      <c r="BV182">
        <f t="shared" si="257"/>
        <v>1.9934152538985742E-3</v>
      </c>
      <c r="BW182">
        <f t="shared" si="258"/>
        <v>296.43329849243162</v>
      </c>
      <c r="BX182">
        <f t="shared" si="259"/>
        <v>291.51701583862302</v>
      </c>
      <c r="BY182">
        <f t="shared" si="260"/>
        <v>320.25475846674817</v>
      </c>
      <c r="BZ182">
        <f t="shared" si="261"/>
        <v>0.71415885382803845</v>
      </c>
      <c r="CA182">
        <f t="shared" si="262"/>
        <v>2.8684353994699872</v>
      </c>
      <c r="CB182">
        <f t="shared" si="263"/>
        <v>29.471891540827862</v>
      </c>
      <c r="CC182">
        <f t="shared" si="264"/>
        <v>14.627077240290753</v>
      </c>
      <c r="CD182">
        <f t="shared" si="265"/>
        <v>20.825157165527344</v>
      </c>
      <c r="CE182">
        <f t="shared" si="266"/>
        <v>2.4692396282009019</v>
      </c>
      <c r="CF182">
        <f t="shared" si="267"/>
        <v>0.13326274437219499</v>
      </c>
      <c r="CG182">
        <f t="shared" si="268"/>
        <v>1.4448136380805519</v>
      </c>
      <c r="CH182">
        <f t="shared" si="269"/>
        <v>1.0244259901203501</v>
      </c>
      <c r="CI182">
        <f t="shared" si="270"/>
        <v>8.3461322521612535E-2</v>
      </c>
      <c r="CJ182">
        <f t="shared" si="271"/>
        <v>88.668346285621638</v>
      </c>
      <c r="CK182">
        <f t="shared" si="272"/>
        <v>0.76868248952851548</v>
      </c>
      <c r="CL182">
        <f t="shared" si="273"/>
        <v>49.972838498677554</v>
      </c>
      <c r="CM182">
        <f t="shared" si="274"/>
        <v>1182.1591495475323</v>
      </c>
      <c r="CN182">
        <f t="shared" si="275"/>
        <v>8.7892454245668498E-3</v>
      </c>
      <c r="CO182">
        <f t="shared" si="276"/>
        <v>0</v>
      </c>
      <c r="CP182">
        <f t="shared" si="277"/>
        <v>1751.3392047104135</v>
      </c>
      <c r="CQ182">
        <f t="shared" si="278"/>
        <v>327.2294921875</v>
      </c>
      <c r="CR182">
        <f t="shared" si="279"/>
        <v>0.158460650450715</v>
      </c>
      <c r="CS182">
        <v>-9999</v>
      </c>
    </row>
    <row r="183" spans="1:97" x14ac:dyDescent="0.2">
      <c r="A183" t="s">
        <v>84</v>
      </c>
      <c r="B183" t="s">
        <v>195</v>
      </c>
      <c r="C183" t="s">
        <v>102</v>
      </c>
      <c r="D183">
        <v>1</v>
      </c>
      <c r="E183">
        <v>1</v>
      </c>
      <c r="F183" t="s">
        <v>248</v>
      </c>
      <c r="G183" t="s">
        <v>103</v>
      </c>
      <c r="H183" t="s">
        <v>416</v>
      </c>
      <c r="I183">
        <v>1</v>
      </c>
      <c r="J183" s="6">
        <v>20130615</v>
      </c>
      <c r="K183" s="6" t="s">
        <v>294</v>
      </c>
      <c r="L183" s="6" t="s">
        <v>86</v>
      </c>
      <c r="M183" s="6" t="s">
        <v>87</v>
      </c>
      <c r="O183" s="1">
        <v>10</v>
      </c>
      <c r="P183" s="1" t="s">
        <v>304</v>
      </c>
      <c r="Q183" s="1">
        <v>2919.4999964507297</v>
      </c>
      <c r="R183" s="1">
        <v>0</v>
      </c>
      <c r="S183">
        <f t="shared" si="240"/>
        <v>23.070680912439364</v>
      </c>
      <c r="T183">
        <f t="shared" si="241"/>
        <v>0.11588197869633916</v>
      </c>
      <c r="U183">
        <f t="shared" si="242"/>
        <v>1128.3113122013988</v>
      </c>
      <c r="V183" s="1">
        <v>10</v>
      </c>
      <c r="W183" s="1">
        <v>10</v>
      </c>
      <c r="X183" s="1">
        <v>0</v>
      </c>
      <c r="Y183" s="1">
        <v>0</v>
      </c>
      <c r="Z183" s="1">
        <v>467.2412109375</v>
      </c>
      <c r="AA183" s="1">
        <v>786.38714599609375</v>
      </c>
      <c r="AB183" s="1">
        <v>660.90252685546875</v>
      </c>
      <c r="AC183">
        <v>-9999</v>
      </c>
      <c r="AD183">
        <f t="shared" si="243"/>
        <v>0.40583818884061346</v>
      </c>
      <c r="AE183">
        <f t="shared" si="244"/>
        <v>0.15957104560970065</v>
      </c>
      <c r="AF183" s="1">
        <v>-1</v>
      </c>
      <c r="AG183" s="1">
        <v>0.87</v>
      </c>
      <c r="AH183" s="1">
        <v>0.92</v>
      </c>
      <c r="AI183" s="1">
        <v>9.9459981918334961</v>
      </c>
      <c r="AJ183">
        <f t="shared" si="245"/>
        <v>0.87497299909591675</v>
      </c>
      <c r="AK183">
        <f t="shared" si="246"/>
        <v>1.3747220455784893E-2</v>
      </c>
      <c r="AL183">
        <f t="shared" si="247"/>
        <v>0.39318883731853455</v>
      </c>
      <c r="AM183">
        <f t="shared" si="248"/>
        <v>1.6830432067801571</v>
      </c>
      <c r="AN183">
        <f t="shared" si="249"/>
        <v>-1</v>
      </c>
      <c r="AO183" s="1">
        <v>2001.146240234375</v>
      </c>
      <c r="AP183" s="1">
        <v>0.5</v>
      </c>
      <c r="AQ183">
        <f t="shared" si="250"/>
        <v>139.70037558098187</v>
      </c>
      <c r="AR183">
        <f t="shared" si="251"/>
        <v>1.75393307959258</v>
      </c>
      <c r="AS183">
        <f t="shared" si="252"/>
        <v>1.4583492662398347</v>
      </c>
      <c r="AT183">
        <f t="shared" si="253"/>
        <v>23.385231018066406</v>
      </c>
      <c r="AU183" s="1">
        <v>2</v>
      </c>
      <c r="AV183">
        <f t="shared" si="254"/>
        <v>4.644859790802002</v>
      </c>
      <c r="AW183" s="1">
        <v>1</v>
      </c>
      <c r="AX183">
        <f t="shared" si="255"/>
        <v>9.2897195816040039</v>
      </c>
      <c r="AY183" s="1">
        <v>18.374980926513672</v>
      </c>
      <c r="AZ183" s="1">
        <v>23.385231018066406</v>
      </c>
      <c r="BA183" s="1">
        <v>17.007778167724609</v>
      </c>
      <c r="BB183" s="1">
        <v>1499.3028564453125</v>
      </c>
      <c r="BC183" s="1">
        <v>1482.2008056640625</v>
      </c>
      <c r="BD183" s="1">
        <v>13.519352912902832</v>
      </c>
      <c r="BE183" s="1">
        <v>14.670711517333984</v>
      </c>
      <c r="BF183" s="1">
        <v>62.044795989990234</v>
      </c>
      <c r="BG183" s="1">
        <v>67.328765869140625</v>
      </c>
      <c r="BH183" s="1">
        <v>300.2021484375</v>
      </c>
      <c r="BI183" s="1">
        <v>2001.146240234375</v>
      </c>
      <c r="BJ183" s="1">
        <v>1.1673873662948608</v>
      </c>
      <c r="BK183" s="1">
        <v>97.322669982910156</v>
      </c>
      <c r="BL183" s="1">
        <v>0.86632031202316284</v>
      </c>
      <c r="BM183" s="1">
        <v>0.13020503520965576</v>
      </c>
      <c r="BN183" s="1">
        <v>0.5</v>
      </c>
      <c r="BO183" s="1">
        <v>-1.355140209197998</v>
      </c>
      <c r="BP183" s="1">
        <v>7.355140209197998</v>
      </c>
      <c r="BQ183" s="1">
        <v>1</v>
      </c>
      <c r="BR183" s="1">
        <v>0</v>
      </c>
      <c r="BS183" s="1">
        <v>0.15999999642372131</v>
      </c>
      <c r="BT183" s="1">
        <v>111115</v>
      </c>
      <c r="BU183">
        <f t="shared" si="256"/>
        <v>1.5010107421874999</v>
      </c>
      <c r="BV183">
        <f t="shared" si="257"/>
        <v>1.75393307959258E-3</v>
      </c>
      <c r="BW183">
        <f t="shared" si="258"/>
        <v>296.53523101806638</v>
      </c>
      <c r="BX183">
        <f t="shared" si="259"/>
        <v>291.52498092651365</v>
      </c>
      <c r="BY183">
        <f t="shared" si="260"/>
        <v>320.18339128084335</v>
      </c>
      <c r="BZ183">
        <f t="shared" si="261"/>
        <v>0.75184874195445195</v>
      </c>
      <c r="CA183">
        <f t="shared" si="262"/>
        <v>2.8861420816558092</v>
      </c>
      <c r="CB183">
        <f t="shared" si="263"/>
        <v>29.655393570301918</v>
      </c>
      <c r="CC183">
        <f t="shared" si="264"/>
        <v>14.984682052967933</v>
      </c>
      <c r="CD183">
        <f t="shared" si="265"/>
        <v>20.880105972290039</v>
      </c>
      <c r="CE183">
        <f t="shared" si="266"/>
        <v>2.4776012803183289</v>
      </c>
      <c r="CF183">
        <f t="shared" si="267"/>
        <v>0.11445425151690398</v>
      </c>
      <c r="CG183">
        <f t="shared" si="268"/>
        <v>1.4277928154159745</v>
      </c>
      <c r="CH183">
        <f t="shared" si="269"/>
        <v>1.0498084649023545</v>
      </c>
      <c r="CI183">
        <f t="shared" si="270"/>
        <v>7.1660823957791886E-2</v>
      </c>
      <c r="CJ183">
        <f t="shared" si="271"/>
        <v>109.81026947536104</v>
      </c>
      <c r="CK183">
        <f t="shared" si="272"/>
        <v>0.76124052010340626</v>
      </c>
      <c r="CL183">
        <f t="shared" si="273"/>
        <v>48.962026189246188</v>
      </c>
      <c r="CM183">
        <f t="shared" si="274"/>
        <v>1478.8481297346977</v>
      </c>
      <c r="CN183">
        <f t="shared" si="275"/>
        <v>7.6382913182656822E-3</v>
      </c>
      <c r="CO183">
        <f t="shared" si="276"/>
        <v>0</v>
      </c>
      <c r="CP183">
        <f t="shared" si="277"/>
        <v>1750.948927447389</v>
      </c>
      <c r="CQ183">
        <f t="shared" si="278"/>
        <v>319.14593505859375</v>
      </c>
      <c r="CR183">
        <f t="shared" si="279"/>
        <v>0.15957104560970065</v>
      </c>
      <c r="CS183">
        <v>-9999</v>
      </c>
    </row>
    <row r="184" spans="1:97" x14ac:dyDescent="0.2">
      <c r="A184" t="s">
        <v>84</v>
      </c>
      <c r="B184" t="s">
        <v>195</v>
      </c>
      <c r="C184" t="s">
        <v>102</v>
      </c>
      <c r="D184">
        <v>1</v>
      </c>
      <c r="E184">
        <v>1</v>
      </c>
      <c r="F184" t="s">
        <v>248</v>
      </c>
      <c r="G184" t="s">
        <v>103</v>
      </c>
      <c r="H184" t="s">
        <v>416</v>
      </c>
      <c r="I184">
        <v>1</v>
      </c>
      <c r="J184" s="6">
        <v>20130615</v>
      </c>
      <c r="K184" s="6" t="s">
        <v>294</v>
      </c>
      <c r="L184" s="6" t="s">
        <v>86</v>
      </c>
      <c r="M184" s="6" t="s">
        <v>87</v>
      </c>
      <c r="O184" s="1">
        <v>11</v>
      </c>
      <c r="P184" s="1" t="s">
        <v>305</v>
      </c>
      <c r="Q184" s="1">
        <v>3068.4999996209517</v>
      </c>
      <c r="R184" s="1">
        <v>0</v>
      </c>
      <c r="S184">
        <f t="shared" si="240"/>
        <v>17.672700891950988</v>
      </c>
      <c r="T184">
        <f t="shared" si="241"/>
        <v>0.10175764616596414</v>
      </c>
      <c r="U184">
        <f t="shared" si="242"/>
        <v>589.26250169568095</v>
      </c>
      <c r="V184" s="1">
        <v>11</v>
      </c>
      <c r="W184" s="1">
        <v>11</v>
      </c>
      <c r="X184" s="1">
        <v>0</v>
      </c>
      <c r="Y184" s="1">
        <v>0</v>
      </c>
      <c r="Z184" s="1">
        <v>465.7763671875</v>
      </c>
      <c r="AA184" s="1">
        <v>785.454833984375</v>
      </c>
      <c r="AB184" s="1">
        <v>650.8758544921875</v>
      </c>
      <c r="AC184">
        <v>-9999</v>
      </c>
      <c r="AD184">
        <f t="shared" si="243"/>
        <v>0.40699789849817686</v>
      </c>
      <c r="AE184">
        <f t="shared" si="244"/>
        <v>0.17133891558030015</v>
      </c>
      <c r="AF184" s="1">
        <v>-1</v>
      </c>
      <c r="AG184" s="1">
        <v>0.87</v>
      </c>
      <c r="AH184" s="1">
        <v>0.92</v>
      </c>
      <c r="AI184" s="1">
        <v>9.9459981918334961</v>
      </c>
      <c r="AJ184">
        <f t="shared" si="245"/>
        <v>0.87497299909591675</v>
      </c>
      <c r="AK184">
        <f t="shared" si="246"/>
        <v>1.0661803475843036E-2</v>
      </c>
      <c r="AL184">
        <f t="shared" si="247"/>
        <v>0.42098231025895005</v>
      </c>
      <c r="AM184">
        <f t="shared" si="248"/>
        <v>1.6863346646958308</v>
      </c>
      <c r="AN184">
        <f t="shared" si="249"/>
        <v>-1</v>
      </c>
      <c r="AO184" s="1">
        <v>2001.620849609375</v>
      </c>
      <c r="AP184" s="1">
        <v>0.5</v>
      </c>
      <c r="AQ184">
        <f t="shared" si="250"/>
        <v>150.03842122165969</v>
      </c>
      <c r="AR184">
        <f t="shared" si="251"/>
        <v>1.5641940945156105</v>
      </c>
      <c r="AS184">
        <f t="shared" si="252"/>
        <v>1.4789180125599042</v>
      </c>
      <c r="AT184">
        <f t="shared" si="253"/>
        <v>23.423772811889648</v>
      </c>
      <c r="AU184" s="1">
        <v>2</v>
      </c>
      <c r="AV184">
        <f t="shared" si="254"/>
        <v>4.644859790802002</v>
      </c>
      <c r="AW184" s="1">
        <v>1</v>
      </c>
      <c r="AX184">
        <f t="shared" si="255"/>
        <v>9.2897195816040039</v>
      </c>
      <c r="AY184" s="1">
        <v>18.3680419921875</v>
      </c>
      <c r="AZ184" s="1">
        <v>23.423772811889648</v>
      </c>
      <c r="BA184" s="1">
        <v>17.007438659667969</v>
      </c>
      <c r="BB184" s="1">
        <v>900.78607177734375</v>
      </c>
      <c r="BC184" s="1">
        <v>888.0858154296875</v>
      </c>
      <c r="BD184" s="1">
        <v>13.501631736755371</v>
      </c>
      <c r="BE184" s="1">
        <v>14.528659820556641</v>
      </c>
      <c r="BF184" s="1">
        <v>61.989383697509766</v>
      </c>
      <c r="BG184" s="1">
        <v>66.704734802246094</v>
      </c>
      <c r="BH184" s="1">
        <v>300.18038940429688</v>
      </c>
      <c r="BI184" s="1">
        <v>2001.620849609375</v>
      </c>
      <c r="BJ184" s="1">
        <v>1.1365752220153809</v>
      </c>
      <c r="BK184" s="1">
        <v>97.321022033691406</v>
      </c>
      <c r="BL184" s="1">
        <v>0.71580761671066284</v>
      </c>
      <c r="BM184" s="1">
        <v>0.12129676342010498</v>
      </c>
      <c r="BN184" s="1">
        <v>0.5</v>
      </c>
      <c r="BO184" s="1">
        <v>-1.355140209197998</v>
      </c>
      <c r="BP184" s="1">
        <v>7.355140209197998</v>
      </c>
      <c r="BQ184" s="1">
        <v>1</v>
      </c>
      <c r="BR184" s="1">
        <v>0</v>
      </c>
      <c r="BS184" s="1">
        <v>0.15999999642372131</v>
      </c>
      <c r="BT184" s="1">
        <v>111115</v>
      </c>
      <c r="BU184">
        <f t="shared" si="256"/>
        <v>1.5009019470214844</v>
      </c>
      <c r="BV184">
        <f t="shared" si="257"/>
        <v>1.5641940945156105E-3</v>
      </c>
      <c r="BW184">
        <f t="shared" si="258"/>
        <v>296.57377281188963</v>
      </c>
      <c r="BX184">
        <f t="shared" si="259"/>
        <v>291.51804199218748</v>
      </c>
      <c r="BY184">
        <f t="shared" si="260"/>
        <v>320.25932877914602</v>
      </c>
      <c r="BZ184">
        <f t="shared" si="261"/>
        <v>0.78358204494551353</v>
      </c>
      <c r="CA184">
        <f t="shared" si="262"/>
        <v>2.8928620350763041</v>
      </c>
      <c r="CB184">
        <f t="shared" si="263"/>
        <v>29.724945079952292</v>
      </c>
      <c r="CC184">
        <f t="shared" si="264"/>
        <v>15.196285259395651</v>
      </c>
      <c r="CD184">
        <f t="shared" si="265"/>
        <v>20.895907402038574</v>
      </c>
      <c r="CE184">
        <f t="shared" si="266"/>
        <v>2.4800103968244152</v>
      </c>
      <c r="CF184">
        <f t="shared" si="267"/>
        <v>0.10065509133863414</v>
      </c>
      <c r="CG184">
        <f t="shared" si="268"/>
        <v>1.4139440225163999</v>
      </c>
      <c r="CH184">
        <f t="shared" si="269"/>
        <v>1.0660663743080152</v>
      </c>
      <c r="CI184">
        <f t="shared" si="270"/>
        <v>6.3007569299983149E-2</v>
      </c>
      <c r="CJ184">
        <f t="shared" si="271"/>
        <v>57.347628911153485</v>
      </c>
      <c r="CK184">
        <f t="shared" si="272"/>
        <v>0.66351977642000148</v>
      </c>
      <c r="CL184">
        <f t="shared" si="273"/>
        <v>48.286667117224283</v>
      </c>
      <c r="CM184">
        <f t="shared" si="274"/>
        <v>885.51758438734487</v>
      </c>
      <c r="CN184">
        <f t="shared" si="275"/>
        <v>9.6368027024817775E-3</v>
      </c>
      <c r="CO184">
        <f t="shared" si="276"/>
        <v>0</v>
      </c>
      <c r="CP184">
        <f t="shared" si="277"/>
        <v>1751.3641978356318</v>
      </c>
      <c r="CQ184">
        <f t="shared" si="278"/>
        <v>319.678466796875</v>
      </c>
      <c r="CR184">
        <f t="shared" si="279"/>
        <v>0.17133891558030015</v>
      </c>
      <c r="CS184">
        <v>-9999</v>
      </c>
    </row>
    <row r="185" spans="1:97" x14ac:dyDescent="0.2">
      <c r="A185" t="s">
        <v>84</v>
      </c>
      <c r="B185" t="s">
        <v>195</v>
      </c>
      <c r="C185" t="s">
        <v>102</v>
      </c>
      <c r="D185">
        <v>1</v>
      </c>
      <c r="E185">
        <v>1</v>
      </c>
      <c r="F185" t="s">
        <v>248</v>
      </c>
      <c r="G185" t="s">
        <v>103</v>
      </c>
      <c r="H185" t="s">
        <v>416</v>
      </c>
      <c r="I185">
        <v>2</v>
      </c>
      <c r="J185" s="6">
        <v>20130615</v>
      </c>
      <c r="K185" s="6" t="s">
        <v>294</v>
      </c>
      <c r="L185" s="6" t="s">
        <v>86</v>
      </c>
      <c r="M185" s="6" t="s">
        <v>87</v>
      </c>
      <c r="O185" s="1">
        <v>12</v>
      </c>
      <c r="P185" s="1" t="s">
        <v>306</v>
      </c>
      <c r="Q185" s="1">
        <v>3580.4999994141981</v>
      </c>
      <c r="R185" s="1">
        <v>0</v>
      </c>
      <c r="S185">
        <f t="shared" si="240"/>
        <v>9.5935927864245425</v>
      </c>
      <c r="T185">
        <f t="shared" si="241"/>
        <v>0.11052888691052062</v>
      </c>
      <c r="U185">
        <f t="shared" si="242"/>
        <v>243.94013147101785</v>
      </c>
      <c r="V185" s="1">
        <v>12</v>
      </c>
      <c r="W185" s="1">
        <v>12</v>
      </c>
      <c r="X185" s="1">
        <v>0</v>
      </c>
      <c r="Y185" s="1">
        <v>0</v>
      </c>
      <c r="Z185" s="1">
        <v>451.764404296875</v>
      </c>
      <c r="AA185" s="1">
        <v>744.85699462890625</v>
      </c>
      <c r="AB185" s="1">
        <v>619.39105224609375</v>
      </c>
      <c r="AC185">
        <v>-9999</v>
      </c>
      <c r="AD185">
        <f t="shared" si="243"/>
        <v>0.39348840441251726</v>
      </c>
      <c r="AE185">
        <f t="shared" si="244"/>
        <v>0.16844299414187638</v>
      </c>
      <c r="AF185" s="1">
        <v>-1</v>
      </c>
      <c r="AG185" s="1">
        <v>0.87</v>
      </c>
      <c r="AH185" s="1">
        <v>0.92</v>
      </c>
      <c r="AI185" s="1">
        <v>10.138094902038574</v>
      </c>
      <c r="AJ185">
        <f t="shared" si="245"/>
        <v>0.87506904745101932</v>
      </c>
      <c r="AK185">
        <f t="shared" si="246"/>
        <v>6.0540060449329304E-3</v>
      </c>
      <c r="AL185">
        <f t="shared" si="247"/>
        <v>0.42807613198504213</v>
      </c>
      <c r="AM185">
        <f t="shared" si="248"/>
        <v>1.6487730939939809</v>
      </c>
      <c r="AN185">
        <f t="shared" si="249"/>
        <v>-1</v>
      </c>
      <c r="AO185" s="1">
        <v>1999.6689453125</v>
      </c>
      <c r="AP185" s="1">
        <v>0.5</v>
      </c>
      <c r="AQ185">
        <f t="shared" si="250"/>
        <v>147.37485182713439</v>
      </c>
      <c r="AR185">
        <f t="shared" si="251"/>
        <v>2.0165623005305804</v>
      </c>
      <c r="AS185">
        <f t="shared" si="252"/>
        <v>1.7541323232589026</v>
      </c>
      <c r="AT185">
        <f t="shared" si="253"/>
        <v>25.015157699584961</v>
      </c>
      <c r="AU185" s="1">
        <v>2</v>
      </c>
      <c r="AV185">
        <f t="shared" si="254"/>
        <v>4.644859790802002</v>
      </c>
      <c r="AW185" s="1">
        <v>1</v>
      </c>
      <c r="AX185">
        <f t="shared" si="255"/>
        <v>9.2897195816040039</v>
      </c>
      <c r="AY185" s="1">
        <v>21.721391677856445</v>
      </c>
      <c r="AZ185" s="1">
        <v>25.015157699584961</v>
      </c>
      <c r="BA185" s="1">
        <v>21.101692199707031</v>
      </c>
      <c r="BB185" s="1">
        <v>400.55148315429688</v>
      </c>
      <c r="BC185" s="1">
        <v>393.63101196289062</v>
      </c>
      <c r="BD185" s="1">
        <v>13.35377025604248</v>
      </c>
      <c r="BE185" s="1">
        <v>14.677562713623047</v>
      </c>
      <c r="BF185" s="1">
        <v>49.816448211669922</v>
      </c>
      <c r="BG185" s="1">
        <v>54.754875183105469</v>
      </c>
      <c r="BH185" s="1">
        <v>300.19268798828125</v>
      </c>
      <c r="BI185" s="1">
        <v>1999.6689453125</v>
      </c>
      <c r="BJ185" s="1">
        <v>1.1567171812057495</v>
      </c>
      <c r="BK185" s="1">
        <v>97.319961547851562</v>
      </c>
      <c r="BL185" s="1">
        <v>-0.23087817430496216</v>
      </c>
      <c r="BM185" s="1">
        <v>4.7096133232116699E-2</v>
      </c>
      <c r="BN185" s="1">
        <v>0.5</v>
      </c>
      <c r="BO185" s="1">
        <v>-1.355140209197998</v>
      </c>
      <c r="BP185" s="1">
        <v>7.355140209197998</v>
      </c>
      <c r="BQ185" s="1">
        <v>1</v>
      </c>
      <c r="BR185" s="1">
        <v>0</v>
      </c>
      <c r="BS185" s="1">
        <v>0.15999999642372131</v>
      </c>
      <c r="BT185" s="1">
        <v>111115</v>
      </c>
      <c r="BU185">
        <f t="shared" si="256"/>
        <v>1.500963439941406</v>
      </c>
      <c r="BV185">
        <f t="shared" si="257"/>
        <v>2.0165623005305804E-3</v>
      </c>
      <c r="BW185">
        <f t="shared" si="258"/>
        <v>298.16515769958494</v>
      </c>
      <c r="BX185">
        <f t="shared" si="259"/>
        <v>294.87139167785642</v>
      </c>
      <c r="BY185">
        <f t="shared" si="260"/>
        <v>319.94702409862657</v>
      </c>
      <c r="BZ185">
        <f t="shared" si="261"/>
        <v>0.77552503953708829</v>
      </c>
      <c r="CA185">
        <f t="shared" si="262"/>
        <v>3.1825521621648774</v>
      </c>
      <c r="CB185">
        <f t="shared" si="263"/>
        <v>32.701946358661864</v>
      </c>
      <c r="CC185">
        <f t="shared" si="264"/>
        <v>18.024383645038817</v>
      </c>
      <c r="CD185">
        <f t="shared" si="265"/>
        <v>23.368274688720703</v>
      </c>
      <c r="CE185">
        <f t="shared" si="266"/>
        <v>2.8831899885942773</v>
      </c>
      <c r="CF185">
        <f t="shared" si="267"/>
        <v>0.10922927925838279</v>
      </c>
      <c r="CG185">
        <f t="shared" si="268"/>
        <v>1.4284198389059748</v>
      </c>
      <c r="CH185">
        <f t="shared" si="269"/>
        <v>1.4547701496883025</v>
      </c>
      <c r="CI185">
        <f t="shared" si="270"/>
        <v>6.8383883631827569E-2</v>
      </c>
      <c r="CJ185">
        <f t="shared" si="271"/>
        <v>23.740244214737313</v>
      </c>
      <c r="CK185">
        <f t="shared" si="272"/>
        <v>0.61971776627705133</v>
      </c>
      <c r="CL185">
        <f t="shared" si="273"/>
        <v>44.209244110479503</v>
      </c>
      <c r="CM185">
        <f t="shared" si="274"/>
        <v>392.23685252159595</v>
      </c>
      <c r="CN185">
        <f t="shared" si="275"/>
        <v>1.0812994308540302E-2</v>
      </c>
      <c r="CO185">
        <f t="shared" si="276"/>
        <v>0</v>
      </c>
      <c r="CP185">
        <f t="shared" si="277"/>
        <v>1749.8483991919938</v>
      </c>
      <c r="CQ185">
        <f t="shared" si="278"/>
        <v>293.09259033203125</v>
      </c>
      <c r="CR185">
        <f t="shared" si="279"/>
        <v>0.16844299414187638</v>
      </c>
      <c r="CS185">
        <v>-9999</v>
      </c>
    </row>
    <row r="186" spans="1:97" x14ac:dyDescent="0.2">
      <c r="A186" t="s">
        <v>84</v>
      </c>
      <c r="B186" t="s">
        <v>195</v>
      </c>
      <c r="C186" t="s">
        <v>102</v>
      </c>
      <c r="D186">
        <v>1</v>
      </c>
      <c r="E186">
        <v>1</v>
      </c>
      <c r="F186" t="s">
        <v>248</v>
      </c>
      <c r="G186" t="s">
        <v>103</v>
      </c>
      <c r="H186" t="s">
        <v>416</v>
      </c>
      <c r="I186">
        <v>2</v>
      </c>
      <c r="J186" s="6">
        <v>20130615</v>
      </c>
      <c r="K186" s="6" t="s">
        <v>294</v>
      </c>
      <c r="L186" s="6" t="s">
        <v>86</v>
      </c>
      <c r="M186" s="6" t="s">
        <v>87</v>
      </c>
      <c r="O186" s="1">
        <v>13</v>
      </c>
      <c r="P186" s="1" t="s">
        <v>307</v>
      </c>
      <c r="Q186" s="1">
        <v>3742.9999990351498</v>
      </c>
      <c r="R186" s="1">
        <v>0</v>
      </c>
      <c r="S186">
        <f t="shared" si="240"/>
        <v>5.3396178883974583</v>
      </c>
      <c r="T186">
        <f t="shared" si="241"/>
        <v>0.11610334838359967</v>
      </c>
      <c r="U186">
        <f t="shared" si="242"/>
        <v>164.86252879682206</v>
      </c>
      <c r="V186" s="1">
        <v>13</v>
      </c>
      <c r="W186" s="1">
        <v>13</v>
      </c>
      <c r="X186" s="1">
        <v>0</v>
      </c>
      <c r="Y186" s="1">
        <v>0</v>
      </c>
      <c r="Z186" s="1">
        <v>450.76220703125</v>
      </c>
      <c r="AA186" s="1">
        <v>731.16583251953125</v>
      </c>
      <c r="AB186" s="1">
        <v>617.3125</v>
      </c>
      <c r="AC186">
        <v>-9999</v>
      </c>
      <c r="AD186">
        <f t="shared" si="243"/>
        <v>0.3835020907938706</v>
      </c>
      <c r="AE186">
        <f t="shared" si="244"/>
        <v>0.15571478788499044</v>
      </c>
      <c r="AF186" s="1">
        <v>-1</v>
      </c>
      <c r="AG186" s="1">
        <v>0.87</v>
      </c>
      <c r="AH186" s="1">
        <v>0.92</v>
      </c>
      <c r="AI186" s="1">
        <v>10.138094902038574</v>
      </c>
      <c r="AJ186">
        <f t="shared" si="245"/>
        <v>0.87506904745101932</v>
      </c>
      <c r="AK186">
        <f t="shared" si="246"/>
        <v>3.6245123030549955E-3</v>
      </c>
      <c r="AL186">
        <f t="shared" si="247"/>
        <v>0.40603373911900242</v>
      </c>
      <c r="AM186">
        <f t="shared" si="248"/>
        <v>1.6220655172824676</v>
      </c>
      <c r="AN186">
        <f t="shared" si="249"/>
        <v>-1</v>
      </c>
      <c r="AO186" s="1">
        <v>1998.8084716796875</v>
      </c>
      <c r="AP186" s="1">
        <v>0.5</v>
      </c>
      <c r="AQ186">
        <f t="shared" si="250"/>
        <v>136.18001157447344</v>
      </c>
      <c r="AR186">
        <f t="shared" si="251"/>
        <v>2.1289645126269301</v>
      </c>
      <c r="AS186">
        <f t="shared" si="252"/>
        <v>1.7638536324563476</v>
      </c>
      <c r="AT186">
        <f t="shared" si="253"/>
        <v>25.0938720703125</v>
      </c>
      <c r="AU186" s="1">
        <v>2</v>
      </c>
      <c r="AV186">
        <f t="shared" si="254"/>
        <v>4.644859790802002</v>
      </c>
      <c r="AW186" s="1">
        <v>1</v>
      </c>
      <c r="AX186">
        <f t="shared" si="255"/>
        <v>9.2897195816040039</v>
      </c>
      <c r="AY186" s="1">
        <v>21.759288787841797</v>
      </c>
      <c r="AZ186" s="1">
        <v>25.0938720703125</v>
      </c>
      <c r="BA186" s="1">
        <v>21.102180480957031</v>
      </c>
      <c r="BB186" s="1">
        <v>249.221435546875</v>
      </c>
      <c r="BC186" s="1">
        <v>245.31581115722656</v>
      </c>
      <c r="BD186" s="1">
        <v>13.333822250366211</v>
      </c>
      <c r="BE186" s="1">
        <v>14.731400489807129</v>
      </c>
      <c r="BF186" s="1">
        <v>49.627094268798828</v>
      </c>
      <c r="BG186" s="1">
        <v>54.8287353515625</v>
      </c>
      <c r="BH186" s="1">
        <v>300.17666625976562</v>
      </c>
      <c r="BI186" s="1">
        <v>1998.8084716796875</v>
      </c>
      <c r="BJ186" s="1">
        <v>1.1993941068649292</v>
      </c>
      <c r="BK186" s="1">
        <v>97.320198059082031</v>
      </c>
      <c r="BL186" s="1">
        <v>-5.3815186023712158E-2</v>
      </c>
      <c r="BM186" s="1">
        <v>4.6487689018249512E-2</v>
      </c>
      <c r="BN186" s="1">
        <v>0.75</v>
      </c>
      <c r="BO186" s="1">
        <v>-1.355140209197998</v>
      </c>
      <c r="BP186" s="1">
        <v>7.355140209197998</v>
      </c>
      <c r="BQ186" s="1">
        <v>1</v>
      </c>
      <c r="BR186" s="1">
        <v>0</v>
      </c>
      <c r="BS186" s="1">
        <v>0.15999999642372131</v>
      </c>
      <c r="BT186" s="1">
        <v>111115</v>
      </c>
      <c r="BU186">
        <f t="shared" si="256"/>
        <v>1.5008833312988279</v>
      </c>
      <c r="BV186">
        <f t="shared" si="257"/>
        <v>2.1289645126269302E-3</v>
      </c>
      <c r="BW186">
        <f t="shared" si="258"/>
        <v>298.24387207031248</v>
      </c>
      <c r="BX186">
        <f t="shared" si="259"/>
        <v>294.90928878784177</v>
      </c>
      <c r="BY186">
        <f t="shared" si="260"/>
        <v>319.80934832045386</v>
      </c>
      <c r="BZ186">
        <f t="shared" si="261"/>
        <v>0.75321153725202705</v>
      </c>
      <c r="CA186">
        <f t="shared" si="262"/>
        <v>3.1975164458120355</v>
      </c>
      <c r="CB186">
        <f t="shared" si="263"/>
        <v>32.855630275956266</v>
      </c>
      <c r="CC186">
        <f t="shared" si="264"/>
        <v>18.124229786149137</v>
      </c>
      <c r="CD186">
        <f t="shared" si="265"/>
        <v>23.426580429077148</v>
      </c>
      <c r="CE186">
        <f t="shared" si="266"/>
        <v>2.8933520914003967</v>
      </c>
      <c r="CF186">
        <f t="shared" si="267"/>
        <v>0.11467019494171352</v>
      </c>
      <c r="CG186">
        <f t="shared" si="268"/>
        <v>1.4336628133556879</v>
      </c>
      <c r="CH186">
        <f t="shared" si="269"/>
        <v>1.4596892780447088</v>
      </c>
      <c r="CI186">
        <f t="shared" si="270"/>
        <v>7.1796268389982612E-2</v>
      </c>
      <c r="CJ186">
        <f t="shared" si="271"/>
        <v>16.044453955027841</v>
      </c>
      <c r="CK186">
        <f t="shared" si="272"/>
        <v>0.67204200177362072</v>
      </c>
      <c r="CL186">
        <f t="shared" si="273"/>
        <v>44.189761978314287</v>
      </c>
      <c r="CM186">
        <f t="shared" si="274"/>
        <v>244.53984756801219</v>
      </c>
      <c r="CN186">
        <f t="shared" si="275"/>
        <v>9.6489977355452405E-3</v>
      </c>
      <c r="CO186">
        <f t="shared" si="276"/>
        <v>0</v>
      </c>
      <c r="CP186">
        <f t="shared" si="277"/>
        <v>1749.0954253497719</v>
      </c>
      <c r="CQ186">
        <f t="shared" si="278"/>
        <v>280.40362548828125</v>
      </c>
      <c r="CR186">
        <f t="shared" si="279"/>
        <v>0.15571478788499044</v>
      </c>
      <c r="CS186">
        <v>-9999</v>
      </c>
    </row>
    <row r="187" spans="1:97" x14ac:dyDescent="0.2">
      <c r="A187" t="s">
        <v>84</v>
      </c>
      <c r="B187" t="s">
        <v>195</v>
      </c>
      <c r="C187" t="s">
        <v>102</v>
      </c>
      <c r="D187">
        <v>1</v>
      </c>
      <c r="E187">
        <v>1</v>
      </c>
      <c r="F187" t="s">
        <v>248</v>
      </c>
      <c r="G187" t="s">
        <v>103</v>
      </c>
      <c r="H187" t="s">
        <v>416</v>
      </c>
      <c r="I187">
        <v>2</v>
      </c>
      <c r="J187" s="6">
        <v>20130615</v>
      </c>
      <c r="K187" s="6" t="s">
        <v>294</v>
      </c>
      <c r="L187" s="6" t="s">
        <v>86</v>
      </c>
      <c r="M187" s="6" t="s">
        <v>87</v>
      </c>
      <c r="O187" s="1">
        <v>14</v>
      </c>
      <c r="P187" s="1" t="s">
        <v>308</v>
      </c>
      <c r="Q187" s="1">
        <v>3913.4999993452802</v>
      </c>
      <c r="R187" s="1">
        <v>0</v>
      </c>
      <c r="S187">
        <f t="shared" si="240"/>
        <v>0.39244182115795684</v>
      </c>
      <c r="T187">
        <f t="shared" si="241"/>
        <v>0.12397119531482684</v>
      </c>
      <c r="U187">
        <f t="shared" si="242"/>
        <v>91.630875265648285</v>
      </c>
      <c r="V187" s="1">
        <v>14</v>
      </c>
      <c r="W187" s="1">
        <v>14</v>
      </c>
      <c r="X187" s="1">
        <v>0</v>
      </c>
      <c r="Y187" s="1">
        <v>0</v>
      </c>
      <c r="Z187" s="1">
        <v>448.979248046875</v>
      </c>
      <c r="AA187" s="1">
        <v>712.2493896484375</v>
      </c>
      <c r="AB187" s="1">
        <v>619.1363525390625</v>
      </c>
      <c r="AC187">
        <v>-9999</v>
      </c>
      <c r="AD187">
        <f t="shared" si="243"/>
        <v>0.36963196519060726</v>
      </c>
      <c r="AE187">
        <f t="shared" si="244"/>
        <v>0.13073094686024947</v>
      </c>
      <c r="AF187" s="1">
        <v>-1</v>
      </c>
      <c r="AG187" s="1">
        <v>0.87</v>
      </c>
      <c r="AH187" s="1">
        <v>0.92</v>
      </c>
      <c r="AI187" s="1">
        <v>9.8389177322387695</v>
      </c>
      <c r="AJ187">
        <f t="shared" si="245"/>
        <v>0.87491945886611944</v>
      </c>
      <c r="AK187">
        <f t="shared" si="246"/>
        <v>7.9498909105560974E-4</v>
      </c>
      <c r="AL187">
        <f t="shared" si="247"/>
        <v>0.35367868358689097</v>
      </c>
      <c r="AM187">
        <f t="shared" si="248"/>
        <v>1.5863748552896952</v>
      </c>
      <c r="AN187">
        <f t="shared" si="249"/>
        <v>-1</v>
      </c>
      <c r="AO187" s="1">
        <v>2001.925048828125</v>
      </c>
      <c r="AP187" s="1">
        <v>0.5</v>
      </c>
      <c r="AQ187">
        <f t="shared" si="250"/>
        <v>114.48914191141802</v>
      </c>
      <c r="AR187">
        <f t="shared" si="251"/>
        <v>2.276412346461175</v>
      </c>
      <c r="AS187">
        <f t="shared" si="252"/>
        <v>1.7675710236137356</v>
      </c>
      <c r="AT187">
        <f t="shared" si="253"/>
        <v>25.154817581176758</v>
      </c>
      <c r="AU187" s="1">
        <v>2</v>
      </c>
      <c r="AV187">
        <f t="shared" si="254"/>
        <v>4.644859790802002</v>
      </c>
      <c r="AW187" s="1">
        <v>1</v>
      </c>
      <c r="AX187">
        <f t="shared" si="255"/>
        <v>9.2897195816040039</v>
      </c>
      <c r="AY187" s="1">
        <v>21.785608291625977</v>
      </c>
      <c r="AZ187" s="1">
        <v>25.154817581176758</v>
      </c>
      <c r="BA187" s="1">
        <v>21.100854873657227</v>
      </c>
      <c r="BB187" s="1">
        <v>100.00740814208984</v>
      </c>
      <c r="BC187" s="1">
        <v>99.594886779785156</v>
      </c>
      <c r="BD187" s="1">
        <v>13.318829536437988</v>
      </c>
      <c r="BE187" s="1">
        <v>14.813042640686035</v>
      </c>
      <c r="BF187" s="1">
        <v>49.490470886230469</v>
      </c>
      <c r="BG187" s="1">
        <v>55.042713165283203</v>
      </c>
      <c r="BH187" s="1">
        <v>300.18365478515625</v>
      </c>
      <c r="BI187" s="1">
        <v>2001.925048828125</v>
      </c>
      <c r="BJ187" s="1">
        <v>1.168590784072876</v>
      </c>
      <c r="BK187" s="1">
        <v>97.317878723144531</v>
      </c>
      <c r="BL187" s="1">
        <v>-9.7852051258087158E-2</v>
      </c>
      <c r="BM187" s="1">
        <v>4.7628283500671387E-2</v>
      </c>
      <c r="BN187" s="1">
        <v>0.5</v>
      </c>
      <c r="BO187" s="1">
        <v>-1.355140209197998</v>
      </c>
      <c r="BP187" s="1">
        <v>7.355140209197998</v>
      </c>
      <c r="BQ187" s="1">
        <v>1</v>
      </c>
      <c r="BR187" s="1">
        <v>0</v>
      </c>
      <c r="BS187" s="1">
        <v>0.15999999642372131</v>
      </c>
      <c r="BT187" s="1">
        <v>111115</v>
      </c>
      <c r="BU187">
        <f t="shared" si="256"/>
        <v>1.5009182739257811</v>
      </c>
      <c r="BV187">
        <f t="shared" si="257"/>
        <v>2.2764123464611751E-3</v>
      </c>
      <c r="BW187">
        <f t="shared" si="258"/>
        <v>298.30481758117674</v>
      </c>
      <c r="BX187">
        <f t="shared" si="259"/>
        <v>294.93560829162595</v>
      </c>
      <c r="BY187">
        <f t="shared" si="260"/>
        <v>320.30800065305812</v>
      </c>
      <c r="BZ187">
        <f t="shared" si="261"/>
        <v>0.72757019945353341</v>
      </c>
      <c r="CA187">
        <f t="shared" si="262"/>
        <v>3.2091449108407879</v>
      </c>
      <c r="CB187">
        <f t="shared" si="263"/>
        <v>32.975902814017829</v>
      </c>
      <c r="CC187">
        <f t="shared" si="264"/>
        <v>18.162860173331794</v>
      </c>
      <c r="CD187">
        <f t="shared" si="265"/>
        <v>23.470212936401367</v>
      </c>
      <c r="CE187">
        <f t="shared" si="266"/>
        <v>2.9009772771441407</v>
      </c>
      <c r="CF187">
        <f t="shared" si="267"/>
        <v>0.1223385883350576</v>
      </c>
      <c r="CG187">
        <f t="shared" si="268"/>
        <v>1.4415738872270523</v>
      </c>
      <c r="CH187">
        <f t="shared" si="269"/>
        <v>1.4594033899170884</v>
      </c>
      <c r="CI187">
        <f t="shared" si="270"/>
        <v>7.6606640122984987E-2</v>
      </c>
      <c r="CJ187">
        <f t="shared" si="271"/>
        <v>8.9173224063979433</v>
      </c>
      <c r="CK187">
        <f t="shared" si="272"/>
        <v>0.92003593987966326</v>
      </c>
      <c r="CL187">
        <f t="shared" si="273"/>
        <v>44.315612209054969</v>
      </c>
      <c r="CM187">
        <f t="shared" si="274"/>
        <v>99.537856376024379</v>
      </c>
      <c r="CN187">
        <f t="shared" si="275"/>
        <v>1.747204550533233E-3</v>
      </c>
      <c r="CO187">
        <f t="shared" si="276"/>
        <v>0</v>
      </c>
      <c r="CP187">
        <f t="shared" si="277"/>
        <v>1751.5231804112329</v>
      </c>
      <c r="CQ187">
        <f t="shared" si="278"/>
        <v>263.2701416015625</v>
      </c>
      <c r="CR187">
        <f t="shared" si="279"/>
        <v>0.13073094686024947</v>
      </c>
      <c r="CS187">
        <v>-9999</v>
      </c>
    </row>
    <row r="188" spans="1:97" x14ac:dyDescent="0.2">
      <c r="A188" t="s">
        <v>84</v>
      </c>
      <c r="B188" t="s">
        <v>195</v>
      </c>
      <c r="C188" t="s">
        <v>102</v>
      </c>
      <c r="D188">
        <v>1</v>
      </c>
      <c r="E188">
        <v>1</v>
      </c>
      <c r="F188" t="s">
        <v>248</v>
      </c>
      <c r="G188" t="s">
        <v>103</v>
      </c>
      <c r="H188" t="s">
        <v>416</v>
      </c>
      <c r="I188">
        <v>2</v>
      </c>
      <c r="J188" s="6">
        <v>20130615</v>
      </c>
      <c r="K188" s="6" t="s">
        <v>294</v>
      </c>
      <c r="L188" s="6" t="s">
        <v>86</v>
      </c>
      <c r="M188" s="6" t="s">
        <v>87</v>
      </c>
      <c r="O188" s="1">
        <v>15</v>
      </c>
      <c r="P188" s="1" t="s">
        <v>309</v>
      </c>
      <c r="Q188" s="1">
        <v>4091.4999945210293</v>
      </c>
      <c r="R188" s="1">
        <v>0</v>
      </c>
      <c r="S188">
        <f t="shared" si="240"/>
        <v>-1.2448554030406918</v>
      </c>
      <c r="T188">
        <f t="shared" si="241"/>
        <v>0.13628346788425263</v>
      </c>
      <c r="U188">
        <f t="shared" si="242"/>
        <v>63.009175882262745</v>
      </c>
      <c r="V188" s="1">
        <v>15</v>
      </c>
      <c r="W188" s="1">
        <v>15</v>
      </c>
      <c r="X188" s="1">
        <v>0</v>
      </c>
      <c r="Y188" s="1">
        <v>0</v>
      </c>
      <c r="Z188" s="1">
        <v>447.661376953125</v>
      </c>
      <c r="AA188" s="1">
        <v>702.06854248046875</v>
      </c>
      <c r="AB188" s="1">
        <v>620.30877685546875</v>
      </c>
      <c r="AC188">
        <v>-9999</v>
      </c>
      <c r="AD188">
        <f t="shared" si="243"/>
        <v>0.36236798849938678</v>
      </c>
      <c r="AE188">
        <f t="shared" si="244"/>
        <v>0.11645553201420433</v>
      </c>
      <c r="AF188" s="1">
        <v>-1</v>
      </c>
      <c r="AG188" s="1">
        <v>0.87</v>
      </c>
      <c r="AH188" s="1">
        <v>0.92</v>
      </c>
      <c r="AI188" s="1">
        <v>9.8389177322387695</v>
      </c>
      <c r="AJ188">
        <f t="shared" si="245"/>
        <v>0.87491945886611944</v>
      </c>
      <c r="AK188">
        <f t="shared" si="246"/>
        <v>-1.3981846000321442E-4</v>
      </c>
      <c r="AL188">
        <f t="shared" si="247"/>
        <v>0.32137367457998128</v>
      </c>
      <c r="AM188">
        <f t="shared" si="248"/>
        <v>1.5683026917776357</v>
      </c>
      <c r="AN188">
        <f t="shared" si="249"/>
        <v>-1</v>
      </c>
      <c r="AO188" s="1">
        <v>2001.59912109375</v>
      </c>
      <c r="AP188" s="1">
        <v>0.5</v>
      </c>
      <c r="AQ188">
        <f t="shared" si="250"/>
        <v>101.97067764514297</v>
      </c>
      <c r="AR188">
        <f t="shared" si="251"/>
        <v>2.4754423345049297</v>
      </c>
      <c r="AS188">
        <f t="shared" si="252"/>
        <v>1.750640972731863</v>
      </c>
      <c r="AT188">
        <f t="shared" si="253"/>
        <v>25.118669509887695</v>
      </c>
      <c r="AU188" s="1">
        <v>2</v>
      </c>
      <c r="AV188">
        <f t="shared" si="254"/>
        <v>4.644859790802002</v>
      </c>
      <c r="AW188" s="1">
        <v>1</v>
      </c>
      <c r="AX188">
        <f t="shared" si="255"/>
        <v>9.2897195816040039</v>
      </c>
      <c r="AY188" s="1">
        <v>21.792839050292969</v>
      </c>
      <c r="AZ188" s="1">
        <v>25.118669509887695</v>
      </c>
      <c r="BA188" s="1">
        <v>21.101003646850586</v>
      </c>
      <c r="BB188" s="1">
        <v>49.124462127685547</v>
      </c>
      <c r="BC188" s="1">
        <v>49.871585845947266</v>
      </c>
      <c r="BD188" s="1">
        <v>13.2921142578125</v>
      </c>
      <c r="BE188" s="1">
        <v>14.916754722595215</v>
      </c>
      <c r="BF188" s="1">
        <v>49.367195129394531</v>
      </c>
      <c r="BG188" s="1">
        <v>55.401145935058594</v>
      </c>
      <c r="BH188" s="1">
        <v>300.19155883789062</v>
      </c>
      <c r="BI188" s="1">
        <v>2001.59912109375</v>
      </c>
      <c r="BJ188" s="1">
        <v>1.3807034492492676</v>
      </c>
      <c r="BK188" s="1">
        <v>97.313552856445312</v>
      </c>
      <c r="BL188" s="1">
        <v>-0.23010760545730591</v>
      </c>
      <c r="BM188" s="1">
        <v>4.9647212028503418E-2</v>
      </c>
      <c r="BN188" s="1">
        <v>1</v>
      </c>
      <c r="BO188" s="1">
        <v>-1.355140209197998</v>
      </c>
      <c r="BP188" s="1">
        <v>7.355140209197998</v>
      </c>
      <c r="BQ188" s="1">
        <v>1</v>
      </c>
      <c r="BR188" s="1">
        <v>0</v>
      </c>
      <c r="BS188" s="1">
        <v>0.15999999642372131</v>
      </c>
      <c r="BT188" s="1">
        <v>111115</v>
      </c>
      <c r="BU188">
        <f t="shared" si="256"/>
        <v>1.500957794189453</v>
      </c>
      <c r="BV188">
        <f t="shared" si="257"/>
        <v>2.4754423345049298E-3</v>
      </c>
      <c r="BW188">
        <f t="shared" si="258"/>
        <v>298.26866950988767</v>
      </c>
      <c r="BX188">
        <f t="shared" si="259"/>
        <v>294.94283905029295</v>
      </c>
      <c r="BY188">
        <f t="shared" si="260"/>
        <v>320.25585221672372</v>
      </c>
      <c r="BZ188">
        <f t="shared" si="261"/>
        <v>0.69426226596047491</v>
      </c>
      <c r="CA188">
        <f t="shared" si="262"/>
        <v>3.2022433718757628</v>
      </c>
      <c r="CB188">
        <f t="shared" si="263"/>
        <v>32.906448052509582</v>
      </c>
      <c r="CC188">
        <f t="shared" si="264"/>
        <v>17.989693329914367</v>
      </c>
      <c r="CD188">
        <f t="shared" si="265"/>
        <v>23.455754280090332</v>
      </c>
      <c r="CE188">
        <f t="shared" si="266"/>
        <v>2.8984485479847386</v>
      </c>
      <c r="CF188">
        <f t="shared" si="267"/>
        <v>0.13431304802325264</v>
      </c>
      <c r="CG188">
        <f t="shared" si="268"/>
        <v>1.4516023991438998</v>
      </c>
      <c r="CH188">
        <f t="shared" si="269"/>
        <v>1.4468461488408388</v>
      </c>
      <c r="CI188">
        <f t="shared" si="270"/>
        <v>8.4120488751683473E-2</v>
      </c>
      <c r="CJ188">
        <f t="shared" si="271"/>
        <v>6.1316467676596353</v>
      </c>
      <c r="CK188">
        <f t="shared" si="272"/>
        <v>1.2634283593246332</v>
      </c>
      <c r="CL188">
        <f t="shared" si="273"/>
        <v>44.801327791447299</v>
      </c>
      <c r="CM188">
        <f t="shared" si="274"/>
        <v>50.052490638534636</v>
      </c>
      <c r="CN188">
        <f t="shared" si="275"/>
        <v>-1.1142537414840035E-2</v>
      </c>
      <c r="CO188">
        <f t="shared" si="276"/>
        <v>0</v>
      </c>
      <c r="CP188">
        <f t="shared" si="277"/>
        <v>1751.238019894244</v>
      </c>
      <c r="CQ188">
        <f t="shared" si="278"/>
        <v>254.40716552734375</v>
      </c>
      <c r="CR188">
        <f t="shared" si="279"/>
        <v>0.11645553201420433</v>
      </c>
      <c r="CS188">
        <v>-9999</v>
      </c>
    </row>
    <row r="189" spans="1:97" x14ac:dyDescent="0.2">
      <c r="A189" t="s">
        <v>84</v>
      </c>
      <c r="B189" t="s">
        <v>195</v>
      </c>
      <c r="C189" t="s">
        <v>102</v>
      </c>
      <c r="D189">
        <v>1</v>
      </c>
      <c r="E189">
        <v>1</v>
      </c>
      <c r="F189" t="s">
        <v>248</v>
      </c>
      <c r="G189" t="s">
        <v>103</v>
      </c>
      <c r="H189" t="s">
        <v>416</v>
      </c>
      <c r="I189">
        <v>2</v>
      </c>
      <c r="J189" s="6">
        <v>20130615</v>
      </c>
      <c r="K189" s="6" t="s">
        <v>294</v>
      </c>
      <c r="L189" s="6" t="s">
        <v>86</v>
      </c>
      <c r="M189" s="6" t="s">
        <v>87</v>
      </c>
      <c r="O189" s="1">
        <v>16</v>
      </c>
      <c r="P189" s="1" t="s">
        <v>310</v>
      </c>
      <c r="Q189" s="1">
        <v>4366.499998931773</v>
      </c>
      <c r="R189" s="1">
        <v>0</v>
      </c>
      <c r="S189">
        <f t="shared" si="240"/>
        <v>13.164523599586575</v>
      </c>
      <c r="T189">
        <f t="shared" si="241"/>
        <v>0.15442712376863474</v>
      </c>
      <c r="U189">
        <f t="shared" si="242"/>
        <v>243.9355122704273</v>
      </c>
      <c r="V189" s="1">
        <v>16</v>
      </c>
      <c r="W189" s="1">
        <v>16</v>
      </c>
      <c r="X189" s="1">
        <v>0</v>
      </c>
      <c r="Y189" s="1">
        <v>0</v>
      </c>
      <c r="Z189" s="1">
        <v>453.0546875</v>
      </c>
      <c r="AA189" s="1">
        <v>737.4290771484375</v>
      </c>
      <c r="AB189" s="1">
        <v>613.59033203125</v>
      </c>
      <c r="AC189">
        <v>-9999</v>
      </c>
      <c r="AD189">
        <f t="shared" si="243"/>
        <v>0.38562947741101294</v>
      </c>
      <c r="AE189">
        <f t="shared" si="244"/>
        <v>0.16793309208264368</v>
      </c>
      <c r="AF189" s="1">
        <v>-1</v>
      </c>
      <c r="AG189" s="1">
        <v>0.87</v>
      </c>
      <c r="AH189" s="1">
        <v>0.92</v>
      </c>
      <c r="AI189" s="1">
        <v>9.8389177322387695</v>
      </c>
      <c r="AJ189">
        <f t="shared" si="245"/>
        <v>0.87491945886611944</v>
      </c>
      <c r="AK189">
        <f t="shared" si="246"/>
        <v>8.0885593626172578E-3</v>
      </c>
      <c r="AL189">
        <f t="shared" si="247"/>
        <v>0.43547784056885425</v>
      </c>
      <c r="AM189">
        <f t="shared" si="248"/>
        <v>1.6276822588849993</v>
      </c>
      <c r="AN189">
        <f t="shared" si="249"/>
        <v>-1</v>
      </c>
      <c r="AO189" s="1">
        <v>2001.5328369140625</v>
      </c>
      <c r="AP189" s="1">
        <v>0.5</v>
      </c>
      <c r="AQ189">
        <f t="shared" si="250"/>
        <v>147.04053832810504</v>
      </c>
      <c r="AR189">
        <f t="shared" si="251"/>
        <v>2.7426564939705216</v>
      </c>
      <c r="AS189">
        <f t="shared" si="252"/>
        <v>1.7149970949835254</v>
      </c>
      <c r="AT189">
        <f t="shared" si="253"/>
        <v>24.994878768920898</v>
      </c>
      <c r="AU189" s="1">
        <v>2</v>
      </c>
      <c r="AV189">
        <f t="shared" si="254"/>
        <v>4.644859790802002</v>
      </c>
      <c r="AW189" s="1">
        <v>1</v>
      </c>
      <c r="AX189">
        <f t="shared" si="255"/>
        <v>9.2897195816040039</v>
      </c>
      <c r="AY189" s="1">
        <v>21.801721572875977</v>
      </c>
      <c r="AZ189" s="1">
        <v>24.994878768920898</v>
      </c>
      <c r="BA189" s="1">
        <v>21.100811004638672</v>
      </c>
      <c r="BB189" s="1">
        <v>400.9158935546875</v>
      </c>
      <c r="BC189" s="1">
        <v>391.42877197265625</v>
      </c>
      <c r="BD189" s="1">
        <v>13.242294311523438</v>
      </c>
      <c r="BE189" s="1">
        <v>15.042292594909668</v>
      </c>
      <c r="BF189" s="1">
        <v>49.151821136474609</v>
      </c>
      <c r="BG189" s="1">
        <v>55.832931518554688</v>
      </c>
      <c r="BH189" s="1">
        <v>300.15591430664062</v>
      </c>
      <c r="BI189" s="1">
        <v>2001.5328369140625</v>
      </c>
      <c r="BJ189" s="1">
        <v>1.1531635522842407</v>
      </c>
      <c r="BK189" s="1">
        <v>97.306297302246094</v>
      </c>
      <c r="BL189" s="1">
        <v>-0.16080218553543091</v>
      </c>
      <c r="BM189" s="1">
        <v>4.6745181083679199E-2</v>
      </c>
      <c r="BN189" s="1">
        <v>1</v>
      </c>
      <c r="BO189" s="1">
        <v>-1.355140209197998</v>
      </c>
      <c r="BP189" s="1">
        <v>7.355140209197998</v>
      </c>
      <c r="BQ189" s="1">
        <v>1</v>
      </c>
      <c r="BR189" s="1">
        <v>0</v>
      </c>
      <c r="BS189" s="1">
        <v>0.15999999642372131</v>
      </c>
      <c r="BT189" s="1">
        <v>111115</v>
      </c>
      <c r="BU189">
        <f t="shared" si="256"/>
        <v>1.5007795715332031</v>
      </c>
      <c r="BV189">
        <f t="shared" si="257"/>
        <v>2.7426564939705216E-3</v>
      </c>
      <c r="BW189">
        <f t="shared" si="258"/>
        <v>298.14487876892088</v>
      </c>
      <c r="BX189">
        <f t="shared" si="259"/>
        <v>294.95172157287595</v>
      </c>
      <c r="BY189">
        <f t="shared" si="260"/>
        <v>320.24524674821077</v>
      </c>
      <c r="BZ189">
        <f t="shared" si="261"/>
        <v>0.65320136955805941</v>
      </c>
      <c r="CA189">
        <f t="shared" si="262"/>
        <v>3.1787068903311804</v>
      </c>
      <c r="CB189">
        <f t="shared" si="263"/>
        <v>32.667021338379577</v>
      </c>
      <c r="CC189">
        <f t="shared" si="264"/>
        <v>17.624728743469909</v>
      </c>
      <c r="CD189">
        <f t="shared" si="265"/>
        <v>23.398300170898438</v>
      </c>
      <c r="CE189">
        <f t="shared" si="266"/>
        <v>2.8884192219314482</v>
      </c>
      <c r="CF189">
        <f t="shared" si="267"/>
        <v>0.15190198970417906</v>
      </c>
      <c r="CG189">
        <f t="shared" si="268"/>
        <v>1.463709795347655</v>
      </c>
      <c r="CH189">
        <f t="shared" si="269"/>
        <v>1.4247094265837932</v>
      </c>
      <c r="CI189">
        <f t="shared" si="270"/>
        <v>9.5162427205360431E-2</v>
      </c>
      <c r="CJ189">
        <f t="shared" si="271"/>
        <v>23.7364614795619</v>
      </c>
      <c r="CK189">
        <f t="shared" si="272"/>
        <v>0.62319259527367532</v>
      </c>
      <c r="CL189">
        <f t="shared" si="273"/>
        <v>45.632633271310574</v>
      </c>
      <c r="CM189">
        <f t="shared" si="274"/>
        <v>389.51567796553087</v>
      </c>
      <c r="CN189">
        <f t="shared" si="275"/>
        <v>1.5422533972165498E-2</v>
      </c>
      <c r="CO189">
        <f t="shared" si="276"/>
        <v>0</v>
      </c>
      <c r="CP189">
        <f t="shared" si="277"/>
        <v>1751.1800265756206</v>
      </c>
      <c r="CQ189">
        <f t="shared" si="278"/>
        <v>284.3743896484375</v>
      </c>
      <c r="CR189">
        <f t="shared" si="279"/>
        <v>0.16793309208264368</v>
      </c>
      <c r="CS189">
        <v>-9999</v>
      </c>
    </row>
    <row r="190" spans="1:97" x14ac:dyDescent="0.2">
      <c r="A190" t="s">
        <v>84</v>
      </c>
      <c r="B190" t="s">
        <v>195</v>
      </c>
      <c r="C190" t="s">
        <v>102</v>
      </c>
      <c r="D190">
        <v>1</v>
      </c>
      <c r="E190">
        <v>1</v>
      </c>
      <c r="F190" t="s">
        <v>248</v>
      </c>
      <c r="G190" t="s">
        <v>103</v>
      </c>
      <c r="H190" t="s">
        <v>416</v>
      </c>
      <c r="I190">
        <v>2</v>
      </c>
      <c r="J190" s="6">
        <v>20130615</v>
      </c>
      <c r="K190" s="6" t="s">
        <v>294</v>
      </c>
      <c r="L190" s="6" t="s">
        <v>86</v>
      </c>
      <c r="M190" s="6" t="s">
        <v>87</v>
      </c>
      <c r="O190" s="1">
        <v>17</v>
      </c>
      <c r="P190" s="1" t="s">
        <v>311</v>
      </c>
      <c r="Q190" s="1">
        <v>4573.9999986905605</v>
      </c>
      <c r="R190" s="1">
        <v>0</v>
      </c>
      <c r="S190">
        <f t="shared" si="240"/>
        <v>7.291938915410733</v>
      </c>
      <c r="T190">
        <f t="shared" si="241"/>
        <v>0.15535318207615187</v>
      </c>
      <c r="U190">
        <f t="shared" si="242"/>
        <v>161.49691911548931</v>
      </c>
      <c r="V190" s="1">
        <v>17</v>
      </c>
      <c r="W190" s="1">
        <v>17</v>
      </c>
      <c r="X190" s="1">
        <v>0</v>
      </c>
      <c r="Y190" s="1">
        <v>0</v>
      </c>
      <c r="Z190" s="1">
        <v>450.4169921875</v>
      </c>
      <c r="AA190" s="1">
        <v>725.97515869140625</v>
      </c>
      <c r="AB190" s="1">
        <v>608.36767578125</v>
      </c>
      <c r="AC190">
        <v>-9999</v>
      </c>
      <c r="AD190">
        <f t="shared" si="243"/>
        <v>0.37956969078750402</v>
      </c>
      <c r="AE190">
        <f t="shared" si="244"/>
        <v>0.16199932119185392</v>
      </c>
      <c r="AF190" s="1">
        <v>-1</v>
      </c>
      <c r="AG190" s="1">
        <v>0.87</v>
      </c>
      <c r="AH190" s="1">
        <v>0.92</v>
      </c>
      <c r="AI190" s="1">
        <v>9.8389177322387695</v>
      </c>
      <c r="AJ190">
        <f t="shared" si="245"/>
        <v>0.87491945886611944</v>
      </c>
      <c r="AK190">
        <f t="shared" si="246"/>
        <v>4.7336055299565206E-3</v>
      </c>
      <c r="AL190">
        <f t="shared" si="247"/>
        <v>0.42679730527416276</v>
      </c>
      <c r="AM190">
        <f t="shared" si="248"/>
        <v>1.6117845713715806</v>
      </c>
      <c r="AN190">
        <f t="shared" si="249"/>
        <v>-1</v>
      </c>
      <c r="AO190" s="1">
        <v>2002.14697265625</v>
      </c>
      <c r="AP190" s="1">
        <v>0.5</v>
      </c>
      <c r="AQ190">
        <f t="shared" si="250"/>
        <v>141.88851047683249</v>
      </c>
      <c r="AR190">
        <f t="shared" si="251"/>
        <v>2.7570852990630752</v>
      </c>
      <c r="AS190">
        <f t="shared" si="252"/>
        <v>1.7140043609176308</v>
      </c>
      <c r="AT190">
        <f t="shared" si="253"/>
        <v>24.973630905151367</v>
      </c>
      <c r="AU190" s="1">
        <v>2</v>
      </c>
      <c r="AV190">
        <f t="shared" si="254"/>
        <v>4.644859790802002</v>
      </c>
      <c r="AW190" s="1">
        <v>1</v>
      </c>
      <c r="AX190">
        <f t="shared" si="255"/>
        <v>9.2897195816040039</v>
      </c>
      <c r="AY190" s="1">
        <v>21.792434692382812</v>
      </c>
      <c r="AZ190" s="1">
        <v>24.973630905151367</v>
      </c>
      <c r="BA190" s="1">
        <v>21.099916458129883</v>
      </c>
      <c r="BB190" s="1">
        <v>248.810791015625</v>
      </c>
      <c r="BC190" s="1">
        <v>243.50526428222656</v>
      </c>
      <c r="BD190" s="1">
        <v>13.20155143737793</v>
      </c>
      <c r="BE190" s="1">
        <v>15.01087760925293</v>
      </c>
      <c r="BF190" s="1">
        <v>49.029232025146484</v>
      </c>
      <c r="BG190" s="1">
        <v>55.748889923095703</v>
      </c>
      <c r="BH190" s="1">
        <v>300.18899536132812</v>
      </c>
      <c r="BI190" s="1">
        <v>2002.14697265625</v>
      </c>
      <c r="BJ190" s="1">
        <v>1.2325621843338013</v>
      </c>
      <c r="BK190" s="1">
        <v>97.307960510253906</v>
      </c>
      <c r="BL190" s="1">
        <v>-0.14925128221511841</v>
      </c>
      <c r="BM190" s="1">
        <v>4.3920397758483887E-2</v>
      </c>
      <c r="BN190" s="1">
        <v>0.75</v>
      </c>
      <c r="BO190" s="1">
        <v>-1.355140209197998</v>
      </c>
      <c r="BP190" s="1">
        <v>7.355140209197998</v>
      </c>
      <c r="BQ190" s="1">
        <v>1</v>
      </c>
      <c r="BR190" s="1">
        <v>0</v>
      </c>
      <c r="BS190" s="1">
        <v>0.15999999642372131</v>
      </c>
      <c r="BT190" s="1">
        <v>111115</v>
      </c>
      <c r="BU190">
        <f t="shared" si="256"/>
        <v>1.5009449768066403</v>
      </c>
      <c r="BV190">
        <f t="shared" si="257"/>
        <v>2.7570852990630754E-3</v>
      </c>
      <c r="BW190">
        <f t="shared" si="258"/>
        <v>298.12363090515134</v>
      </c>
      <c r="BX190">
        <f t="shared" si="259"/>
        <v>294.94243469238279</v>
      </c>
      <c r="BY190">
        <f t="shared" si="260"/>
        <v>320.34350846476445</v>
      </c>
      <c r="BZ190">
        <f t="shared" si="261"/>
        <v>0.65161638671510402</v>
      </c>
      <c r="CA190">
        <f t="shared" si="262"/>
        <v>3.1746822465430693</v>
      </c>
      <c r="CB190">
        <f t="shared" si="263"/>
        <v>32.625103125129563</v>
      </c>
      <c r="CC190">
        <f t="shared" si="264"/>
        <v>17.614225515876633</v>
      </c>
      <c r="CD190">
        <f t="shared" si="265"/>
        <v>23.38303279876709</v>
      </c>
      <c r="CE190">
        <f t="shared" si="266"/>
        <v>2.8857592230902336</v>
      </c>
      <c r="CF190">
        <f t="shared" si="267"/>
        <v>0.15279792265305958</v>
      </c>
      <c r="CG190">
        <f t="shared" si="268"/>
        <v>1.4606778856254385</v>
      </c>
      <c r="CH190">
        <f t="shared" si="269"/>
        <v>1.425081337464795</v>
      </c>
      <c r="CI190">
        <f t="shared" si="270"/>
        <v>9.5725034841477985E-2</v>
      </c>
      <c r="CJ190">
        <f t="shared" si="271"/>
        <v>15.714935827817703</v>
      </c>
      <c r="CK190">
        <f t="shared" si="272"/>
        <v>0.6632173624316875</v>
      </c>
      <c r="CL190">
        <f t="shared" si="273"/>
        <v>45.60259828340164</v>
      </c>
      <c r="CM190">
        <f t="shared" si="274"/>
        <v>242.44558562892271</v>
      </c>
      <c r="CN190">
        <f t="shared" si="275"/>
        <v>1.3715711102925091E-2</v>
      </c>
      <c r="CO190">
        <f t="shared" si="276"/>
        <v>0</v>
      </c>
      <c r="CP190">
        <f t="shared" si="277"/>
        <v>1751.7173458868456</v>
      </c>
      <c r="CQ190">
        <f t="shared" si="278"/>
        <v>275.55816650390625</v>
      </c>
      <c r="CR190">
        <f t="shared" si="279"/>
        <v>0.16199932119185392</v>
      </c>
      <c r="CS190">
        <v>-9999</v>
      </c>
    </row>
    <row r="191" spans="1:97" x14ac:dyDescent="0.2">
      <c r="A191" t="s">
        <v>84</v>
      </c>
      <c r="B191" t="s">
        <v>195</v>
      </c>
      <c r="C191" t="s">
        <v>102</v>
      </c>
      <c r="D191">
        <v>1</v>
      </c>
      <c r="E191">
        <v>1</v>
      </c>
      <c r="F191" t="s">
        <v>248</v>
      </c>
      <c r="G191" t="s">
        <v>103</v>
      </c>
      <c r="H191" t="s">
        <v>416</v>
      </c>
      <c r="I191">
        <v>2</v>
      </c>
      <c r="J191" s="6">
        <v>20130615</v>
      </c>
      <c r="K191" s="6" t="s">
        <v>294</v>
      </c>
      <c r="L191" s="6" t="s">
        <v>86</v>
      </c>
      <c r="M191" s="6" t="s">
        <v>87</v>
      </c>
      <c r="O191" s="1">
        <v>18</v>
      </c>
      <c r="P191" s="1" t="s">
        <v>312</v>
      </c>
      <c r="Q191" s="1">
        <v>4751.9999995175749</v>
      </c>
      <c r="R191" s="1">
        <v>0</v>
      </c>
      <c r="S191">
        <f t="shared" si="240"/>
        <v>20.90136815856302</v>
      </c>
      <c r="T191">
        <f t="shared" si="241"/>
        <v>0.15371283507544756</v>
      </c>
      <c r="U191">
        <f t="shared" si="242"/>
        <v>641.89429753077661</v>
      </c>
      <c r="V191" s="1">
        <v>18</v>
      </c>
      <c r="W191" s="1">
        <v>18</v>
      </c>
      <c r="X191" s="1">
        <v>0</v>
      </c>
      <c r="Y191" s="1">
        <v>0</v>
      </c>
      <c r="Z191" s="1">
        <v>458.446044921875</v>
      </c>
      <c r="AA191" s="1">
        <v>792.63433837890625</v>
      </c>
      <c r="AB191" s="1">
        <v>637.8621826171875</v>
      </c>
      <c r="AC191">
        <v>-9999</v>
      </c>
      <c r="AD191">
        <f t="shared" si="243"/>
        <v>0.42161722912549093</v>
      </c>
      <c r="AE191">
        <f t="shared" si="244"/>
        <v>0.19526299614808307</v>
      </c>
      <c r="AF191" s="1">
        <v>-1</v>
      </c>
      <c r="AG191" s="1">
        <v>0.87</v>
      </c>
      <c r="AH191" s="1">
        <v>0.92</v>
      </c>
      <c r="AI191" s="1">
        <v>9.8389177322387695</v>
      </c>
      <c r="AJ191">
        <f t="shared" si="245"/>
        <v>0.87491945886611944</v>
      </c>
      <c r="AK191">
        <f t="shared" si="246"/>
        <v>1.250402695239643E-2</v>
      </c>
      <c r="AL191">
        <f t="shared" si="247"/>
        <v>0.46312859783527638</v>
      </c>
      <c r="AM191">
        <f t="shared" si="248"/>
        <v>1.7289588320343807</v>
      </c>
      <c r="AN191">
        <f t="shared" si="249"/>
        <v>-1</v>
      </c>
      <c r="AO191" s="1">
        <v>2001.9501953125</v>
      </c>
      <c r="AP191" s="1">
        <v>0.5</v>
      </c>
      <c r="AQ191">
        <f t="shared" si="250"/>
        <v>171.00598002004597</v>
      </c>
      <c r="AR191">
        <f t="shared" si="251"/>
        <v>2.7254139201668615</v>
      </c>
      <c r="AS191">
        <f t="shared" si="252"/>
        <v>1.7121979899625772</v>
      </c>
      <c r="AT191">
        <f t="shared" si="253"/>
        <v>24.936559677124023</v>
      </c>
      <c r="AU191" s="1">
        <v>2</v>
      </c>
      <c r="AV191">
        <f t="shared" si="254"/>
        <v>4.644859790802002</v>
      </c>
      <c r="AW191" s="1">
        <v>1</v>
      </c>
      <c r="AX191">
        <f t="shared" si="255"/>
        <v>9.2897195816040039</v>
      </c>
      <c r="AY191" s="1">
        <v>21.790250778198242</v>
      </c>
      <c r="AZ191" s="1">
        <v>24.936559677124023</v>
      </c>
      <c r="BA191" s="1">
        <v>21.100568771362305</v>
      </c>
      <c r="BB191" s="1">
        <v>900.028564453125</v>
      </c>
      <c r="BC191" s="1">
        <v>884.49725341796875</v>
      </c>
      <c r="BD191" s="1">
        <v>13.168869018554688</v>
      </c>
      <c r="BE191" s="1">
        <v>14.957481384277344</v>
      </c>
      <c r="BF191" s="1">
        <v>48.914081573486328</v>
      </c>
      <c r="BG191" s="1">
        <v>55.557655334472656</v>
      </c>
      <c r="BH191" s="1">
        <v>300.19345092773438</v>
      </c>
      <c r="BI191" s="1">
        <v>2001.9501953125</v>
      </c>
      <c r="BJ191" s="1">
        <v>1.2633874416351318</v>
      </c>
      <c r="BK191" s="1">
        <v>97.307365417480469</v>
      </c>
      <c r="BL191" s="1">
        <v>-0.34700518846511841</v>
      </c>
      <c r="BM191" s="1">
        <v>4.9421191215515137E-2</v>
      </c>
      <c r="BN191" s="1">
        <v>0.5</v>
      </c>
      <c r="BO191" s="1">
        <v>-1.355140209197998</v>
      </c>
      <c r="BP191" s="1">
        <v>7.355140209197998</v>
      </c>
      <c r="BQ191" s="1">
        <v>1</v>
      </c>
      <c r="BR191" s="1">
        <v>0</v>
      </c>
      <c r="BS191" s="1">
        <v>0.15999999642372131</v>
      </c>
      <c r="BT191" s="1">
        <v>111115</v>
      </c>
      <c r="BU191">
        <f t="shared" si="256"/>
        <v>1.5009672546386716</v>
      </c>
      <c r="BV191">
        <f t="shared" si="257"/>
        <v>2.7254139201668614E-3</v>
      </c>
      <c r="BW191">
        <f t="shared" si="258"/>
        <v>298.086559677124</v>
      </c>
      <c r="BX191">
        <f t="shared" si="259"/>
        <v>294.94025077819822</v>
      </c>
      <c r="BY191">
        <f t="shared" si="260"/>
        <v>320.31202409046819</v>
      </c>
      <c r="BZ191">
        <f t="shared" si="261"/>
        <v>0.65868007892084579</v>
      </c>
      <c r="CA191">
        <f t="shared" si="262"/>
        <v>3.1676710967476143</v>
      </c>
      <c r="CB191">
        <f t="shared" si="263"/>
        <v>32.553251063342096</v>
      </c>
      <c r="CC191">
        <f t="shared" si="264"/>
        <v>17.595769679064752</v>
      </c>
      <c r="CD191">
        <f t="shared" si="265"/>
        <v>23.363405227661133</v>
      </c>
      <c r="CE191">
        <f t="shared" si="266"/>
        <v>2.8823427048135839</v>
      </c>
      <c r="CF191">
        <f t="shared" si="267"/>
        <v>0.15121081731067809</v>
      </c>
      <c r="CG191">
        <f t="shared" si="268"/>
        <v>1.4554731067850371</v>
      </c>
      <c r="CH191">
        <f t="shared" si="269"/>
        <v>1.4268695980285468</v>
      </c>
      <c r="CI191">
        <f t="shared" si="270"/>
        <v>9.4728411139143445E-2</v>
      </c>
      <c r="CJ191">
        <f t="shared" si="271"/>
        <v>62.461042969224209</v>
      </c>
      <c r="CK191">
        <f t="shared" si="272"/>
        <v>0.72571655259561307</v>
      </c>
      <c r="CL191">
        <f t="shared" si="273"/>
        <v>45.533688019337546</v>
      </c>
      <c r="CM191">
        <f t="shared" si="274"/>
        <v>881.45982620973132</v>
      </c>
      <c r="CN191">
        <f t="shared" si="275"/>
        <v>1.079704767716636E-2</v>
      </c>
      <c r="CO191">
        <f t="shared" si="276"/>
        <v>0</v>
      </c>
      <c r="CP191">
        <f t="shared" si="277"/>
        <v>1751.5451815597346</v>
      </c>
      <c r="CQ191">
        <f t="shared" si="278"/>
        <v>334.18829345703125</v>
      </c>
      <c r="CR191">
        <f t="shared" si="279"/>
        <v>0.19526299614808307</v>
      </c>
      <c r="CS191">
        <v>-9999</v>
      </c>
    </row>
    <row r="192" spans="1:97" x14ac:dyDescent="0.2">
      <c r="A192" t="s">
        <v>84</v>
      </c>
      <c r="B192" t="s">
        <v>195</v>
      </c>
      <c r="C192" t="s">
        <v>102</v>
      </c>
      <c r="D192">
        <v>1</v>
      </c>
      <c r="E192">
        <v>1</v>
      </c>
      <c r="F192" t="s">
        <v>248</v>
      </c>
      <c r="G192" t="s">
        <v>103</v>
      </c>
      <c r="H192" t="s">
        <v>416</v>
      </c>
      <c r="I192">
        <v>2</v>
      </c>
      <c r="J192" s="6">
        <v>20130615</v>
      </c>
      <c r="K192" s="6" t="s">
        <v>294</v>
      </c>
      <c r="L192" s="6" t="s">
        <v>86</v>
      </c>
      <c r="M192" s="6" t="s">
        <v>87</v>
      </c>
      <c r="O192" s="1">
        <v>19</v>
      </c>
      <c r="P192" s="1" t="s">
        <v>313</v>
      </c>
      <c r="Q192" s="1">
        <v>5070.4999992763624</v>
      </c>
      <c r="R192" s="1">
        <v>0</v>
      </c>
      <c r="S192">
        <f t="shared" si="240"/>
        <v>25.735324943576433</v>
      </c>
      <c r="T192">
        <f t="shared" si="241"/>
        <v>0.13292905227082921</v>
      </c>
      <c r="U192">
        <f t="shared" si="242"/>
        <v>842.58355225980847</v>
      </c>
      <c r="V192" s="1">
        <v>19</v>
      </c>
      <c r="W192" s="1">
        <v>19</v>
      </c>
      <c r="X192" s="1">
        <v>0</v>
      </c>
      <c r="Y192" s="1">
        <v>0</v>
      </c>
      <c r="Z192" s="1">
        <v>464.251953125</v>
      </c>
      <c r="AA192" s="1">
        <v>784.7864990234375</v>
      </c>
      <c r="AB192" s="1">
        <v>629.50274658203125</v>
      </c>
      <c r="AC192">
        <v>-9999</v>
      </c>
      <c r="AD192">
        <f t="shared" si="243"/>
        <v>0.40843534680744398</v>
      </c>
      <c r="AE192">
        <f t="shared" si="244"/>
        <v>0.19786751254594243</v>
      </c>
      <c r="AF192" s="1">
        <v>-1</v>
      </c>
      <c r="AG192" s="1">
        <v>0.87</v>
      </c>
      <c r="AH192" s="1">
        <v>0.92</v>
      </c>
      <c r="AI192" s="1">
        <v>9.8389177322387695</v>
      </c>
      <c r="AJ192">
        <f t="shared" si="245"/>
        <v>0.87491945886611944</v>
      </c>
      <c r="AK192">
        <f t="shared" si="246"/>
        <v>1.5265689556846165E-2</v>
      </c>
      <c r="AL192">
        <f t="shared" si="247"/>
        <v>0.4844524698770174</v>
      </c>
      <c r="AM192">
        <f t="shared" si="248"/>
        <v>1.6904323045726282</v>
      </c>
      <c r="AN192">
        <f t="shared" si="249"/>
        <v>-1</v>
      </c>
      <c r="AO192" s="1">
        <v>2001.7091064453125</v>
      </c>
      <c r="AP192" s="1">
        <v>0.5</v>
      </c>
      <c r="AQ192">
        <f t="shared" si="250"/>
        <v>173.26607566575794</v>
      </c>
      <c r="AR192">
        <f t="shared" si="251"/>
        <v>2.0950413923645805</v>
      </c>
      <c r="AS192">
        <f t="shared" si="252"/>
        <v>1.5163034356654446</v>
      </c>
      <c r="AT192">
        <f t="shared" si="253"/>
        <v>25.174699783325195</v>
      </c>
      <c r="AU192" s="1">
        <v>2</v>
      </c>
      <c r="AV192">
        <f t="shared" si="254"/>
        <v>4.644859790802002</v>
      </c>
      <c r="AW192" s="1">
        <v>1</v>
      </c>
      <c r="AX192">
        <f t="shared" si="255"/>
        <v>9.2897195816040039</v>
      </c>
      <c r="AY192" s="1">
        <v>21.796989440917969</v>
      </c>
      <c r="AZ192" s="1">
        <v>25.174699783325195</v>
      </c>
      <c r="BA192" s="1">
        <v>21.102350234985352</v>
      </c>
      <c r="BB192" s="1">
        <v>1200.77685546875</v>
      </c>
      <c r="BC192" s="1">
        <v>1181.9814453125</v>
      </c>
      <c r="BD192" s="1">
        <v>16.064712524414062</v>
      </c>
      <c r="BE192" s="1">
        <v>17.436153411865234</v>
      </c>
      <c r="BF192" s="1">
        <v>59.644947052001953</v>
      </c>
      <c r="BG192" s="1">
        <v>64.736824035644531</v>
      </c>
      <c r="BH192" s="1">
        <v>300.19696044921875</v>
      </c>
      <c r="BI192" s="1">
        <v>2001.7091064453125</v>
      </c>
      <c r="BJ192" s="1">
        <v>1.2527246475219727</v>
      </c>
      <c r="BK192" s="1">
        <v>97.306037902832031</v>
      </c>
      <c r="BL192" s="1">
        <v>-0.35384112596511841</v>
      </c>
      <c r="BM192" s="1">
        <v>6.1708331108093262E-2</v>
      </c>
      <c r="BN192" s="1">
        <v>0.5</v>
      </c>
      <c r="BO192" s="1">
        <v>-1.355140209197998</v>
      </c>
      <c r="BP192" s="1">
        <v>7.355140209197998</v>
      </c>
      <c r="BQ192" s="1">
        <v>1</v>
      </c>
      <c r="BR192" s="1">
        <v>0</v>
      </c>
      <c r="BS192" s="1">
        <v>0.15999999642372131</v>
      </c>
      <c r="BT192" s="1">
        <v>111115</v>
      </c>
      <c r="BU192">
        <f t="shared" si="256"/>
        <v>1.5009848022460934</v>
      </c>
      <c r="BV192">
        <f t="shared" si="257"/>
        <v>2.0950413923645807E-3</v>
      </c>
      <c r="BW192">
        <f t="shared" si="258"/>
        <v>298.32469978332517</v>
      </c>
      <c r="BX192">
        <f t="shared" si="259"/>
        <v>294.94698944091795</v>
      </c>
      <c r="BY192">
        <f t="shared" si="260"/>
        <v>320.27344987258039</v>
      </c>
      <c r="BZ192">
        <f t="shared" si="261"/>
        <v>0.75898922677921943</v>
      </c>
      <c r="CA192">
        <f t="shared" si="262"/>
        <v>3.212946440439997</v>
      </c>
      <c r="CB192">
        <f t="shared" si="263"/>
        <v>33.018983299354808</v>
      </c>
      <c r="CC192">
        <f t="shared" si="264"/>
        <v>15.582829887489574</v>
      </c>
      <c r="CD192">
        <f t="shared" si="265"/>
        <v>23.485844612121582</v>
      </c>
      <c r="CE192">
        <f t="shared" si="266"/>
        <v>2.9037133305809983</v>
      </c>
      <c r="CF192">
        <f t="shared" si="267"/>
        <v>0.13105376925602</v>
      </c>
      <c r="CG192">
        <f t="shared" si="268"/>
        <v>1.6966430047745524</v>
      </c>
      <c r="CH192">
        <f t="shared" si="269"/>
        <v>1.2070703258064459</v>
      </c>
      <c r="CI192">
        <f t="shared" si="270"/>
        <v>8.2075048930769307E-2</v>
      </c>
      <c r="CJ192">
        <f t="shared" si="271"/>
        <v>81.98846707249578</v>
      </c>
      <c r="CK192">
        <f t="shared" si="272"/>
        <v>0.71285683510627418</v>
      </c>
      <c r="CL192">
        <f t="shared" si="273"/>
        <v>52.268069142289711</v>
      </c>
      <c r="CM192">
        <f t="shared" si="274"/>
        <v>1178.2415381636742</v>
      </c>
      <c r="CN192">
        <f t="shared" si="275"/>
        <v>1.1416468525176778E-2</v>
      </c>
      <c r="CO192">
        <f t="shared" si="276"/>
        <v>0</v>
      </c>
      <c r="CP192">
        <f t="shared" si="277"/>
        <v>1751.3342482185162</v>
      </c>
      <c r="CQ192">
        <f t="shared" si="278"/>
        <v>320.5345458984375</v>
      </c>
      <c r="CR192">
        <f t="shared" si="279"/>
        <v>0.19786751254594243</v>
      </c>
      <c r="CS192">
        <v>-9999</v>
      </c>
    </row>
    <row r="193" spans="1:97" x14ac:dyDescent="0.2">
      <c r="A193" t="s">
        <v>84</v>
      </c>
      <c r="B193" t="s">
        <v>195</v>
      </c>
      <c r="C193" t="s">
        <v>102</v>
      </c>
      <c r="D193">
        <v>1</v>
      </c>
      <c r="E193">
        <v>1</v>
      </c>
      <c r="F193" t="s">
        <v>248</v>
      </c>
      <c r="G193" t="s">
        <v>103</v>
      </c>
      <c r="H193" t="s">
        <v>416</v>
      </c>
      <c r="I193">
        <v>2</v>
      </c>
      <c r="J193" s="6">
        <v>20130615</v>
      </c>
      <c r="K193" s="6" t="s">
        <v>294</v>
      </c>
      <c r="L193" s="6" t="s">
        <v>86</v>
      </c>
      <c r="M193" s="6" t="s">
        <v>87</v>
      </c>
      <c r="O193" s="1">
        <v>20</v>
      </c>
      <c r="P193" s="1" t="s">
        <v>314</v>
      </c>
      <c r="Q193" s="1">
        <v>5214.4999996209517</v>
      </c>
      <c r="R193" s="1">
        <v>0</v>
      </c>
      <c r="S193">
        <f t="shared" si="240"/>
        <v>27.237869756809591</v>
      </c>
      <c r="T193">
        <f t="shared" si="241"/>
        <v>0.12332687744075913</v>
      </c>
      <c r="U193">
        <f t="shared" si="242"/>
        <v>1089.7237052535072</v>
      </c>
      <c r="V193" s="1">
        <v>20</v>
      </c>
      <c r="W193" s="1">
        <v>20</v>
      </c>
      <c r="X193" s="1">
        <v>0</v>
      </c>
      <c r="Y193" s="1">
        <v>0</v>
      </c>
      <c r="Z193" s="1">
        <v>460.404052734375</v>
      </c>
      <c r="AA193" s="1">
        <v>771.64508056640625</v>
      </c>
      <c r="AB193" s="1">
        <v>622.18975830078125</v>
      </c>
      <c r="AC193">
        <v>-9999</v>
      </c>
      <c r="AD193">
        <f t="shared" si="243"/>
        <v>0.40334738815877991</v>
      </c>
      <c r="AE193">
        <f t="shared" si="244"/>
        <v>0.19368402135852555</v>
      </c>
      <c r="AF193" s="1">
        <v>-1</v>
      </c>
      <c r="AG193" s="1">
        <v>0.87</v>
      </c>
      <c r="AH193" s="1">
        <v>0.92</v>
      </c>
      <c r="AI193" s="1">
        <v>9.8389177322387695</v>
      </c>
      <c r="AJ193">
        <f t="shared" si="245"/>
        <v>0.87491945886611944</v>
      </c>
      <c r="AK193">
        <f t="shared" si="246"/>
        <v>1.6124911807053537E-2</v>
      </c>
      <c r="AL193">
        <f t="shared" si="247"/>
        <v>0.48019158433791764</v>
      </c>
      <c r="AM193">
        <f t="shared" si="248"/>
        <v>1.6760171331758418</v>
      </c>
      <c r="AN193">
        <f t="shared" si="249"/>
        <v>-1</v>
      </c>
      <c r="AO193" s="1">
        <v>2001.55029296875</v>
      </c>
      <c r="AP193" s="1">
        <v>0.5</v>
      </c>
      <c r="AQ193">
        <f t="shared" si="250"/>
        <v>169.58927386829993</v>
      </c>
      <c r="AR193">
        <f t="shared" si="251"/>
        <v>1.9714280485413436</v>
      </c>
      <c r="AS193">
        <f t="shared" si="252"/>
        <v>1.536342704768215</v>
      </c>
      <c r="AT193">
        <f t="shared" si="253"/>
        <v>25.219871520996094</v>
      </c>
      <c r="AU193" s="1">
        <v>2</v>
      </c>
      <c r="AV193">
        <f t="shared" si="254"/>
        <v>4.644859790802002</v>
      </c>
      <c r="AW193" s="1">
        <v>1</v>
      </c>
      <c r="AX193">
        <f t="shared" si="255"/>
        <v>9.2897195816040039</v>
      </c>
      <c r="AY193" s="1">
        <v>21.799860000610352</v>
      </c>
      <c r="AZ193" s="1">
        <v>25.219871520996094</v>
      </c>
      <c r="BA193" s="1">
        <v>21.101247787475586</v>
      </c>
      <c r="BB193" s="1">
        <v>1500.4483642578125</v>
      </c>
      <c r="BC193" s="1">
        <v>1480.3558349609375</v>
      </c>
      <c r="BD193" s="1">
        <v>16.028816223144531</v>
      </c>
      <c r="BE193" s="1">
        <v>17.319589614868164</v>
      </c>
      <c r="BF193" s="1">
        <v>59.499645233154297</v>
      </c>
      <c r="BG193" s="1">
        <v>64.291046142578125</v>
      </c>
      <c r="BH193" s="1">
        <v>300.17410278320312</v>
      </c>
      <c r="BI193" s="1">
        <v>2001.55029296875</v>
      </c>
      <c r="BJ193" s="1">
        <v>1.1638472080230713</v>
      </c>
      <c r="BK193" s="1">
        <v>97.303421020507812</v>
      </c>
      <c r="BL193" s="1">
        <v>-0.79659014940261841</v>
      </c>
      <c r="BM193" s="1">
        <v>6.5469622611999512E-2</v>
      </c>
      <c r="BN193" s="1">
        <v>0.5</v>
      </c>
      <c r="BO193" s="1">
        <v>-1.355140209197998</v>
      </c>
      <c r="BP193" s="1">
        <v>7.355140209197998</v>
      </c>
      <c r="BQ193" s="1">
        <v>1</v>
      </c>
      <c r="BR193" s="1">
        <v>0</v>
      </c>
      <c r="BS193" s="1">
        <v>0.15999999642372131</v>
      </c>
      <c r="BT193" s="1">
        <v>111115</v>
      </c>
      <c r="BU193">
        <f t="shared" si="256"/>
        <v>1.5008705139160154</v>
      </c>
      <c r="BV193">
        <f t="shared" si="257"/>
        <v>1.9714280485413436E-3</v>
      </c>
      <c r="BW193">
        <f t="shared" si="258"/>
        <v>298.36987152099607</v>
      </c>
      <c r="BX193">
        <f t="shared" si="259"/>
        <v>294.94986000061033</v>
      </c>
      <c r="BY193">
        <f t="shared" si="260"/>
        <v>320.24803971689835</v>
      </c>
      <c r="BZ193">
        <f t="shared" si="261"/>
        <v>0.77872129320610561</v>
      </c>
      <c r="CA193">
        <f t="shared" si="262"/>
        <v>3.2215980249661467</v>
      </c>
      <c r="CB193">
        <f t="shared" si="263"/>
        <v>33.108784780415455</v>
      </c>
      <c r="CC193">
        <f t="shared" si="264"/>
        <v>15.789195165547291</v>
      </c>
      <c r="CD193">
        <f t="shared" si="265"/>
        <v>23.509865760803223</v>
      </c>
      <c r="CE193">
        <f t="shared" si="266"/>
        <v>2.9079222144494183</v>
      </c>
      <c r="CF193">
        <f t="shared" si="267"/>
        <v>0.12171108612755749</v>
      </c>
      <c r="CG193">
        <f t="shared" si="268"/>
        <v>1.6852553201979317</v>
      </c>
      <c r="CH193">
        <f t="shared" si="269"/>
        <v>1.2226668942514867</v>
      </c>
      <c r="CI193">
        <f t="shared" si="270"/>
        <v>7.6212965956967457E-2</v>
      </c>
      <c r="CJ193">
        <f t="shared" si="271"/>
        <v>106.03384448830977</v>
      </c>
      <c r="CK193">
        <f t="shared" si="272"/>
        <v>0.73612281555418191</v>
      </c>
      <c r="CL193">
        <f t="shared" si="273"/>
        <v>51.718588866045224</v>
      </c>
      <c r="CM193">
        <f t="shared" si="274"/>
        <v>1476.3975750965053</v>
      </c>
      <c r="CN193">
        <f t="shared" si="275"/>
        <v>9.5414962155247508E-3</v>
      </c>
      <c r="CO193">
        <f t="shared" si="276"/>
        <v>0</v>
      </c>
      <c r="CP193">
        <f t="shared" si="277"/>
        <v>1751.1952992175416</v>
      </c>
      <c r="CQ193">
        <f t="shared" si="278"/>
        <v>311.24102783203125</v>
      </c>
      <c r="CR193">
        <f t="shared" si="279"/>
        <v>0.19368402135852555</v>
      </c>
      <c r="CS193">
        <v>-9999</v>
      </c>
    </row>
    <row r="194" spans="1:97" x14ac:dyDescent="0.2">
      <c r="A194" t="s">
        <v>84</v>
      </c>
      <c r="B194" t="s">
        <v>195</v>
      </c>
      <c r="C194" t="s">
        <v>102</v>
      </c>
      <c r="D194">
        <v>1</v>
      </c>
      <c r="E194">
        <v>1</v>
      </c>
      <c r="F194" t="s">
        <v>248</v>
      </c>
      <c r="G194" t="s">
        <v>103</v>
      </c>
      <c r="H194" t="s">
        <v>416</v>
      </c>
      <c r="I194">
        <v>3</v>
      </c>
      <c r="J194" s="6">
        <v>20130615</v>
      </c>
      <c r="K194" s="6" t="s">
        <v>294</v>
      </c>
      <c r="L194" s="6" t="s">
        <v>86</v>
      </c>
      <c r="M194" s="6" t="s">
        <v>87</v>
      </c>
      <c r="O194" s="1">
        <v>21</v>
      </c>
      <c r="P194" s="1" t="s">
        <v>315</v>
      </c>
      <c r="Q194" s="1">
        <v>7543.4999995520338</v>
      </c>
      <c r="R194" s="1">
        <v>0</v>
      </c>
      <c r="S194">
        <f t="shared" si="240"/>
        <v>15.555144903996425</v>
      </c>
      <c r="T194">
        <f t="shared" si="241"/>
        <v>0.26054239904002946</v>
      </c>
      <c r="U194">
        <f t="shared" si="242"/>
        <v>279.69202036370058</v>
      </c>
      <c r="V194" s="1">
        <v>21</v>
      </c>
      <c r="W194" s="1">
        <v>21</v>
      </c>
      <c r="X194" s="1">
        <v>0</v>
      </c>
      <c r="Y194" s="1">
        <v>0</v>
      </c>
      <c r="Z194" s="1">
        <v>446.83935546875</v>
      </c>
      <c r="AA194" s="1">
        <v>702.7862548828125</v>
      </c>
      <c r="AB194" s="1">
        <v>578.2296142578125</v>
      </c>
      <c r="AC194">
        <v>-9999</v>
      </c>
      <c r="AD194">
        <f t="shared" si="243"/>
        <v>0.36418882360859617</v>
      </c>
      <c r="AE194">
        <f t="shared" si="244"/>
        <v>0.17723260772333893</v>
      </c>
      <c r="AF194" s="1">
        <v>-1</v>
      </c>
      <c r="AG194" s="1">
        <v>0.87</v>
      </c>
      <c r="AH194" s="1">
        <v>0.92</v>
      </c>
      <c r="AI194" s="1">
        <v>9.8168220520019531</v>
      </c>
      <c r="AJ194">
        <f t="shared" si="245"/>
        <v>0.87490841102600103</v>
      </c>
      <c r="AK194">
        <f t="shared" si="246"/>
        <v>9.4545090938831754E-3</v>
      </c>
      <c r="AL194">
        <f t="shared" si="247"/>
        <v>0.48665032047720319</v>
      </c>
      <c r="AM194">
        <f t="shared" si="248"/>
        <v>1.5727939947133021</v>
      </c>
      <c r="AN194">
        <f t="shared" si="249"/>
        <v>-1</v>
      </c>
      <c r="AO194" s="1">
        <v>2001.3885498046875</v>
      </c>
      <c r="AP194" s="1">
        <v>0.5</v>
      </c>
      <c r="AQ194">
        <f t="shared" si="250"/>
        <v>155.16995506785892</v>
      </c>
      <c r="AR194">
        <f t="shared" si="251"/>
        <v>5.1663037782638659</v>
      </c>
      <c r="AS194">
        <f t="shared" si="252"/>
        <v>1.9269801765572332</v>
      </c>
      <c r="AT194">
        <f t="shared" si="253"/>
        <v>27.705112457275391</v>
      </c>
      <c r="AU194" s="1">
        <v>2</v>
      </c>
      <c r="AV194">
        <f t="shared" si="254"/>
        <v>4.644859790802002</v>
      </c>
      <c r="AW194" s="1">
        <v>1</v>
      </c>
      <c r="AX194">
        <f t="shared" si="255"/>
        <v>9.2897195816040039</v>
      </c>
      <c r="AY194" s="1">
        <v>28.515779495239258</v>
      </c>
      <c r="AZ194" s="1">
        <v>27.705112457275391</v>
      </c>
      <c r="BA194" s="1">
        <v>29.104743957519531</v>
      </c>
      <c r="BB194" s="1">
        <v>400.06375122070312</v>
      </c>
      <c r="BC194" s="1">
        <v>388.36270141601562</v>
      </c>
      <c r="BD194" s="1">
        <v>15.153915405273438</v>
      </c>
      <c r="BE194" s="1">
        <v>18.532369613647461</v>
      </c>
      <c r="BF194" s="1">
        <v>37.704151153564453</v>
      </c>
      <c r="BG194" s="1">
        <v>46.110015869140625</v>
      </c>
      <c r="BH194" s="1">
        <v>300.17041015625</v>
      </c>
      <c r="BI194" s="1">
        <v>2001.3885498046875</v>
      </c>
      <c r="BJ194" s="1">
        <v>1.3818951845169067</v>
      </c>
      <c r="BK194" s="1">
        <v>97.295158386230469</v>
      </c>
      <c r="BL194" s="1">
        <v>-1.0499470233917236</v>
      </c>
      <c r="BM194" s="1">
        <v>-3.9022564888000488E-2</v>
      </c>
      <c r="BN194" s="1">
        <v>0.5</v>
      </c>
      <c r="BO194" s="1">
        <v>-1.355140209197998</v>
      </c>
      <c r="BP194" s="1">
        <v>7.355140209197998</v>
      </c>
      <c r="BQ194" s="1">
        <v>1</v>
      </c>
      <c r="BR194" s="1">
        <v>0</v>
      </c>
      <c r="BS194" s="1">
        <v>0.15999999642372131</v>
      </c>
      <c r="BT194" s="1">
        <v>111115</v>
      </c>
      <c r="BU194">
        <f t="shared" si="256"/>
        <v>1.5008520507812499</v>
      </c>
      <c r="BV194">
        <f t="shared" si="257"/>
        <v>5.1663037782638662E-3</v>
      </c>
      <c r="BW194">
        <f t="shared" si="258"/>
        <v>300.85511245727537</v>
      </c>
      <c r="BX194">
        <f t="shared" si="259"/>
        <v>301.66577949523924</v>
      </c>
      <c r="BY194">
        <f t="shared" si="260"/>
        <v>320.22216081122679</v>
      </c>
      <c r="BZ194">
        <f t="shared" si="261"/>
        <v>0.40697613345424433</v>
      </c>
      <c r="CA194">
        <f t="shared" si="262"/>
        <v>3.7300900133892276</v>
      </c>
      <c r="CB194">
        <f t="shared" si="263"/>
        <v>38.337879040002903</v>
      </c>
      <c r="CC194">
        <f t="shared" si="264"/>
        <v>19.805509426355442</v>
      </c>
      <c r="CD194">
        <f t="shared" si="265"/>
        <v>28.110445976257324</v>
      </c>
      <c r="CE194">
        <f t="shared" si="266"/>
        <v>3.8193419489690958</v>
      </c>
      <c r="CF194">
        <f t="shared" si="267"/>
        <v>0.2534344954207241</v>
      </c>
      <c r="CG194">
        <f t="shared" si="268"/>
        <v>1.8031098368319944</v>
      </c>
      <c r="CH194">
        <f t="shared" si="269"/>
        <v>2.0162321121371014</v>
      </c>
      <c r="CI194">
        <f t="shared" si="270"/>
        <v>0.15902018422325032</v>
      </c>
      <c r="CJ194">
        <f t="shared" si="271"/>
        <v>27.212679420651046</v>
      </c>
      <c r="CK194">
        <f t="shared" si="272"/>
        <v>0.72018249781431354</v>
      </c>
      <c r="CL194">
        <f t="shared" si="273"/>
        <v>48.278221686091094</v>
      </c>
      <c r="CM194">
        <f t="shared" si="274"/>
        <v>386.10219770156772</v>
      </c>
      <c r="CN194">
        <f t="shared" si="275"/>
        <v>1.9450154350451665E-2</v>
      </c>
      <c r="CO194">
        <f t="shared" si="276"/>
        <v>0</v>
      </c>
      <c r="CP194">
        <f t="shared" si="277"/>
        <v>1751.0316759552516</v>
      </c>
      <c r="CQ194">
        <f t="shared" si="278"/>
        <v>255.9468994140625</v>
      </c>
      <c r="CR194">
        <f t="shared" si="279"/>
        <v>0.17723260772333893</v>
      </c>
      <c r="CS194">
        <v>-9999</v>
      </c>
    </row>
    <row r="195" spans="1:97" x14ac:dyDescent="0.2">
      <c r="A195" t="s">
        <v>84</v>
      </c>
      <c r="B195" t="s">
        <v>195</v>
      </c>
      <c r="C195" t="s">
        <v>102</v>
      </c>
      <c r="D195">
        <v>1</v>
      </c>
      <c r="E195">
        <v>1</v>
      </c>
      <c r="F195" t="s">
        <v>248</v>
      </c>
      <c r="G195" t="s">
        <v>103</v>
      </c>
      <c r="H195" t="s">
        <v>416</v>
      </c>
      <c r="I195">
        <v>3</v>
      </c>
      <c r="J195" s="6">
        <v>20130615</v>
      </c>
      <c r="K195" s="6" t="s">
        <v>294</v>
      </c>
      <c r="L195" s="6" t="s">
        <v>86</v>
      </c>
      <c r="M195" s="6" t="s">
        <v>87</v>
      </c>
      <c r="O195" s="1">
        <v>22</v>
      </c>
      <c r="P195" s="1" t="s">
        <v>316</v>
      </c>
      <c r="Q195" s="1">
        <v>7697.4999993452802</v>
      </c>
      <c r="R195" s="1">
        <v>0</v>
      </c>
      <c r="S195">
        <f t="shared" si="240"/>
        <v>9.0269983943185501</v>
      </c>
      <c r="T195">
        <f t="shared" si="241"/>
        <v>0.25518350945906515</v>
      </c>
      <c r="U195">
        <f t="shared" si="242"/>
        <v>177.32889270005998</v>
      </c>
      <c r="V195" s="1">
        <v>22</v>
      </c>
      <c r="W195" s="1">
        <v>22</v>
      </c>
      <c r="X195" s="1">
        <v>0</v>
      </c>
      <c r="Y195" s="1">
        <v>0</v>
      </c>
      <c r="Z195" s="1">
        <v>443.785400390625</v>
      </c>
      <c r="AA195" s="1">
        <v>674.53533935546875</v>
      </c>
      <c r="AB195" s="1">
        <v>572.43560791015625</v>
      </c>
      <c r="AC195">
        <v>-9999</v>
      </c>
      <c r="AD195">
        <f t="shared" si="243"/>
        <v>0.34208724955067538</v>
      </c>
      <c r="AE195">
        <f t="shared" si="244"/>
        <v>0.15136305763145147</v>
      </c>
      <c r="AF195" s="1">
        <v>-1</v>
      </c>
      <c r="AG195" s="1">
        <v>0.87</v>
      </c>
      <c r="AH195" s="1">
        <v>0.92</v>
      </c>
      <c r="AI195" s="1">
        <v>9.8168220520019531</v>
      </c>
      <c r="AJ195">
        <f t="shared" si="245"/>
        <v>0.87490841102600103</v>
      </c>
      <c r="AK195">
        <f t="shared" si="246"/>
        <v>5.7271472371956261E-3</v>
      </c>
      <c r="AL195">
        <f t="shared" si="247"/>
        <v>0.44246915905303036</v>
      </c>
      <c r="AM195">
        <f t="shared" si="248"/>
        <v>1.519958382501396</v>
      </c>
      <c r="AN195">
        <f t="shared" si="249"/>
        <v>-1</v>
      </c>
      <c r="AO195" s="1">
        <v>2001.1055908203125</v>
      </c>
      <c r="AP195" s="1">
        <v>0.5</v>
      </c>
      <c r="AQ195">
        <f t="shared" si="250"/>
        <v>132.50201827994914</v>
      </c>
      <c r="AR195">
        <f t="shared" si="251"/>
        <v>5.1220610720954571</v>
      </c>
      <c r="AS195">
        <f t="shared" si="252"/>
        <v>1.9494200658324279</v>
      </c>
      <c r="AT195">
        <f t="shared" si="253"/>
        <v>27.78449821472168</v>
      </c>
      <c r="AU195" s="1">
        <v>2</v>
      </c>
      <c r="AV195">
        <f t="shared" si="254"/>
        <v>4.644859790802002</v>
      </c>
      <c r="AW195" s="1">
        <v>1</v>
      </c>
      <c r="AX195">
        <f t="shared" si="255"/>
        <v>9.2897195816040039</v>
      </c>
      <c r="AY195" s="1">
        <v>28.525379180908203</v>
      </c>
      <c r="AZ195" s="1">
        <v>27.78449821472168</v>
      </c>
      <c r="BA195" s="1">
        <v>29.10400390625</v>
      </c>
      <c r="BB195" s="1">
        <v>248.99473571777344</v>
      </c>
      <c r="BC195" s="1">
        <v>242.15374755859375</v>
      </c>
      <c r="BD195" s="1">
        <v>15.129818916320801</v>
      </c>
      <c r="BE195" s="1">
        <v>18.479516983032227</v>
      </c>
      <c r="BF195" s="1">
        <v>37.624015808105469</v>
      </c>
      <c r="BG195" s="1">
        <v>45.953865051269531</v>
      </c>
      <c r="BH195" s="1">
        <v>300.17080688476562</v>
      </c>
      <c r="BI195" s="1">
        <v>2001.1055908203125</v>
      </c>
      <c r="BJ195" s="1">
        <v>1.1472107172012329</v>
      </c>
      <c r="BK195" s="1">
        <v>97.297210693359375</v>
      </c>
      <c r="BL195" s="1">
        <v>-0.68085217475891113</v>
      </c>
      <c r="BM195" s="1">
        <v>-3.5446286201477051E-2</v>
      </c>
      <c r="BN195" s="1">
        <v>0.5</v>
      </c>
      <c r="BO195" s="1">
        <v>-1.355140209197998</v>
      </c>
      <c r="BP195" s="1">
        <v>7.355140209197998</v>
      </c>
      <c r="BQ195" s="1">
        <v>1</v>
      </c>
      <c r="BR195" s="1">
        <v>0</v>
      </c>
      <c r="BS195" s="1">
        <v>0.15999999642372131</v>
      </c>
      <c r="BT195" s="1">
        <v>111115</v>
      </c>
      <c r="BU195">
        <f t="shared" si="256"/>
        <v>1.5008540344238279</v>
      </c>
      <c r="BV195">
        <f t="shared" si="257"/>
        <v>5.122061072095457E-3</v>
      </c>
      <c r="BW195">
        <f t="shared" si="258"/>
        <v>300.93449821472166</v>
      </c>
      <c r="BX195">
        <f t="shared" si="259"/>
        <v>301.67537918090818</v>
      </c>
      <c r="BY195">
        <f t="shared" si="260"/>
        <v>320.17688737473873</v>
      </c>
      <c r="BZ195">
        <f t="shared" si="261"/>
        <v>0.41130240111972632</v>
      </c>
      <c r="CA195">
        <f t="shared" si="262"/>
        <v>3.7474255232420273</v>
      </c>
      <c r="CB195">
        <f t="shared" si="263"/>
        <v>38.515241048917268</v>
      </c>
      <c r="CC195">
        <f t="shared" si="264"/>
        <v>20.035724065885042</v>
      </c>
      <c r="CD195">
        <f t="shared" si="265"/>
        <v>28.154938697814941</v>
      </c>
      <c r="CE195">
        <f t="shared" si="266"/>
        <v>3.8292515207045894</v>
      </c>
      <c r="CF195">
        <f t="shared" si="267"/>
        <v>0.24836116428923144</v>
      </c>
      <c r="CG195">
        <f t="shared" si="268"/>
        <v>1.7980054574095994</v>
      </c>
      <c r="CH195">
        <f t="shared" si="269"/>
        <v>2.03124606329499</v>
      </c>
      <c r="CI195">
        <f t="shared" si="270"/>
        <v>0.15582458714958636</v>
      </c>
      <c r="CJ195">
        <f t="shared" si="271"/>
        <v>17.253606635057857</v>
      </c>
      <c r="CK195">
        <f t="shared" si="272"/>
        <v>0.73229877500513119</v>
      </c>
      <c r="CL195">
        <f t="shared" si="273"/>
        <v>47.885385892543773</v>
      </c>
      <c r="CM195">
        <f t="shared" si="274"/>
        <v>240.84192670918273</v>
      </c>
      <c r="CN195">
        <f t="shared" si="275"/>
        <v>1.7947925739909627E-2</v>
      </c>
      <c r="CO195">
        <f t="shared" si="276"/>
        <v>0</v>
      </c>
      <c r="CP195">
        <f t="shared" si="277"/>
        <v>1750.7841127598465</v>
      </c>
      <c r="CQ195">
        <f t="shared" si="278"/>
        <v>230.74993896484375</v>
      </c>
      <c r="CR195">
        <f t="shared" si="279"/>
        <v>0.15136305763145147</v>
      </c>
      <c r="CS195">
        <v>-9999</v>
      </c>
    </row>
    <row r="196" spans="1:97" x14ac:dyDescent="0.2">
      <c r="A196" t="s">
        <v>84</v>
      </c>
      <c r="B196" t="s">
        <v>195</v>
      </c>
      <c r="C196" t="s">
        <v>102</v>
      </c>
      <c r="D196">
        <v>1</v>
      </c>
      <c r="E196">
        <v>1</v>
      </c>
      <c r="F196" t="s">
        <v>248</v>
      </c>
      <c r="G196" t="s">
        <v>103</v>
      </c>
      <c r="H196" t="s">
        <v>416</v>
      </c>
      <c r="I196">
        <v>3</v>
      </c>
      <c r="J196" s="6">
        <v>20130615</v>
      </c>
      <c r="K196" s="6" t="s">
        <v>294</v>
      </c>
      <c r="L196" s="6" t="s">
        <v>86</v>
      </c>
      <c r="M196" s="6" t="s">
        <v>87</v>
      </c>
      <c r="O196" s="1">
        <v>23</v>
      </c>
      <c r="P196" s="1" t="s">
        <v>317</v>
      </c>
      <c r="Q196" s="1">
        <v>7836.9999982081354</v>
      </c>
      <c r="R196" s="1">
        <v>0</v>
      </c>
      <c r="S196">
        <f t="shared" si="240"/>
        <v>1.2704638048511505</v>
      </c>
      <c r="T196">
        <f t="shared" si="241"/>
        <v>0.25082033772151457</v>
      </c>
      <c r="U196">
        <f t="shared" si="242"/>
        <v>87.456681367275948</v>
      </c>
      <c r="V196" s="1">
        <v>23</v>
      </c>
      <c r="W196" s="1">
        <v>23</v>
      </c>
      <c r="X196" s="1">
        <v>0</v>
      </c>
      <c r="Y196" s="1">
        <v>0</v>
      </c>
      <c r="Z196" s="1">
        <v>440.093017578125</v>
      </c>
      <c r="AA196" s="1">
        <v>668.58984375</v>
      </c>
      <c r="AB196" s="1">
        <v>575.7060546875</v>
      </c>
      <c r="AC196">
        <v>-9999</v>
      </c>
      <c r="AD196">
        <f t="shared" si="243"/>
        <v>0.3417593436512249</v>
      </c>
      <c r="AE196">
        <f t="shared" si="244"/>
        <v>0.13892491776652119</v>
      </c>
      <c r="AF196" s="1">
        <v>-1</v>
      </c>
      <c r="AG196" s="1">
        <v>0.87</v>
      </c>
      <c r="AH196" s="1">
        <v>0.92</v>
      </c>
      <c r="AI196" s="1">
        <v>9.8168220520019531</v>
      </c>
      <c r="AJ196">
        <f t="shared" si="245"/>
        <v>0.87490841102600103</v>
      </c>
      <c r="AK196">
        <f t="shared" si="246"/>
        <v>1.2970410080368256E-3</v>
      </c>
      <c r="AL196">
        <f t="shared" si="247"/>
        <v>0.40649925260945613</v>
      </c>
      <c r="AM196">
        <f t="shared" si="248"/>
        <v>1.5192012075749699</v>
      </c>
      <c r="AN196">
        <f t="shared" si="249"/>
        <v>-1</v>
      </c>
      <c r="AO196" s="1">
        <v>2000.775146484375</v>
      </c>
      <c r="AP196" s="1">
        <v>0.5</v>
      </c>
      <c r="AQ196">
        <f t="shared" si="250"/>
        <v>121.59368725674607</v>
      </c>
      <c r="AR196">
        <f t="shared" si="251"/>
        <v>5.0887321985166016</v>
      </c>
      <c r="AS196">
        <f t="shared" si="252"/>
        <v>1.9693310355461247</v>
      </c>
      <c r="AT196">
        <f t="shared" si="253"/>
        <v>27.861574172973633</v>
      </c>
      <c r="AU196" s="1">
        <v>2</v>
      </c>
      <c r="AV196">
        <f t="shared" si="254"/>
        <v>4.644859790802002</v>
      </c>
      <c r="AW196" s="1">
        <v>1</v>
      </c>
      <c r="AX196">
        <f t="shared" si="255"/>
        <v>9.2897195816040039</v>
      </c>
      <c r="AY196" s="1">
        <v>28.541170120239258</v>
      </c>
      <c r="AZ196" s="1">
        <v>27.861574172973633</v>
      </c>
      <c r="BA196" s="1">
        <v>29.103008270263672</v>
      </c>
      <c r="BB196" s="1">
        <v>100.02384185791016</v>
      </c>
      <c r="BC196" s="1">
        <v>98.842079162597656</v>
      </c>
      <c r="BD196" s="1">
        <v>15.120608329772949</v>
      </c>
      <c r="BE196" s="1">
        <v>18.449005126953125</v>
      </c>
      <c r="BF196" s="1">
        <v>37.565727233886719</v>
      </c>
      <c r="BG196" s="1">
        <v>45.834815979003906</v>
      </c>
      <c r="BH196" s="1">
        <v>300.135498046875</v>
      </c>
      <c r="BI196" s="1">
        <v>2000.775146484375</v>
      </c>
      <c r="BJ196" s="1">
        <v>1.226615309715271</v>
      </c>
      <c r="BK196" s="1">
        <v>97.294830322265625</v>
      </c>
      <c r="BL196" s="1">
        <v>-0.53203320503234863</v>
      </c>
      <c r="BM196" s="1">
        <v>-3.9478421211242676E-2</v>
      </c>
      <c r="BN196" s="1">
        <v>0.75</v>
      </c>
      <c r="BO196" s="1">
        <v>-1.355140209197998</v>
      </c>
      <c r="BP196" s="1">
        <v>7.355140209197998</v>
      </c>
      <c r="BQ196" s="1">
        <v>1</v>
      </c>
      <c r="BR196" s="1">
        <v>0</v>
      </c>
      <c r="BS196" s="1">
        <v>0.15999999642372131</v>
      </c>
      <c r="BT196" s="1">
        <v>111115</v>
      </c>
      <c r="BU196">
        <f t="shared" si="256"/>
        <v>1.5006774902343749</v>
      </c>
      <c r="BV196">
        <f t="shared" si="257"/>
        <v>5.0887321985166019E-3</v>
      </c>
      <c r="BW196">
        <f t="shared" si="258"/>
        <v>301.01157417297361</v>
      </c>
      <c r="BX196">
        <f t="shared" si="259"/>
        <v>301.69117012023924</v>
      </c>
      <c r="BY196">
        <f t="shared" si="260"/>
        <v>320.12401628217049</v>
      </c>
      <c r="BZ196">
        <f t="shared" si="261"/>
        <v>0.41407500695471411</v>
      </c>
      <c r="CA196">
        <f t="shared" si="262"/>
        <v>3.7643238589876375</v>
      </c>
      <c r="CB196">
        <f t="shared" si="263"/>
        <v>38.689865088609785</v>
      </c>
      <c r="CC196">
        <f t="shared" si="264"/>
        <v>20.24085996165666</v>
      </c>
      <c r="CD196">
        <f t="shared" si="265"/>
        <v>28.201372146606445</v>
      </c>
      <c r="CE196">
        <f t="shared" si="266"/>
        <v>3.8396172492734135</v>
      </c>
      <c r="CF196">
        <f t="shared" si="267"/>
        <v>0.24422628305095015</v>
      </c>
      <c r="CG196">
        <f t="shared" si="268"/>
        <v>1.7949928234415129</v>
      </c>
      <c r="CH196">
        <f t="shared" si="269"/>
        <v>2.0446244258319006</v>
      </c>
      <c r="CI196">
        <f t="shared" si="270"/>
        <v>0.15322047475530537</v>
      </c>
      <c r="CJ196">
        <f t="shared" si="271"/>
        <v>8.5090829741775629</v>
      </c>
      <c r="CK196">
        <f t="shared" si="272"/>
        <v>0.88481223895955841</v>
      </c>
      <c r="CL196">
        <f t="shared" si="273"/>
        <v>47.561575792419866</v>
      </c>
      <c r="CM196">
        <f t="shared" si="274"/>
        <v>98.657452907576413</v>
      </c>
      <c r="CN196">
        <f t="shared" si="275"/>
        <v>6.1247537580927909E-3</v>
      </c>
      <c r="CO196">
        <f t="shared" si="276"/>
        <v>0</v>
      </c>
      <c r="CP196">
        <f t="shared" si="277"/>
        <v>1750.495004230959</v>
      </c>
      <c r="CQ196">
        <f t="shared" si="278"/>
        <v>228.496826171875</v>
      </c>
      <c r="CR196">
        <f t="shared" si="279"/>
        <v>0.13892491776652119</v>
      </c>
      <c r="CS196">
        <v>-9999</v>
      </c>
    </row>
    <row r="197" spans="1:97" x14ac:dyDescent="0.2">
      <c r="A197" t="s">
        <v>84</v>
      </c>
      <c r="B197" t="s">
        <v>195</v>
      </c>
      <c r="C197" t="s">
        <v>102</v>
      </c>
      <c r="D197">
        <v>1</v>
      </c>
      <c r="E197">
        <v>1</v>
      </c>
      <c r="F197" t="s">
        <v>248</v>
      </c>
      <c r="G197" t="s">
        <v>103</v>
      </c>
      <c r="H197" t="s">
        <v>416</v>
      </c>
      <c r="I197">
        <v>3</v>
      </c>
      <c r="J197" s="6">
        <v>20130615</v>
      </c>
      <c r="K197" s="6" t="s">
        <v>294</v>
      </c>
      <c r="L197" s="6" t="s">
        <v>86</v>
      </c>
      <c r="M197" s="6" t="s">
        <v>87</v>
      </c>
      <c r="O197" s="1">
        <v>24</v>
      </c>
      <c r="P197" s="1" t="s">
        <v>318</v>
      </c>
      <c r="Q197" s="1">
        <v>7986.9999995175749</v>
      </c>
      <c r="R197" s="1">
        <v>0</v>
      </c>
      <c r="S197">
        <f t="shared" si="240"/>
        <v>-1.3935186703686893</v>
      </c>
      <c r="T197">
        <f t="shared" si="241"/>
        <v>0.25271802713179276</v>
      </c>
      <c r="U197">
        <f t="shared" si="242"/>
        <v>58.311080480452439</v>
      </c>
      <c r="V197" s="1">
        <v>24</v>
      </c>
      <c r="W197" s="1">
        <v>24</v>
      </c>
      <c r="X197" s="1">
        <v>0</v>
      </c>
      <c r="Y197" s="1">
        <v>0</v>
      </c>
      <c r="Z197" s="1">
        <v>438.7216796875</v>
      </c>
      <c r="AA197" s="1">
        <v>667.935302734375</v>
      </c>
      <c r="AB197" s="1">
        <v>580.24041748046875</v>
      </c>
      <c r="AC197">
        <v>-9999</v>
      </c>
      <c r="AD197">
        <f t="shared" si="243"/>
        <v>0.34316740275371976</v>
      </c>
      <c r="AE197">
        <f t="shared" si="244"/>
        <v>0.1312924843093386</v>
      </c>
      <c r="AF197" s="1">
        <v>-1</v>
      </c>
      <c r="AG197" s="1">
        <v>0.87</v>
      </c>
      <c r="AH197" s="1">
        <v>0.92</v>
      </c>
      <c r="AI197" s="1">
        <v>9.8168220520019531</v>
      </c>
      <c r="AJ197">
        <f t="shared" si="245"/>
        <v>0.87490841102600103</v>
      </c>
      <c r="AK197">
        <f t="shared" si="246"/>
        <v>-2.2479248363627721E-4</v>
      </c>
      <c r="AL197">
        <f t="shared" si="247"/>
        <v>0.38259019725006632</v>
      </c>
      <c r="AM197">
        <f t="shared" si="248"/>
        <v>1.5224579355416015</v>
      </c>
      <c r="AN197">
        <f t="shared" si="249"/>
        <v>-1</v>
      </c>
      <c r="AO197" s="1">
        <v>2000.879638671875</v>
      </c>
      <c r="AP197" s="1">
        <v>0.5</v>
      </c>
      <c r="AQ197">
        <f t="shared" si="250"/>
        <v>114.91942038954146</v>
      </c>
      <c r="AR197">
        <f t="shared" si="251"/>
        <v>5.1169718247978997</v>
      </c>
      <c r="AS197">
        <f t="shared" si="252"/>
        <v>1.9658193474898797</v>
      </c>
      <c r="AT197">
        <f t="shared" si="253"/>
        <v>27.846738815307617</v>
      </c>
      <c r="AU197" s="1">
        <v>2</v>
      </c>
      <c r="AV197">
        <f t="shared" si="254"/>
        <v>4.644859790802002</v>
      </c>
      <c r="AW197" s="1">
        <v>1</v>
      </c>
      <c r="AX197">
        <f t="shared" si="255"/>
        <v>9.2897195816040039</v>
      </c>
      <c r="AY197" s="1">
        <v>28.541904449462891</v>
      </c>
      <c r="AZ197" s="1">
        <v>27.846738815307617</v>
      </c>
      <c r="BA197" s="1">
        <v>29.102602005004883</v>
      </c>
      <c r="BB197" s="1">
        <v>50.341999053955078</v>
      </c>
      <c r="BC197" s="1">
        <v>51.096458435058594</v>
      </c>
      <c r="BD197" s="1">
        <v>15.104272842407227</v>
      </c>
      <c r="BE197" s="1">
        <v>18.451547622680664</v>
      </c>
      <c r="BF197" s="1">
        <v>37.523681640625</v>
      </c>
      <c r="BG197" s="1">
        <v>45.839351654052734</v>
      </c>
      <c r="BH197" s="1">
        <v>300.09820556640625</v>
      </c>
      <c r="BI197" s="1">
        <v>2000.879638671875</v>
      </c>
      <c r="BJ197" s="1">
        <v>1.2550597190856934</v>
      </c>
      <c r="BK197" s="1">
        <v>97.295188903808594</v>
      </c>
      <c r="BL197" s="1">
        <v>-0.50038266181945801</v>
      </c>
      <c r="BM197" s="1">
        <v>-4.1893124580383301E-2</v>
      </c>
      <c r="BN197" s="1">
        <v>1</v>
      </c>
      <c r="BO197" s="1">
        <v>-1.355140209197998</v>
      </c>
      <c r="BP197" s="1">
        <v>7.355140209197998</v>
      </c>
      <c r="BQ197" s="1">
        <v>1</v>
      </c>
      <c r="BR197" s="1">
        <v>0</v>
      </c>
      <c r="BS197" s="1">
        <v>0.15999999642372131</v>
      </c>
      <c r="BT197" s="1">
        <v>111115</v>
      </c>
      <c r="BU197">
        <f t="shared" si="256"/>
        <v>1.5004910278320311</v>
      </c>
      <c r="BV197">
        <f t="shared" si="257"/>
        <v>5.1169718247978998E-3</v>
      </c>
      <c r="BW197">
        <f t="shared" si="258"/>
        <v>300.99673881530759</v>
      </c>
      <c r="BX197">
        <f t="shared" si="259"/>
        <v>301.69190444946287</v>
      </c>
      <c r="BY197">
        <f t="shared" si="260"/>
        <v>320.14073503179679</v>
      </c>
      <c r="BZ197">
        <f t="shared" si="261"/>
        <v>0.40990372307464867</v>
      </c>
      <c r="CA197">
        <f t="shared" si="262"/>
        <v>3.7610661590062153</v>
      </c>
      <c r="CB197">
        <f t="shared" si="263"/>
        <v>38.656239855031409</v>
      </c>
      <c r="CC197">
        <f t="shared" si="264"/>
        <v>20.204692232350745</v>
      </c>
      <c r="CD197">
        <f t="shared" si="265"/>
        <v>28.194321632385254</v>
      </c>
      <c r="CE197">
        <f t="shared" si="266"/>
        <v>3.8380417293288271</v>
      </c>
      <c r="CF197">
        <f t="shared" si="267"/>
        <v>0.2460251459355963</v>
      </c>
      <c r="CG197">
        <f t="shared" si="268"/>
        <v>1.7952468115163356</v>
      </c>
      <c r="CH197">
        <f t="shared" si="269"/>
        <v>2.0427949178124916</v>
      </c>
      <c r="CI197">
        <f t="shared" si="270"/>
        <v>0.15435334191263542</v>
      </c>
      <c r="CJ197">
        <f t="shared" si="271"/>
        <v>5.6733875905308064</v>
      </c>
      <c r="CK197">
        <f t="shared" si="272"/>
        <v>1.1411961272142437</v>
      </c>
      <c r="CL197">
        <f t="shared" si="273"/>
        <v>47.621000845205984</v>
      </c>
      <c r="CM197">
        <f t="shared" si="274"/>
        <v>51.298967260914118</v>
      </c>
      <c r="CN197">
        <f t="shared" si="275"/>
        <v>-1.2936079871143816E-2</v>
      </c>
      <c r="CO197">
        <f t="shared" si="276"/>
        <v>0</v>
      </c>
      <c r="CP197">
        <f t="shared" si="277"/>
        <v>1750.5864253246893</v>
      </c>
      <c r="CQ197">
        <f t="shared" si="278"/>
        <v>229.213623046875</v>
      </c>
      <c r="CR197">
        <f t="shared" si="279"/>
        <v>0.1312924843093386</v>
      </c>
      <c r="CS197">
        <v>-9999</v>
      </c>
    </row>
    <row r="198" spans="1:97" x14ac:dyDescent="0.2">
      <c r="A198" t="s">
        <v>84</v>
      </c>
      <c r="B198" t="s">
        <v>195</v>
      </c>
      <c r="C198" t="s">
        <v>102</v>
      </c>
      <c r="D198">
        <v>1</v>
      </c>
      <c r="E198">
        <v>1</v>
      </c>
      <c r="F198" t="s">
        <v>248</v>
      </c>
      <c r="G198" t="s">
        <v>103</v>
      </c>
      <c r="H198" t="s">
        <v>416</v>
      </c>
      <c r="I198">
        <v>3</v>
      </c>
      <c r="J198" s="6">
        <v>20130615</v>
      </c>
      <c r="K198" s="6" t="s">
        <v>294</v>
      </c>
      <c r="L198" s="6" t="s">
        <v>86</v>
      </c>
      <c r="M198" s="6" t="s">
        <v>87</v>
      </c>
      <c r="O198" s="1">
        <v>25</v>
      </c>
      <c r="P198" s="1" t="s">
        <v>319</v>
      </c>
      <c r="Q198" s="1">
        <v>8148.9999996554106</v>
      </c>
      <c r="R198" s="1">
        <v>0</v>
      </c>
      <c r="S198">
        <f t="shared" si="240"/>
        <v>15.899885098693272</v>
      </c>
      <c r="T198">
        <f t="shared" si="241"/>
        <v>0.25332993375914015</v>
      </c>
      <c r="U198">
        <f t="shared" si="242"/>
        <v>274.60487043131883</v>
      </c>
      <c r="V198" s="1">
        <v>25</v>
      </c>
      <c r="W198" s="1">
        <v>25</v>
      </c>
      <c r="X198" s="1">
        <v>0</v>
      </c>
      <c r="Y198" s="1">
        <v>0</v>
      </c>
      <c r="Z198" s="1">
        <v>447.55224609375</v>
      </c>
      <c r="AA198" s="1">
        <v>709.17889404296875</v>
      </c>
      <c r="AB198" s="1">
        <v>574.45562744140625</v>
      </c>
      <c r="AC198">
        <v>-9999</v>
      </c>
      <c r="AD198">
        <f t="shared" si="243"/>
        <v>0.3689148819104125</v>
      </c>
      <c r="AE198">
        <f t="shared" si="244"/>
        <v>0.18997077850627586</v>
      </c>
      <c r="AF198" s="1">
        <v>-1</v>
      </c>
      <c r="AG198" s="1">
        <v>0.87</v>
      </c>
      <c r="AH198" s="1">
        <v>0.92</v>
      </c>
      <c r="AI198" s="1">
        <v>9.8168220520019531</v>
      </c>
      <c r="AJ198">
        <f t="shared" si="245"/>
        <v>0.87490841102600103</v>
      </c>
      <c r="AK198">
        <f t="shared" si="246"/>
        <v>9.6543481421593347E-3</v>
      </c>
      <c r="AL198">
        <f t="shared" si="247"/>
        <v>0.5149447415146795</v>
      </c>
      <c r="AM198">
        <f t="shared" si="248"/>
        <v>1.5845723046475675</v>
      </c>
      <c r="AN198">
        <f t="shared" si="249"/>
        <v>-1</v>
      </c>
      <c r="AO198" s="1">
        <v>2000.7747802734375</v>
      </c>
      <c r="AP198" s="1">
        <v>0.5</v>
      </c>
      <c r="AQ198">
        <f t="shared" si="250"/>
        <v>166.27141892913446</v>
      </c>
      <c r="AR198">
        <f t="shared" si="251"/>
        <v>5.1061249249829448</v>
      </c>
      <c r="AS198">
        <f t="shared" si="252"/>
        <v>1.9572080380335442</v>
      </c>
      <c r="AT198">
        <f t="shared" si="253"/>
        <v>27.792768478393555</v>
      </c>
      <c r="AU198" s="1">
        <v>2</v>
      </c>
      <c r="AV198">
        <f t="shared" si="254"/>
        <v>4.644859790802002</v>
      </c>
      <c r="AW198" s="1">
        <v>1</v>
      </c>
      <c r="AX198">
        <f t="shared" si="255"/>
        <v>9.2897195816040039</v>
      </c>
      <c r="AY198" s="1">
        <v>28.546144485473633</v>
      </c>
      <c r="AZ198" s="1">
        <v>27.792768478393555</v>
      </c>
      <c r="BA198" s="1">
        <v>29.102991104125977</v>
      </c>
      <c r="BB198" s="1">
        <v>400.22677612304688</v>
      </c>
      <c r="BC198" s="1">
        <v>388.31036376953125</v>
      </c>
      <c r="BD198" s="1">
        <v>15.078456878662109</v>
      </c>
      <c r="BE198" s="1">
        <v>18.418342590332031</v>
      </c>
      <c r="BF198" s="1">
        <v>37.450565338134766</v>
      </c>
      <c r="BG198" s="1">
        <v>45.745887756347656</v>
      </c>
      <c r="BH198" s="1">
        <v>300.13473510742188</v>
      </c>
      <c r="BI198" s="1">
        <v>2000.7747802734375</v>
      </c>
      <c r="BJ198" s="1">
        <v>1.2052962779998779</v>
      </c>
      <c r="BK198" s="1">
        <v>97.295806884765625</v>
      </c>
      <c r="BL198" s="1">
        <v>-1.021409273147583</v>
      </c>
      <c r="BM198" s="1">
        <v>-3.7077069282531738E-2</v>
      </c>
      <c r="BN198" s="1">
        <v>0.75</v>
      </c>
      <c r="BO198" s="1">
        <v>-1.355140209197998</v>
      </c>
      <c r="BP198" s="1">
        <v>7.355140209197998</v>
      </c>
      <c r="BQ198" s="1">
        <v>1</v>
      </c>
      <c r="BR198" s="1">
        <v>0</v>
      </c>
      <c r="BS198" s="1">
        <v>0.15999999642372131</v>
      </c>
      <c r="BT198" s="1">
        <v>111115</v>
      </c>
      <c r="BU198">
        <f t="shared" si="256"/>
        <v>1.5006736755371091</v>
      </c>
      <c r="BV198">
        <f t="shared" si="257"/>
        <v>5.1061249249829445E-3</v>
      </c>
      <c r="BW198">
        <f t="shared" si="258"/>
        <v>300.94276847839353</v>
      </c>
      <c r="BX198">
        <f t="shared" si="259"/>
        <v>301.69614448547361</v>
      </c>
      <c r="BY198">
        <f t="shared" si="260"/>
        <v>320.1239576884218</v>
      </c>
      <c r="BZ198">
        <f t="shared" si="261"/>
        <v>0.41448824311361832</v>
      </c>
      <c r="CA198">
        <f t="shared" si="262"/>
        <v>3.7492355418399432</v>
      </c>
      <c r="CB198">
        <f t="shared" si="263"/>
        <v>38.5344000104797</v>
      </c>
      <c r="CC198">
        <f t="shared" si="264"/>
        <v>20.116057420147669</v>
      </c>
      <c r="CD198">
        <f t="shared" si="265"/>
        <v>28.169456481933594</v>
      </c>
      <c r="CE198">
        <f t="shared" si="266"/>
        <v>3.8324898211608938</v>
      </c>
      <c r="CF198">
        <f t="shared" si="267"/>
        <v>0.2466050335859728</v>
      </c>
      <c r="CG198">
        <f t="shared" si="268"/>
        <v>1.7920275038063991</v>
      </c>
      <c r="CH198">
        <f t="shared" si="269"/>
        <v>2.0404623173544945</v>
      </c>
      <c r="CI198">
        <f t="shared" si="270"/>
        <v>0.15471855037484841</v>
      </c>
      <c r="CJ198">
        <f t="shared" si="271"/>
        <v>26.717902443101686</v>
      </c>
      <c r="CK198">
        <f t="shared" si="272"/>
        <v>0.70717883438800377</v>
      </c>
      <c r="CL198">
        <f t="shared" si="273"/>
        <v>47.693420012863044</v>
      </c>
      <c r="CM198">
        <f t="shared" si="274"/>
        <v>385.99976174385313</v>
      </c>
      <c r="CN198">
        <f t="shared" si="275"/>
        <v>1.9645605342923932E-2</v>
      </c>
      <c r="CO198">
        <f t="shared" si="276"/>
        <v>0</v>
      </c>
      <c r="CP198">
        <f t="shared" si="277"/>
        <v>1750.4946838299295</v>
      </c>
      <c r="CQ198">
        <f t="shared" si="278"/>
        <v>261.62664794921875</v>
      </c>
      <c r="CR198">
        <f t="shared" si="279"/>
        <v>0.18997077850627586</v>
      </c>
      <c r="CS198">
        <v>-9999</v>
      </c>
    </row>
    <row r="199" spans="1:97" x14ac:dyDescent="0.2">
      <c r="A199" t="s">
        <v>84</v>
      </c>
      <c r="B199" t="s">
        <v>195</v>
      </c>
      <c r="C199" t="s">
        <v>102</v>
      </c>
      <c r="D199">
        <v>1</v>
      </c>
      <c r="E199">
        <v>1</v>
      </c>
      <c r="F199" t="s">
        <v>248</v>
      </c>
      <c r="G199" t="s">
        <v>103</v>
      </c>
      <c r="H199" t="s">
        <v>416</v>
      </c>
      <c r="I199">
        <v>3</v>
      </c>
      <c r="J199" s="6">
        <v>20130615</v>
      </c>
      <c r="K199" s="6" t="s">
        <v>294</v>
      </c>
      <c r="L199" s="6" t="s">
        <v>86</v>
      </c>
      <c r="M199" s="6" t="s">
        <v>87</v>
      </c>
      <c r="O199" s="1">
        <v>26</v>
      </c>
      <c r="P199" s="1" t="s">
        <v>320</v>
      </c>
      <c r="Q199" s="1">
        <v>8375.4999933494255</v>
      </c>
      <c r="R199" s="1">
        <v>0</v>
      </c>
      <c r="S199">
        <f t="shared" si="240"/>
        <v>26.150769872955493</v>
      </c>
      <c r="T199">
        <f t="shared" si="241"/>
        <v>0.23337096949947345</v>
      </c>
      <c r="U199">
        <f t="shared" si="242"/>
        <v>671.18739297549723</v>
      </c>
      <c r="V199" s="1">
        <v>26</v>
      </c>
      <c r="W199" s="1">
        <v>26</v>
      </c>
      <c r="X199" s="1">
        <v>0</v>
      </c>
      <c r="Y199" s="1">
        <v>0</v>
      </c>
      <c r="Z199" s="1">
        <v>452.4658203125</v>
      </c>
      <c r="AA199" s="1">
        <v>728.5025634765625</v>
      </c>
      <c r="AB199" s="1">
        <v>585.0791015625</v>
      </c>
      <c r="AC199">
        <v>-9999</v>
      </c>
      <c r="AD199">
        <f t="shared" si="243"/>
        <v>0.37890977602983161</v>
      </c>
      <c r="AE199">
        <f t="shared" si="244"/>
        <v>0.19687434074303947</v>
      </c>
      <c r="AF199" s="1">
        <v>-1</v>
      </c>
      <c r="AG199" s="1">
        <v>0.87</v>
      </c>
      <c r="AH199" s="1">
        <v>0.92</v>
      </c>
      <c r="AI199" s="1">
        <v>9.8168220520019531</v>
      </c>
      <c r="AJ199">
        <f t="shared" si="245"/>
        <v>0.87490841102600103</v>
      </c>
      <c r="AK199">
        <f t="shared" si="246"/>
        <v>1.5509797124234889E-2</v>
      </c>
      <c r="AL199">
        <f t="shared" si="247"/>
        <v>0.51958105384839559</v>
      </c>
      <c r="AM199">
        <f t="shared" si="248"/>
        <v>1.6100720336696703</v>
      </c>
      <c r="AN199">
        <f t="shared" si="249"/>
        <v>-1</v>
      </c>
      <c r="AO199" s="1">
        <v>2000.844970703125</v>
      </c>
      <c r="AP199" s="1">
        <v>0.5</v>
      </c>
      <c r="AQ199">
        <f t="shared" si="250"/>
        <v>172.31978847266123</v>
      </c>
      <c r="AR199">
        <f t="shared" si="251"/>
        <v>4.8177036613317243</v>
      </c>
      <c r="AS199">
        <f t="shared" si="252"/>
        <v>2.0002927652278299</v>
      </c>
      <c r="AT199">
        <f t="shared" si="253"/>
        <v>27.882106781005859</v>
      </c>
      <c r="AU199" s="1">
        <v>2</v>
      </c>
      <c r="AV199">
        <f t="shared" si="254"/>
        <v>4.644859790802002</v>
      </c>
      <c r="AW199" s="1">
        <v>1</v>
      </c>
      <c r="AX199">
        <f t="shared" si="255"/>
        <v>9.2897195816040039</v>
      </c>
      <c r="AY199" s="1">
        <v>28.550024032592773</v>
      </c>
      <c r="AZ199" s="1">
        <v>27.882106781005859</v>
      </c>
      <c r="BA199" s="1">
        <v>29.103229522705078</v>
      </c>
      <c r="BB199" s="1">
        <v>900.76611328125</v>
      </c>
      <c r="BC199" s="1">
        <v>880.512451171875</v>
      </c>
      <c r="BD199" s="1">
        <v>15.026118278503418</v>
      </c>
      <c r="BE199" s="1">
        <v>18.178256988525391</v>
      </c>
      <c r="BF199" s="1">
        <v>37.309547424316406</v>
      </c>
      <c r="BG199" s="1">
        <v>45.136241912841797</v>
      </c>
      <c r="BH199" s="1">
        <v>300.1217041015625</v>
      </c>
      <c r="BI199" s="1">
        <v>2000.844970703125</v>
      </c>
      <c r="BJ199" s="1">
        <v>1.1140427589416504</v>
      </c>
      <c r="BK199" s="1">
        <v>97.288970947265625</v>
      </c>
      <c r="BL199" s="1">
        <v>-2.221421480178833</v>
      </c>
      <c r="BM199" s="1">
        <v>-3.5553097724914551E-2</v>
      </c>
      <c r="BN199" s="1">
        <v>0.75</v>
      </c>
      <c r="BO199" s="1">
        <v>-1.355140209197998</v>
      </c>
      <c r="BP199" s="1">
        <v>7.355140209197998</v>
      </c>
      <c r="BQ199" s="1">
        <v>1</v>
      </c>
      <c r="BR199" s="1">
        <v>0</v>
      </c>
      <c r="BS199" s="1">
        <v>0.15999999642372131</v>
      </c>
      <c r="BT199" s="1">
        <v>111115</v>
      </c>
      <c r="BU199">
        <f t="shared" si="256"/>
        <v>1.5006085205078123</v>
      </c>
      <c r="BV199">
        <f t="shared" si="257"/>
        <v>4.8177036613317242E-3</v>
      </c>
      <c r="BW199">
        <f t="shared" si="258"/>
        <v>301.03210678100584</v>
      </c>
      <c r="BX199">
        <f t="shared" si="259"/>
        <v>301.70002403259275</v>
      </c>
      <c r="BY199">
        <f t="shared" si="260"/>
        <v>320.13518815692078</v>
      </c>
      <c r="BZ199">
        <f t="shared" si="261"/>
        <v>0.46128422224205212</v>
      </c>
      <c r="CA199">
        <f t="shared" si="262"/>
        <v>3.7688366812564049</v>
      </c>
      <c r="CB199">
        <f t="shared" si="263"/>
        <v>38.738580998037897</v>
      </c>
      <c r="CC199">
        <f t="shared" si="264"/>
        <v>20.560324009512506</v>
      </c>
      <c r="CD199">
        <f t="shared" si="265"/>
        <v>28.216065406799316</v>
      </c>
      <c r="CE199">
        <f t="shared" si="266"/>
        <v>3.8429024434436583</v>
      </c>
      <c r="CF199">
        <f t="shared" si="267"/>
        <v>0.22765202677674426</v>
      </c>
      <c r="CG199">
        <f t="shared" si="268"/>
        <v>1.768543916028575</v>
      </c>
      <c r="CH199">
        <f t="shared" si="269"/>
        <v>2.0743585274150833</v>
      </c>
      <c r="CI199">
        <f t="shared" si="270"/>
        <v>0.14278550853254229</v>
      </c>
      <c r="CJ199">
        <f t="shared" si="271"/>
        <v>65.299130775364105</v>
      </c>
      <c r="CK199">
        <f t="shared" si="272"/>
        <v>0.76226905375638154</v>
      </c>
      <c r="CL199">
        <f t="shared" si="273"/>
        <v>46.709530794581134</v>
      </c>
      <c r="CM199">
        <f t="shared" si="274"/>
        <v>876.71217076315315</v>
      </c>
      <c r="CN199">
        <f t="shared" si="275"/>
        <v>1.3932624998459261E-2</v>
      </c>
      <c r="CO199">
        <f t="shared" si="276"/>
        <v>0</v>
      </c>
      <c r="CP199">
        <f t="shared" si="277"/>
        <v>1750.5560940272367</v>
      </c>
      <c r="CQ199">
        <f t="shared" si="278"/>
        <v>276.0367431640625</v>
      </c>
      <c r="CR199">
        <f t="shared" si="279"/>
        <v>0.19687434074303947</v>
      </c>
      <c r="CS199">
        <v>-9999</v>
      </c>
    </row>
    <row r="200" spans="1:97" x14ac:dyDescent="0.2">
      <c r="A200" t="s">
        <v>84</v>
      </c>
      <c r="B200" t="s">
        <v>195</v>
      </c>
      <c r="C200" t="s">
        <v>102</v>
      </c>
      <c r="D200">
        <v>1</v>
      </c>
      <c r="E200">
        <v>1</v>
      </c>
      <c r="F200" t="s">
        <v>248</v>
      </c>
      <c r="G200" t="s">
        <v>103</v>
      </c>
      <c r="H200" t="s">
        <v>416</v>
      </c>
      <c r="I200">
        <v>3</v>
      </c>
      <c r="J200" s="6">
        <v>20130615</v>
      </c>
      <c r="K200" s="6" t="s">
        <v>294</v>
      </c>
      <c r="L200" s="6" t="s">
        <v>86</v>
      </c>
      <c r="M200" s="6" t="s">
        <v>87</v>
      </c>
      <c r="O200" s="1">
        <v>27</v>
      </c>
      <c r="P200" s="1" t="s">
        <v>321</v>
      </c>
      <c r="Q200" s="1">
        <v>8590.9999995864928</v>
      </c>
      <c r="R200" s="1">
        <v>0</v>
      </c>
      <c r="S200">
        <f t="shared" si="240"/>
        <v>29.342377009855799</v>
      </c>
      <c r="T200">
        <f t="shared" si="241"/>
        <v>0.18284115369925516</v>
      </c>
      <c r="U200">
        <f t="shared" si="242"/>
        <v>879.64383201113139</v>
      </c>
      <c r="V200" s="1">
        <v>27</v>
      </c>
      <c r="W200" s="1">
        <v>27</v>
      </c>
      <c r="X200" s="1">
        <v>0</v>
      </c>
      <c r="Y200" s="1">
        <v>0</v>
      </c>
      <c r="Z200" s="1">
        <v>451.518310546875</v>
      </c>
      <c r="AA200" s="1">
        <v>730.36444091796875</v>
      </c>
      <c r="AB200" s="1">
        <v>580.98760986328125</v>
      </c>
      <c r="AC200">
        <v>-9999</v>
      </c>
      <c r="AD200">
        <f t="shared" si="243"/>
        <v>0.38179039770969969</v>
      </c>
      <c r="AE200">
        <f t="shared" si="244"/>
        <v>0.20452369075764579</v>
      </c>
      <c r="AF200" s="1">
        <v>-1</v>
      </c>
      <c r="AG200" s="1">
        <v>0.87</v>
      </c>
      <c r="AH200" s="1">
        <v>0.92</v>
      </c>
      <c r="AI200" s="1">
        <v>9.8168220520019531</v>
      </c>
      <c r="AJ200">
        <f t="shared" si="245"/>
        <v>0.87490841102600103</v>
      </c>
      <c r="AK200">
        <f t="shared" si="246"/>
        <v>1.7331969702081524E-2</v>
      </c>
      <c r="AL200">
        <f t="shared" si="247"/>
        <v>0.53569626681171423</v>
      </c>
      <c r="AM200">
        <f t="shared" si="248"/>
        <v>1.6175743571359438</v>
      </c>
      <c r="AN200">
        <f t="shared" si="249"/>
        <v>-1</v>
      </c>
      <c r="AO200" s="1">
        <v>2000.963134765625</v>
      </c>
      <c r="AP200" s="1">
        <v>0.5</v>
      </c>
      <c r="AQ200">
        <f t="shared" si="250"/>
        <v>179.02566872334066</v>
      </c>
      <c r="AR200">
        <f t="shared" si="251"/>
        <v>4.0216433560508387</v>
      </c>
      <c r="AS200">
        <f t="shared" si="252"/>
        <v>2.1198724756467913</v>
      </c>
      <c r="AT200">
        <f t="shared" si="253"/>
        <v>28.161872863769531</v>
      </c>
      <c r="AU200" s="1">
        <v>2</v>
      </c>
      <c r="AV200">
        <f t="shared" si="254"/>
        <v>4.644859790802002</v>
      </c>
      <c r="AW200" s="1">
        <v>1</v>
      </c>
      <c r="AX200">
        <f t="shared" si="255"/>
        <v>9.2897195816040039</v>
      </c>
      <c r="AY200" s="1">
        <v>28.547153472900391</v>
      </c>
      <c r="AZ200" s="1">
        <v>28.161872863769531</v>
      </c>
      <c r="BA200" s="1">
        <v>29.103445053100586</v>
      </c>
      <c r="BB200" s="1">
        <v>1200.258544921875</v>
      </c>
      <c r="BC200" s="1">
        <v>1177.5482177734375</v>
      </c>
      <c r="BD200" s="1">
        <v>14.953029632568359</v>
      </c>
      <c r="BE200" s="1">
        <v>17.586004257202148</v>
      </c>
      <c r="BF200" s="1">
        <v>37.134284973144531</v>
      </c>
      <c r="BG200" s="1">
        <v>43.673000335693359</v>
      </c>
      <c r="BH200" s="1">
        <v>300.11065673828125</v>
      </c>
      <c r="BI200" s="1">
        <v>2000.963134765625</v>
      </c>
      <c r="BJ200" s="1">
        <v>1.0951063632965088</v>
      </c>
      <c r="BK200" s="1">
        <v>97.289039611816406</v>
      </c>
      <c r="BL200" s="1">
        <v>-2.800645112991333</v>
      </c>
      <c r="BM200" s="1">
        <v>-2.5999188423156738E-2</v>
      </c>
      <c r="BN200" s="1">
        <v>0.25</v>
      </c>
      <c r="BO200" s="1">
        <v>-1.355140209197998</v>
      </c>
      <c r="BP200" s="1">
        <v>7.355140209197998</v>
      </c>
      <c r="BQ200" s="1">
        <v>1</v>
      </c>
      <c r="BR200" s="1">
        <v>0</v>
      </c>
      <c r="BS200" s="1">
        <v>0.15999999642372131</v>
      </c>
      <c r="BT200" s="1">
        <v>111115</v>
      </c>
      <c r="BU200">
        <f t="shared" si="256"/>
        <v>1.5005532836914062</v>
      </c>
      <c r="BV200">
        <f t="shared" si="257"/>
        <v>4.0216433560508391E-3</v>
      </c>
      <c r="BW200">
        <f t="shared" si="258"/>
        <v>301.31187286376951</v>
      </c>
      <c r="BX200">
        <f t="shared" si="259"/>
        <v>301.69715347290037</v>
      </c>
      <c r="BY200">
        <f t="shared" si="260"/>
        <v>320.15409440649819</v>
      </c>
      <c r="BZ200">
        <f t="shared" si="261"/>
        <v>0.58814420969469128</v>
      </c>
      <c r="CA200">
        <f t="shared" si="262"/>
        <v>3.8307979404393033</v>
      </c>
      <c r="CB200">
        <f t="shared" si="263"/>
        <v>39.375431762140934</v>
      </c>
      <c r="CC200">
        <f t="shared" si="264"/>
        <v>21.789427504938786</v>
      </c>
      <c r="CD200">
        <f t="shared" si="265"/>
        <v>28.354513168334961</v>
      </c>
      <c r="CE200">
        <f t="shared" si="266"/>
        <v>3.8739779030491408</v>
      </c>
      <c r="CF200">
        <f t="shared" si="267"/>
        <v>0.17931191926938433</v>
      </c>
      <c r="CG200">
        <f t="shared" si="268"/>
        <v>1.7109254647925118</v>
      </c>
      <c r="CH200">
        <f t="shared" si="269"/>
        <v>2.1630524382566287</v>
      </c>
      <c r="CI200">
        <f t="shared" si="270"/>
        <v>0.11238177408417419</v>
      </c>
      <c r="CJ200">
        <f t="shared" si="271"/>
        <v>85.57970361682095</v>
      </c>
      <c r="CK200">
        <f t="shared" si="272"/>
        <v>0.74701300442236029</v>
      </c>
      <c r="CL200">
        <f t="shared" si="273"/>
        <v>44.139570279301651</v>
      </c>
      <c r="CM200">
        <f t="shared" si="274"/>
        <v>1173.2841268484813</v>
      </c>
      <c r="CN200">
        <f t="shared" si="275"/>
        <v>1.1038757642338349E-2</v>
      </c>
      <c r="CO200">
        <f t="shared" si="276"/>
        <v>0</v>
      </c>
      <c r="CP200">
        <f t="shared" si="277"/>
        <v>1750.659476759399</v>
      </c>
      <c r="CQ200">
        <f t="shared" si="278"/>
        <v>278.84613037109375</v>
      </c>
      <c r="CR200">
        <f t="shared" si="279"/>
        <v>0.20452369075764579</v>
      </c>
      <c r="CS200">
        <v>-9999</v>
      </c>
    </row>
    <row r="201" spans="1:97" x14ac:dyDescent="0.2">
      <c r="A201" t="s">
        <v>84</v>
      </c>
      <c r="B201" t="s">
        <v>195</v>
      </c>
      <c r="C201" t="s">
        <v>102</v>
      </c>
      <c r="D201">
        <v>1</v>
      </c>
      <c r="E201">
        <v>1</v>
      </c>
      <c r="F201" t="s">
        <v>248</v>
      </c>
      <c r="G201" t="s">
        <v>103</v>
      </c>
      <c r="H201" t="s">
        <v>416</v>
      </c>
      <c r="I201">
        <v>3</v>
      </c>
      <c r="J201" s="6">
        <v>20130615</v>
      </c>
      <c r="K201" s="6" t="s">
        <v>294</v>
      </c>
      <c r="L201" s="6" t="s">
        <v>86</v>
      </c>
      <c r="M201" s="6" t="s">
        <v>87</v>
      </c>
      <c r="O201" s="1">
        <v>28</v>
      </c>
      <c r="P201" s="1" t="s">
        <v>322</v>
      </c>
      <c r="Q201" s="1">
        <v>8724.9999988283962</v>
      </c>
      <c r="R201" s="1">
        <v>0</v>
      </c>
      <c r="S201">
        <f t="shared" si="240"/>
        <v>32.909929858847313</v>
      </c>
      <c r="T201">
        <f t="shared" si="241"/>
        <v>0.14589353635901289</v>
      </c>
      <c r="U201">
        <f t="shared" si="242"/>
        <v>1061.3433342391136</v>
      </c>
      <c r="V201" s="1">
        <v>28</v>
      </c>
      <c r="W201" s="1">
        <v>28</v>
      </c>
      <c r="X201" s="1">
        <v>0</v>
      </c>
      <c r="Y201" s="1">
        <v>0</v>
      </c>
      <c r="Z201" s="1">
        <v>455.385986328125</v>
      </c>
      <c r="AA201" s="1">
        <v>745.7376708984375</v>
      </c>
      <c r="AB201" s="1">
        <v>583.9537353515625</v>
      </c>
      <c r="AC201">
        <v>-9999</v>
      </c>
      <c r="AD201">
        <f t="shared" si="243"/>
        <v>0.38934828680507372</v>
      </c>
      <c r="AE201">
        <f t="shared" si="244"/>
        <v>0.21694483443750887</v>
      </c>
      <c r="AF201" s="1">
        <v>-1</v>
      </c>
      <c r="AG201" s="1">
        <v>0.87</v>
      </c>
      <c r="AH201" s="1">
        <v>0.92</v>
      </c>
      <c r="AI201" s="1">
        <v>9.8168220520019531</v>
      </c>
      <c r="AJ201">
        <f t="shared" si="245"/>
        <v>0.87490841102600103</v>
      </c>
      <c r="AK201">
        <f t="shared" si="246"/>
        <v>1.9371516957927885E-2</v>
      </c>
      <c r="AL201">
        <f t="shared" si="247"/>
        <v>0.55719992045610767</v>
      </c>
      <c r="AM201">
        <f t="shared" si="248"/>
        <v>1.6375946851405783</v>
      </c>
      <c r="AN201">
        <f t="shared" si="249"/>
        <v>-1</v>
      </c>
      <c r="AO201" s="1">
        <v>2000.7861328125</v>
      </c>
      <c r="AP201" s="1">
        <v>0.5</v>
      </c>
      <c r="AQ201">
        <f t="shared" si="250"/>
        <v>189.88146707851013</v>
      </c>
      <c r="AR201">
        <f t="shared" si="251"/>
        <v>3.3669459294769868</v>
      </c>
      <c r="AS201">
        <f t="shared" si="252"/>
        <v>2.2154816211440811</v>
      </c>
      <c r="AT201">
        <f t="shared" si="253"/>
        <v>28.384546279907227</v>
      </c>
      <c r="AU201" s="1">
        <v>2</v>
      </c>
      <c r="AV201">
        <f t="shared" si="254"/>
        <v>4.644859790802002</v>
      </c>
      <c r="AW201" s="1">
        <v>1</v>
      </c>
      <c r="AX201">
        <f t="shared" si="255"/>
        <v>9.2897195816040039</v>
      </c>
      <c r="AY201" s="1">
        <v>28.546977996826172</v>
      </c>
      <c r="AZ201" s="1">
        <v>28.384546279907227</v>
      </c>
      <c r="BA201" s="1">
        <v>29.104127883911133</v>
      </c>
      <c r="BB201" s="1">
        <v>1499.801513671875</v>
      </c>
      <c r="BC201" s="1">
        <v>1474.5654296875</v>
      </c>
      <c r="BD201" s="1">
        <v>14.911868095397949</v>
      </c>
      <c r="BE201" s="1">
        <v>17.116878509521484</v>
      </c>
      <c r="BF201" s="1">
        <v>37.032028198242188</v>
      </c>
      <c r="BG201" s="1">
        <v>42.5079345703125</v>
      </c>
      <c r="BH201" s="1">
        <v>300.16314697265625</v>
      </c>
      <c r="BI201" s="1">
        <v>2000.7861328125</v>
      </c>
      <c r="BJ201" s="1">
        <v>1.2266229391098022</v>
      </c>
      <c r="BK201" s="1">
        <v>97.2879638671875</v>
      </c>
      <c r="BL201" s="1">
        <v>-3.360581636428833</v>
      </c>
      <c r="BM201" s="1">
        <v>-1.6981244087219238E-2</v>
      </c>
      <c r="BN201" s="1">
        <v>0.25</v>
      </c>
      <c r="BO201" s="1">
        <v>-1.355140209197998</v>
      </c>
      <c r="BP201" s="1">
        <v>7.355140209197998</v>
      </c>
      <c r="BQ201" s="1">
        <v>1</v>
      </c>
      <c r="BR201" s="1">
        <v>0</v>
      </c>
      <c r="BS201" s="1">
        <v>0.15999999642372131</v>
      </c>
      <c r="BT201" s="1">
        <v>111115</v>
      </c>
      <c r="BU201">
        <f t="shared" si="256"/>
        <v>1.5008157348632811</v>
      </c>
      <c r="BV201">
        <f t="shared" si="257"/>
        <v>3.3669459294769868E-3</v>
      </c>
      <c r="BW201">
        <f t="shared" si="258"/>
        <v>301.5345462799072</v>
      </c>
      <c r="BX201">
        <f t="shared" si="259"/>
        <v>301.69697799682615</v>
      </c>
      <c r="BY201">
        <f t="shared" si="260"/>
        <v>320.1257740946312</v>
      </c>
      <c r="BZ201">
        <f t="shared" si="261"/>
        <v>0.692704198181603</v>
      </c>
      <c r="CA201">
        <f t="shared" si="262"/>
        <v>3.8807478790974455</v>
      </c>
      <c r="CB201">
        <f t="shared" si="263"/>
        <v>39.889290769773353</v>
      </c>
      <c r="CC201">
        <f t="shared" si="264"/>
        <v>22.772412260251869</v>
      </c>
      <c r="CD201">
        <f t="shared" si="265"/>
        <v>28.465762138366699</v>
      </c>
      <c r="CE201">
        <f t="shared" si="266"/>
        <v>3.8991070321828483</v>
      </c>
      <c r="CF201">
        <f t="shared" si="267"/>
        <v>0.14363772916500897</v>
      </c>
      <c r="CG201">
        <f t="shared" si="268"/>
        <v>1.6652662579533644</v>
      </c>
      <c r="CH201">
        <f t="shared" si="269"/>
        <v>2.2338407742294839</v>
      </c>
      <c r="CI201">
        <f t="shared" si="270"/>
        <v>8.9973561708064614E-2</v>
      </c>
      <c r="CJ201">
        <f t="shared" si="271"/>
        <v>103.25593195213519</v>
      </c>
      <c r="CK201">
        <f t="shared" si="272"/>
        <v>0.7197668634236466</v>
      </c>
      <c r="CL201">
        <f t="shared" si="273"/>
        <v>42.144616597640258</v>
      </c>
      <c r="CM201">
        <f t="shared" si="274"/>
        <v>1469.7828950889937</v>
      </c>
      <c r="CN201">
        <f t="shared" si="275"/>
        <v>9.4366071396712863E-3</v>
      </c>
      <c r="CO201">
        <f t="shared" si="276"/>
        <v>0</v>
      </c>
      <c r="CP201">
        <f t="shared" si="277"/>
        <v>1750.5046162618419</v>
      </c>
      <c r="CQ201">
        <f t="shared" si="278"/>
        <v>290.3516845703125</v>
      </c>
      <c r="CR201">
        <f t="shared" si="279"/>
        <v>0.21694483443750887</v>
      </c>
      <c r="CS201">
        <v>-9999</v>
      </c>
    </row>
    <row r="202" spans="1:97" x14ac:dyDescent="0.2">
      <c r="A202" t="s">
        <v>84</v>
      </c>
      <c r="B202" t="s">
        <v>195</v>
      </c>
      <c r="C202" t="s">
        <v>102</v>
      </c>
      <c r="D202">
        <v>1</v>
      </c>
      <c r="E202">
        <v>1</v>
      </c>
      <c r="F202" t="s">
        <v>248</v>
      </c>
      <c r="G202" t="s">
        <v>103</v>
      </c>
      <c r="H202" t="s">
        <v>416</v>
      </c>
      <c r="I202">
        <v>3</v>
      </c>
      <c r="J202" s="6">
        <v>20130615</v>
      </c>
      <c r="K202" s="6" t="s">
        <v>294</v>
      </c>
      <c r="L202" s="6" t="s">
        <v>86</v>
      </c>
      <c r="M202" s="6" t="s">
        <v>87</v>
      </c>
      <c r="O202" s="1">
        <v>29</v>
      </c>
      <c r="P202" s="1" t="s">
        <v>323</v>
      </c>
      <c r="Q202" s="1">
        <v>8755.4999967264012</v>
      </c>
      <c r="R202" s="1">
        <v>0</v>
      </c>
      <c r="S202">
        <f t="shared" si="240"/>
        <v>30.682440105674665</v>
      </c>
      <c r="T202">
        <f t="shared" si="241"/>
        <v>0.13554836118323491</v>
      </c>
      <c r="U202">
        <f t="shared" si="242"/>
        <v>1062.0320246067349</v>
      </c>
      <c r="V202" s="1">
        <v>29</v>
      </c>
      <c r="W202" s="1">
        <v>29</v>
      </c>
      <c r="X202" s="1">
        <v>0</v>
      </c>
      <c r="Y202" s="1">
        <v>0</v>
      </c>
      <c r="Z202" s="1">
        <v>458.16943359375</v>
      </c>
      <c r="AA202" s="1">
        <v>757.7420654296875</v>
      </c>
      <c r="AB202" s="1">
        <v>594.4154052734375</v>
      </c>
      <c r="AC202">
        <v>-9999</v>
      </c>
      <c r="AD202">
        <f t="shared" si="243"/>
        <v>0.39534908447515177</v>
      </c>
      <c r="AE202">
        <f t="shared" si="244"/>
        <v>0.2155438738426558</v>
      </c>
      <c r="AF202" s="1">
        <v>-1</v>
      </c>
      <c r="AG202" s="1">
        <v>0.87</v>
      </c>
      <c r="AH202" s="1">
        <v>0.92</v>
      </c>
      <c r="AI202" s="1">
        <v>9.8168220520019531</v>
      </c>
      <c r="AJ202">
        <f t="shared" si="245"/>
        <v>0.87490841102600103</v>
      </c>
      <c r="AK202">
        <f t="shared" si="246"/>
        <v>1.8097237272595171E-2</v>
      </c>
      <c r="AL202">
        <f t="shared" si="247"/>
        <v>0.54519886932026784</v>
      </c>
      <c r="AM202">
        <f t="shared" si="248"/>
        <v>1.6538468301697375</v>
      </c>
      <c r="AN202">
        <f t="shared" si="249"/>
        <v>-1</v>
      </c>
      <c r="AO202" s="1">
        <v>2000.984619140625</v>
      </c>
      <c r="AP202" s="1">
        <v>0.5</v>
      </c>
      <c r="AQ202">
        <f t="shared" si="250"/>
        <v>188.67398847409146</v>
      </c>
      <c r="AR202">
        <f t="shared" si="251"/>
        <v>3.1316897619157724</v>
      </c>
      <c r="AS202">
        <f t="shared" si="252"/>
        <v>2.2159287582765055</v>
      </c>
      <c r="AT202">
        <f t="shared" si="253"/>
        <v>28.318618774414062</v>
      </c>
      <c r="AU202" s="1">
        <v>2</v>
      </c>
      <c r="AV202">
        <f t="shared" si="254"/>
        <v>4.644859790802002</v>
      </c>
      <c r="AW202" s="1">
        <v>1</v>
      </c>
      <c r="AX202">
        <f t="shared" si="255"/>
        <v>9.2897195816040039</v>
      </c>
      <c r="AY202" s="1">
        <v>28.548984527587891</v>
      </c>
      <c r="AZ202" s="1">
        <v>28.318618774414062</v>
      </c>
      <c r="BA202" s="1">
        <v>29.103870391845703</v>
      </c>
      <c r="BB202" s="1">
        <v>1499.7569580078125</v>
      </c>
      <c r="BC202" s="1">
        <v>1476.2305908203125</v>
      </c>
      <c r="BD202" s="1">
        <v>14.907814025878906</v>
      </c>
      <c r="BE202" s="1">
        <v>16.959270477294922</v>
      </c>
      <c r="BF202" s="1">
        <v>37.018516540527344</v>
      </c>
      <c r="BG202" s="1">
        <v>42.112613677978516</v>
      </c>
      <c r="BH202" s="1">
        <v>300.13589477539062</v>
      </c>
      <c r="BI202" s="1">
        <v>2000.984619140625</v>
      </c>
      <c r="BJ202" s="1">
        <v>1.2420395612716675</v>
      </c>
      <c r="BK202" s="1">
        <v>97.290237426757812</v>
      </c>
      <c r="BL202" s="1">
        <v>-3.360581636428833</v>
      </c>
      <c r="BM202" s="1">
        <v>-1.6981244087219238E-2</v>
      </c>
      <c r="BN202" s="1">
        <v>0.25</v>
      </c>
      <c r="BO202" s="1">
        <v>-1.355140209197998</v>
      </c>
      <c r="BP202" s="1">
        <v>7.355140209197998</v>
      </c>
      <c r="BQ202" s="1">
        <v>1</v>
      </c>
      <c r="BR202" s="1">
        <v>0</v>
      </c>
      <c r="BS202" s="1">
        <v>0.15999999642372131</v>
      </c>
      <c r="BT202" s="1">
        <v>111115</v>
      </c>
      <c r="BU202">
        <f t="shared" si="256"/>
        <v>1.5006794738769529</v>
      </c>
      <c r="BV202">
        <f t="shared" si="257"/>
        <v>3.1316897619157722E-3</v>
      </c>
      <c r="BW202">
        <f t="shared" si="258"/>
        <v>301.46861877441404</v>
      </c>
      <c r="BX202">
        <f t="shared" si="259"/>
        <v>301.69898452758787</v>
      </c>
      <c r="BY202">
        <f t="shared" si="260"/>
        <v>320.15753190642135</v>
      </c>
      <c r="BZ202">
        <f t="shared" si="261"/>
        <v>0.73746250085769471</v>
      </c>
      <c r="CA202">
        <f t="shared" si="262"/>
        <v>3.8659002095971324</v>
      </c>
      <c r="CB202">
        <f t="shared" si="263"/>
        <v>39.735746482348397</v>
      </c>
      <c r="CC202">
        <f t="shared" si="264"/>
        <v>22.776476005053475</v>
      </c>
      <c r="CD202">
        <f t="shared" si="265"/>
        <v>28.433801651000977</v>
      </c>
      <c r="CE202">
        <f t="shared" si="266"/>
        <v>3.8918732225638282</v>
      </c>
      <c r="CF202">
        <f t="shared" si="267"/>
        <v>0.13359898867404049</v>
      </c>
      <c r="CG202">
        <f t="shared" si="268"/>
        <v>1.6499714513206272</v>
      </c>
      <c r="CH202">
        <f t="shared" si="269"/>
        <v>2.2419017712432012</v>
      </c>
      <c r="CI202">
        <f t="shared" si="270"/>
        <v>8.3672345719075558E-2</v>
      </c>
      <c r="CJ202">
        <f t="shared" si="271"/>
        <v>103.32534782880954</v>
      </c>
      <c r="CK202">
        <f t="shared" si="272"/>
        <v>0.71942149906037678</v>
      </c>
      <c r="CL202">
        <f t="shared" si="273"/>
        <v>41.856243727844635</v>
      </c>
      <c r="CM202">
        <f t="shared" si="274"/>
        <v>1471.7717593368859</v>
      </c>
      <c r="CN202">
        <f t="shared" si="275"/>
        <v>8.7258889367923462E-3</v>
      </c>
      <c r="CO202">
        <f t="shared" si="276"/>
        <v>0</v>
      </c>
      <c r="CP202">
        <f t="shared" si="277"/>
        <v>1750.678273619792</v>
      </c>
      <c r="CQ202">
        <f t="shared" si="278"/>
        <v>299.5726318359375</v>
      </c>
      <c r="CR202">
        <f t="shared" si="279"/>
        <v>0.2155438738426558</v>
      </c>
      <c r="CS202">
        <v>-9999</v>
      </c>
    </row>
    <row r="203" spans="1:97" x14ac:dyDescent="0.2">
      <c r="A203" t="s">
        <v>84</v>
      </c>
      <c r="B203" t="s">
        <v>195</v>
      </c>
      <c r="C203" t="s">
        <v>102</v>
      </c>
      <c r="D203">
        <v>1</v>
      </c>
      <c r="E203">
        <v>1</v>
      </c>
      <c r="F203" t="s">
        <v>248</v>
      </c>
      <c r="G203" t="s">
        <v>103</v>
      </c>
      <c r="H203" t="s">
        <v>416</v>
      </c>
      <c r="I203">
        <v>4</v>
      </c>
      <c r="J203" s="6">
        <v>20130615</v>
      </c>
      <c r="K203" s="6" t="s">
        <v>294</v>
      </c>
      <c r="L203" s="6" t="s">
        <v>86</v>
      </c>
      <c r="M203" s="6" t="s">
        <v>87</v>
      </c>
      <c r="O203" s="1">
        <v>30</v>
      </c>
      <c r="P203" s="1" t="s">
        <v>324</v>
      </c>
      <c r="Q203" s="1">
        <v>9538.9999997243285</v>
      </c>
      <c r="R203" s="1">
        <v>0</v>
      </c>
      <c r="S203">
        <f t="shared" si="240"/>
        <v>12.247742725834975</v>
      </c>
      <c r="T203">
        <f t="shared" si="241"/>
        <v>0.1700601175558081</v>
      </c>
      <c r="U203">
        <f t="shared" si="242"/>
        <v>259.88455885299436</v>
      </c>
      <c r="V203" s="1">
        <v>30</v>
      </c>
      <c r="W203" s="1">
        <v>30</v>
      </c>
      <c r="X203" s="1">
        <v>0</v>
      </c>
      <c r="Y203" s="1">
        <v>0</v>
      </c>
      <c r="Z203" s="1">
        <v>436.448974609375</v>
      </c>
      <c r="AA203" s="1">
        <v>663.31964111328125</v>
      </c>
      <c r="AB203" s="1">
        <v>554.5455322265625</v>
      </c>
      <c r="AC203">
        <v>-9999</v>
      </c>
      <c r="AD203">
        <f t="shared" si="243"/>
        <v>0.3420231400402049</v>
      </c>
      <c r="AE203">
        <f t="shared" si="244"/>
        <v>0.16398445356473682</v>
      </c>
      <c r="AF203" s="1">
        <v>-1</v>
      </c>
      <c r="AG203" s="1">
        <v>0.87</v>
      </c>
      <c r="AH203" s="1">
        <v>0.92</v>
      </c>
      <c r="AI203" s="1">
        <v>9.8168220520019531</v>
      </c>
      <c r="AJ203">
        <f t="shared" si="245"/>
        <v>0.87490841102600103</v>
      </c>
      <c r="AK203">
        <f t="shared" si="246"/>
        <v>7.5755327176999397E-3</v>
      </c>
      <c r="AL203">
        <f t="shared" si="247"/>
        <v>0.47945426600510244</v>
      </c>
      <c r="AM203">
        <f t="shared" si="248"/>
        <v>1.5198102864302916</v>
      </c>
      <c r="AN203">
        <f t="shared" si="249"/>
        <v>-1</v>
      </c>
      <c r="AO203" s="1">
        <v>1998.78515625</v>
      </c>
      <c r="AP203" s="1">
        <v>0.5</v>
      </c>
      <c r="AQ203">
        <f t="shared" si="250"/>
        <v>143.38423004803877</v>
      </c>
      <c r="AR203">
        <f t="shared" si="251"/>
        <v>4.5019803942559689</v>
      </c>
      <c r="AS203">
        <f t="shared" si="252"/>
        <v>2.5423072824953845</v>
      </c>
      <c r="AT203">
        <f t="shared" si="253"/>
        <v>29.975849151611328</v>
      </c>
      <c r="AU203" s="1">
        <v>2</v>
      </c>
      <c r="AV203">
        <f t="shared" si="254"/>
        <v>4.644859790802002</v>
      </c>
      <c r="AW203" s="1">
        <v>1</v>
      </c>
      <c r="AX203">
        <f t="shared" si="255"/>
        <v>9.2897195816040039</v>
      </c>
      <c r="AY203" s="1">
        <v>32.578170776367188</v>
      </c>
      <c r="AZ203" s="1">
        <v>29.975849151611328</v>
      </c>
      <c r="BA203" s="1">
        <v>33.976322174072266</v>
      </c>
      <c r="BB203" s="1">
        <v>400.2574462890625</v>
      </c>
      <c r="BC203" s="1">
        <v>390.92193603515625</v>
      </c>
      <c r="BD203" s="1">
        <v>14.651476860046387</v>
      </c>
      <c r="BE203" s="1">
        <v>17.599050521850586</v>
      </c>
      <c r="BF203" s="1">
        <v>28.893001556396484</v>
      </c>
      <c r="BG203" s="1">
        <v>34.705677032470703</v>
      </c>
      <c r="BH203" s="1">
        <v>300.09426879882812</v>
      </c>
      <c r="BI203" s="1">
        <v>1998.78515625</v>
      </c>
      <c r="BJ203" s="1">
        <v>1.2325561046600342</v>
      </c>
      <c r="BK203" s="1">
        <v>97.2913818359375</v>
      </c>
      <c r="BL203" s="1">
        <v>-1.372239351272583</v>
      </c>
      <c r="BM203" s="1">
        <v>-6.8422436714172363E-2</v>
      </c>
      <c r="BN203" s="1">
        <v>0.75</v>
      </c>
      <c r="BO203" s="1">
        <v>-1.355140209197998</v>
      </c>
      <c r="BP203" s="1">
        <v>7.355140209197998</v>
      </c>
      <c r="BQ203" s="1">
        <v>1</v>
      </c>
      <c r="BR203" s="1">
        <v>0</v>
      </c>
      <c r="BS203" s="1">
        <v>0.15999999642372131</v>
      </c>
      <c r="BT203" s="1">
        <v>111115</v>
      </c>
      <c r="BU203">
        <f t="shared" si="256"/>
        <v>1.5004713439941406</v>
      </c>
      <c r="BV203">
        <f t="shared" si="257"/>
        <v>4.5019803942559691E-3</v>
      </c>
      <c r="BW203">
        <f t="shared" si="258"/>
        <v>303.12584915161131</v>
      </c>
      <c r="BX203">
        <f t="shared" si="259"/>
        <v>305.72817077636716</v>
      </c>
      <c r="BY203">
        <f t="shared" si="260"/>
        <v>319.80561785178725</v>
      </c>
      <c r="BZ203">
        <f t="shared" si="261"/>
        <v>0.60980207282232768</v>
      </c>
      <c r="CA203">
        <f t="shared" si="262"/>
        <v>4.2545432267667049</v>
      </c>
      <c r="CB203">
        <f t="shared" si="263"/>
        <v>43.7299085127719</v>
      </c>
      <c r="CC203">
        <f t="shared" si="264"/>
        <v>26.130857990921314</v>
      </c>
      <c r="CD203">
        <f t="shared" si="265"/>
        <v>31.277009963989258</v>
      </c>
      <c r="CE203">
        <f t="shared" si="266"/>
        <v>4.5831250061381796</v>
      </c>
      <c r="CF203">
        <f t="shared" si="267"/>
        <v>0.16700291701807635</v>
      </c>
      <c r="CG203">
        <f t="shared" si="268"/>
        <v>1.7122359442713204</v>
      </c>
      <c r="CH203">
        <f t="shared" si="269"/>
        <v>2.8708890618668592</v>
      </c>
      <c r="CI203">
        <f t="shared" si="270"/>
        <v>0.10464725455388722</v>
      </c>
      <c r="CJ203">
        <f t="shared" si="271"/>
        <v>25.284527848630844</v>
      </c>
      <c r="CK203">
        <f t="shared" si="272"/>
        <v>0.66479911945801506</v>
      </c>
      <c r="CL203">
        <f t="shared" si="273"/>
        <v>39.462768527309933</v>
      </c>
      <c r="CM203">
        <f t="shared" si="274"/>
        <v>389.14207039608795</v>
      </c>
      <c r="CN203">
        <f t="shared" si="275"/>
        <v>1.2420395350204947E-2</v>
      </c>
      <c r="CO203">
        <f t="shared" si="276"/>
        <v>0</v>
      </c>
      <c r="CP203">
        <f t="shared" si="277"/>
        <v>1748.7539450370448</v>
      </c>
      <c r="CQ203">
        <f t="shared" si="278"/>
        <v>226.87066650390625</v>
      </c>
      <c r="CR203">
        <f t="shared" si="279"/>
        <v>0.16398445356473682</v>
      </c>
      <c r="CS203">
        <v>-9999</v>
      </c>
    </row>
    <row r="204" spans="1:97" x14ac:dyDescent="0.2">
      <c r="A204" t="s">
        <v>84</v>
      </c>
      <c r="B204" t="s">
        <v>195</v>
      </c>
      <c r="C204" t="s">
        <v>102</v>
      </c>
      <c r="D204">
        <v>1</v>
      </c>
      <c r="E204">
        <v>1</v>
      </c>
      <c r="F204" t="s">
        <v>248</v>
      </c>
      <c r="G204" t="s">
        <v>103</v>
      </c>
      <c r="H204" t="s">
        <v>416</v>
      </c>
      <c r="I204">
        <v>4</v>
      </c>
      <c r="J204" s="6">
        <v>20130615</v>
      </c>
      <c r="K204" s="6" t="s">
        <v>294</v>
      </c>
      <c r="L204" s="6" t="s">
        <v>86</v>
      </c>
      <c r="M204" s="6" t="s">
        <v>87</v>
      </c>
      <c r="O204" s="1">
        <v>31</v>
      </c>
      <c r="P204" s="1" t="s">
        <v>325</v>
      </c>
      <c r="Q204" s="1">
        <v>9680.4999991385266</v>
      </c>
      <c r="R204" s="1">
        <v>0</v>
      </c>
      <c r="S204">
        <f t="shared" si="240"/>
        <v>6.7800230262626764</v>
      </c>
      <c r="T204">
        <f t="shared" si="241"/>
        <v>0.17412220157530842</v>
      </c>
      <c r="U204">
        <f t="shared" si="242"/>
        <v>172.3503875264355</v>
      </c>
      <c r="V204" s="1">
        <v>31</v>
      </c>
      <c r="W204" s="1">
        <v>31</v>
      </c>
      <c r="X204" s="1">
        <v>0</v>
      </c>
      <c r="Y204" s="1">
        <v>0</v>
      </c>
      <c r="Z204" s="1">
        <v>435.956298828125</v>
      </c>
      <c r="AA204" s="1">
        <v>660.102783203125</v>
      </c>
      <c r="AB204" s="1">
        <v>556.0035400390625</v>
      </c>
      <c r="AC204">
        <v>-9999</v>
      </c>
      <c r="AD204">
        <f t="shared" si="243"/>
        <v>0.33956300454807548</v>
      </c>
      <c r="AE204">
        <f t="shared" si="244"/>
        <v>0.15770156680589145</v>
      </c>
      <c r="AF204" s="1">
        <v>-1</v>
      </c>
      <c r="AG204" s="1">
        <v>0.87</v>
      </c>
      <c r="AH204" s="1">
        <v>0.92</v>
      </c>
      <c r="AI204" s="1">
        <v>9.8168220520019531</v>
      </c>
      <c r="AJ204">
        <f t="shared" si="245"/>
        <v>0.87490841102600103</v>
      </c>
      <c r="AK204">
        <f t="shared" si="246"/>
        <v>4.450414541035062E-3</v>
      </c>
      <c r="AL204">
        <f t="shared" si="247"/>
        <v>0.46442505424222091</v>
      </c>
      <c r="AM204">
        <f t="shared" si="248"/>
        <v>1.514148975430607</v>
      </c>
      <c r="AN204">
        <f t="shared" si="249"/>
        <v>-1</v>
      </c>
      <c r="AO204" s="1">
        <v>1998.102783203125</v>
      </c>
      <c r="AP204" s="1">
        <v>0.5</v>
      </c>
      <c r="AQ204">
        <f t="shared" si="250"/>
        <v>137.84354353001285</v>
      </c>
      <c r="AR204">
        <f t="shared" si="251"/>
        <v>4.6355639337961767</v>
      </c>
      <c r="AS204">
        <f t="shared" si="252"/>
        <v>2.5573319483022416</v>
      </c>
      <c r="AT204">
        <f t="shared" si="253"/>
        <v>30.059926986694336</v>
      </c>
      <c r="AU204" s="1">
        <v>2</v>
      </c>
      <c r="AV204">
        <f t="shared" si="254"/>
        <v>4.644859790802002</v>
      </c>
      <c r="AW204" s="1">
        <v>1</v>
      </c>
      <c r="AX204">
        <f t="shared" si="255"/>
        <v>9.2897195816040039</v>
      </c>
      <c r="AY204" s="1">
        <v>32.614761352539062</v>
      </c>
      <c r="AZ204" s="1">
        <v>30.059926986694336</v>
      </c>
      <c r="BA204" s="1">
        <v>33.979236602783203</v>
      </c>
      <c r="BB204" s="1">
        <v>249.94987487792969</v>
      </c>
      <c r="BC204" s="1">
        <v>244.67591857910156</v>
      </c>
      <c r="BD204" s="1">
        <v>14.622316360473633</v>
      </c>
      <c r="BE204" s="1">
        <v>17.6568603515625</v>
      </c>
      <c r="BF204" s="1">
        <v>28.775171279907227</v>
      </c>
      <c r="BG204" s="1">
        <v>34.746829986572266</v>
      </c>
      <c r="BH204" s="1">
        <v>300.1251220703125</v>
      </c>
      <c r="BI204" s="1">
        <v>1998.102783203125</v>
      </c>
      <c r="BJ204" s="1">
        <v>1.2740288972854614</v>
      </c>
      <c r="BK204" s="1">
        <v>97.288246154785156</v>
      </c>
      <c r="BL204" s="1">
        <v>-0.83621335029602051</v>
      </c>
      <c r="BM204" s="1">
        <v>-6.4186215400695801E-2</v>
      </c>
      <c r="BN204" s="1">
        <v>0.75</v>
      </c>
      <c r="BO204" s="1">
        <v>-1.355140209197998</v>
      </c>
      <c r="BP204" s="1">
        <v>7.355140209197998</v>
      </c>
      <c r="BQ204" s="1">
        <v>1</v>
      </c>
      <c r="BR204" s="1">
        <v>0</v>
      </c>
      <c r="BS204" s="1">
        <v>0.15999999642372131</v>
      </c>
      <c r="BT204" s="1">
        <v>111115</v>
      </c>
      <c r="BU204">
        <f t="shared" si="256"/>
        <v>1.5006256103515625</v>
      </c>
      <c r="BV204">
        <f t="shared" si="257"/>
        <v>4.6355639337961763E-3</v>
      </c>
      <c r="BW204">
        <f t="shared" si="258"/>
        <v>303.20992698669431</v>
      </c>
      <c r="BX204">
        <f t="shared" si="259"/>
        <v>305.76476135253904</v>
      </c>
      <c r="BY204">
        <f t="shared" si="260"/>
        <v>319.6964381667276</v>
      </c>
      <c r="BZ204">
        <f t="shared" si="261"/>
        <v>0.58362068945795298</v>
      </c>
      <c r="CA204">
        <f t="shared" si="262"/>
        <v>4.2751369245057207</v>
      </c>
      <c r="CB204">
        <f t="shared" si="263"/>
        <v>43.942995104506224</v>
      </c>
      <c r="CC204">
        <f t="shared" si="264"/>
        <v>26.286134752943724</v>
      </c>
      <c r="CD204">
        <f t="shared" si="265"/>
        <v>31.337344169616699</v>
      </c>
      <c r="CE204">
        <f t="shared" si="266"/>
        <v>4.5988829309851056</v>
      </c>
      <c r="CF204">
        <f t="shared" si="267"/>
        <v>0.17091858281497374</v>
      </c>
      <c r="CG204">
        <f t="shared" si="268"/>
        <v>1.7178049762034788</v>
      </c>
      <c r="CH204">
        <f t="shared" si="269"/>
        <v>2.8810779547816265</v>
      </c>
      <c r="CI204">
        <f t="shared" si="270"/>
        <v>0.10710739299840454</v>
      </c>
      <c r="CJ204">
        <f t="shared" si="271"/>
        <v>16.767666926544468</v>
      </c>
      <c r="CK204">
        <f t="shared" si="272"/>
        <v>0.70440274027505545</v>
      </c>
      <c r="CL204">
        <f t="shared" si="273"/>
        <v>39.415884612603399</v>
      </c>
      <c r="CM204">
        <f t="shared" si="274"/>
        <v>243.69063253197697</v>
      </c>
      <c r="CN204">
        <f t="shared" si="275"/>
        <v>1.0966388100244131E-2</v>
      </c>
      <c r="CO204">
        <f t="shared" si="276"/>
        <v>0</v>
      </c>
      <c r="CP204">
        <f t="shared" si="277"/>
        <v>1748.1569311188764</v>
      </c>
      <c r="CQ204">
        <f t="shared" si="278"/>
        <v>224.146484375</v>
      </c>
      <c r="CR204">
        <f t="shared" si="279"/>
        <v>0.15770156680589145</v>
      </c>
      <c r="CS204">
        <v>-9999</v>
      </c>
    </row>
    <row r="205" spans="1:97" x14ac:dyDescent="0.2">
      <c r="A205" t="s">
        <v>84</v>
      </c>
      <c r="B205" t="s">
        <v>195</v>
      </c>
      <c r="C205" t="s">
        <v>102</v>
      </c>
      <c r="D205">
        <v>1</v>
      </c>
      <c r="E205">
        <v>1</v>
      </c>
      <c r="F205" t="s">
        <v>248</v>
      </c>
      <c r="G205" t="s">
        <v>103</v>
      </c>
      <c r="H205" t="s">
        <v>416</v>
      </c>
      <c r="I205">
        <v>4</v>
      </c>
      <c r="J205" s="6">
        <v>20130615</v>
      </c>
      <c r="K205" s="6" t="s">
        <v>294</v>
      </c>
      <c r="L205" s="6" t="s">
        <v>86</v>
      </c>
      <c r="M205" s="6" t="s">
        <v>87</v>
      </c>
      <c r="O205" s="1">
        <v>32</v>
      </c>
      <c r="P205" s="1" t="s">
        <v>326</v>
      </c>
      <c r="Q205" s="1">
        <v>9866.4999992763624</v>
      </c>
      <c r="R205" s="1">
        <v>0</v>
      </c>
      <c r="S205">
        <f t="shared" si="240"/>
        <v>0.30075430104525647</v>
      </c>
      <c r="T205">
        <f t="shared" si="241"/>
        <v>0.17956218376320629</v>
      </c>
      <c r="U205">
        <f t="shared" si="242"/>
        <v>92.769521564145947</v>
      </c>
      <c r="V205" s="1">
        <v>32</v>
      </c>
      <c r="W205" s="1">
        <v>32</v>
      </c>
      <c r="X205" s="1">
        <v>0</v>
      </c>
      <c r="Y205" s="1">
        <v>0</v>
      </c>
      <c r="Z205" s="1">
        <v>433.946044921875</v>
      </c>
      <c r="AA205" s="1">
        <v>651.29534912109375</v>
      </c>
      <c r="AB205" s="1">
        <v>563.70916748046875</v>
      </c>
      <c r="AC205">
        <v>-9999</v>
      </c>
      <c r="AD205">
        <f t="shared" si="243"/>
        <v>0.33371849575238949</v>
      </c>
      <c r="AE205">
        <f t="shared" si="244"/>
        <v>0.13447997403761641</v>
      </c>
      <c r="AF205" s="1">
        <v>-1</v>
      </c>
      <c r="AG205" s="1">
        <v>0.87</v>
      </c>
      <c r="AH205" s="1">
        <v>0.92</v>
      </c>
      <c r="AI205" s="1">
        <v>9.8168220520019531</v>
      </c>
      <c r="AJ205">
        <f t="shared" si="245"/>
        <v>0.87490841102600103</v>
      </c>
      <c r="AK205">
        <f t="shared" si="246"/>
        <v>7.4421876340619031E-4</v>
      </c>
      <c r="AL205">
        <f t="shared" si="247"/>
        <v>0.40297429045526167</v>
      </c>
      <c r="AM205">
        <f t="shared" si="248"/>
        <v>1.5008671164138596</v>
      </c>
      <c r="AN205">
        <f t="shared" si="249"/>
        <v>-1</v>
      </c>
      <c r="AO205" s="1">
        <v>1997.708251953125</v>
      </c>
      <c r="AP205" s="1">
        <v>0.5</v>
      </c>
      <c r="AQ205">
        <f t="shared" si="250"/>
        <v>117.52283954335797</v>
      </c>
      <c r="AR205">
        <f t="shared" si="251"/>
        <v>4.7919381040474418</v>
      </c>
      <c r="AS205">
        <f t="shared" si="252"/>
        <v>2.5646179752858194</v>
      </c>
      <c r="AT205">
        <f t="shared" si="253"/>
        <v>30.112001419067383</v>
      </c>
      <c r="AU205" s="1">
        <v>2</v>
      </c>
      <c r="AV205">
        <f t="shared" si="254"/>
        <v>4.644859790802002</v>
      </c>
      <c r="AW205" s="1">
        <v>1</v>
      </c>
      <c r="AX205">
        <f t="shared" si="255"/>
        <v>9.2897195816040039</v>
      </c>
      <c r="AY205" s="1">
        <v>32.641826629638672</v>
      </c>
      <c r="AZ205" s="1">
        <v>30.112001419067383</v>
      </c>
      <c r="BA205" s="1">
        <v>33.980606079101562</v>
      </c>
      <c r="BB205" s="1">
        <v>100.18892669677734</v>
      </c>
      <c r="BC205" s="1">
        <v>99.670242309570312</v>
      </c>
      <c r="BD205" s="1">
        <v>14.577641487121582</v>
      </c>
      <c r="BE205" s="1">
        <v>17.714300155639648</v>
      </c>
      <c r="BF205" s="1">
        <v>28.642284393310547</v>
      </c>
      <c r="BG205" s="1">
        <v>34.805221557617188</v>
      </c>
      <c r="BH205" s="1">
        <v>300.13162231445312</v>
      </c>
      <c r="BI205" s="1">
        <v>1997.708251953125</v>
      </c>
      <c r="BJ205" s="1">
        <v>1.2171518802642822</v>
      </c>
      <c r="BK205" s="1">
        <v>97.283966064453125</v>
      </c>
      <c r="BL205" s="1">
        <v>-0.49154019355773926</v>
      </c>
      <c r="BM205" s="1">
        <v>-6.8302273750305176E-2</v>
      </c>
      <c r="BN205" s="1">
        <v>0.75</v>
      </c>
      <c r="BO205" s="1">
        <v>-1.355140209197998</v>
      </c>
      <c r="BP205" s="1">
        <v>7.355140209197998</v>
      </c>
      <c r="BQ205" s="1">
        <v>1</v>
      </c>
      <c r="BR205" s="1">
        <v>0</v>
      </c>
      <c r="BS205" s="1">
        <v>0.15999999642372131</v>
      </c>
      <c r="BT205" s="1">
        <v>111115</v>
      </c>
      <c r="BU205">
        <f t="shared" si="256"/>
        <v>1.5006581115722655</v>
      </c>
      <c r="BV205">
        <f t="shared" si="257"/>
        <v>4.7919381040474416E-3</v>
      </c>
      <c r="BW205">
        <f t="shared" si="258"/>
        <v>303.26200141906736</v>
      </c>
      <c r="BX205">
        <f t="shared" si="259"/>
        <v>305.79182662963865</v>
      </c>
      <c r="BY205">
        <f t="shared" si="260"/>
        <v>319.63331316813856</v>
      </c>
      <c r="BZ205">
        <f t="shared" si="261"/>
        <v>0.5546887972487381</v>
      </c>
      <c r="CA205">
        <f t="shared" si="262"/>
        <v>4.2879353504826039</v>
      </c>
      <c r="CB205">
        <f t="shared" si="263"/>
        <v>44.076485817218192</v>
      </c>
      <c r="CC205">
        <f t="shared" si="264"/>
        <v>26.362185661578543</v>
      </c>
      <c r="CD205">
        <f t="shared" si="265"/>
        <v>31.376914024353027</v>
      </c>
      <c r="CE205">
        <f t="shared" si="266"/>
        <v>4.6092432799618539</v>
      </c>
      <c r="CF205">
        <f t="shared" si="267"/>
        <v>0.17615721825085506</v>
      </c>
      <c r="CG205">
        <f t="shared" si="268"/>
        <v>1.7233173751967843</v>
      </c>
      <c r="CH205">
        <f t="shared" si="269"/>
        <v>2.8859259047650694</v>
      </c>
      <c r="CI205">
        <f t="shared" si="270"/>
        <v>0.11039919564497351</v>
      </c>
      <c r="CJ205">
        <f t="shared" si="271"/>
        <v>9.0249869876619275</v>
      </c>
      <c r="CK205">
        <f t="shared" si="272"/>
        <v>0.93076448310428395</v>
      </c>
      <c r="CL205">
        <f t="shared" si="273"/>
        <v>39.453455806545421</v>
      </c>
      <c r="CM205">
        <f t="shared" si="274"/>
        <v>99.626536113398885</v>
      </c>
      <c r="CN205">
        <f t="shared" si="275"/>
        <v>1.1910277108712645E-3</v>
      </c>
      <c r="CO205">
        <f t="shared" si="276"/>
        <v>0</v>
      </c>
      <c r="CP205">
        <f t="shared" si="277"/>
        <v>1747.8117524098386</v>
      </c>
      <c r="CQ205">
        <f t="shared" si="278"/>
        <v>217.34930419921875</v>
      </c>
      <c r="CR205">
        <f t="shared" si="279"/>
        <v>0.13447997403761641</v>
      </c>
      <c r="CS205">
        <v>-9999</v>
      </c>
    </row>
    <row r="206" spans="1:97" x14ac:dyDescent="0.2">
      <c r="A206" t="s">
        <v>84</v>
      </c>
      <c r="B206" t="s">
        <v>195</v>
      </c>
      <c r="C206" t="s">
        <v>102</v>
      </c>
      <c r="D206">
        <v>1</v>
      </c>
      <c r="E206">
        <v>1</v>
      </c>
      <c r="F206" t="s">
        <v>248</v>
      </c>
      <c r="G206" t="s">
        <v>103</v>
      </c>
      <c r="H206" t="s">
        <v>416</v>
      </c>
      <c r="I206">
        <v>4</v>
      </c>
      <c r="J206" s="6">
        <v>20130615</v>
      </c>
      <c r="K206" s="6" t="s">
        <v>294</v>
      </c>
      <c r="L206" s="6" t="s">
        <v>86</v>
      </c>
      <c r="M206" s="6" t="s">
        <v>87</v>
      </c>
      <c r="O206" s="1">
        <v>33</v>
      </c>
      <c r="P206" s="1" t="s">
        <v>327</v>
      </c>
      <c r="Q206" s="1">
        <v>9951.4999996209517</v>
      </c>
      <c r="R206" s="1">
        <v>0</v>
      </c>
      <c r="S206">
        <f t="shared" si="240"/>
        <v>-1.8951567448741298</v>
      </c>
      <c r="T206">
        <f t="shared" si="241"/>
        <v>0.18511847797433631</v>
      </c>
      <c r="U206">
        <f t="shared" si="242"/>
        <v>65.796288008019971</v>
      </c>
      <c r="V206" s="1">
        <v>33</v>
      </c>
      <c r="W206" s="1">
        <v>33</v>
      </c>
      <c r="X206" s="1">
        <v>0</v>
      </c>
      <c r="Y206" s="1">
        <v>0</v>
      </c>
      <c r="Z206" s="1">
        <v>433.54296875</v>
      </c>
      <c r="AA206" s="1">
        <v>653.08251953125</v>
      </c>
      <c r="AB206" s="1">
        <v>567.49237060546875</v>
      </c>
      <c r="AC206">
        <v>-9999</v>
      </c>
      <c r="AD206">
        <f t="shared" si="243"/>
        <v>0.33615897565107777</v>
      </c>
      <c r="AE206">
        <f t="shared" si="244"/>
        <v>0.13105564207600226</v>
      </c>
      <c r="AF206" s="1">
        <v>-1</v>
      </c>
      <c r="AG206" s="1">
        <v>0.87</v>
      </c>
      <c r="AH206" s="1">
        <v>0.92</v>
      </c>
      <c r="AI206" s="1">
        <v>9.7948265075683594</v>
      </c>
      <c r="AJ206">
        <f t="shared" si="245"/>
        <v>0.87489741325378423</v>
      </c>
      <c r="AK206">
        <f t="shared" si="246"/>
        <v>-5.1222346240514989E-4</v>
      </c>
      <c r="AL206">
        <f t="shared" si="247"/>
        <v>0.38986209373755887</v>
      </c>
      <c r="AM206">
        <f t="shared" si="248"/>
        <v>1.5063847567733157</v>
      </c>
      <c r="AN206">
        <f t="shared" si="249"/>
        <v>-1</v>
      </c>
      <c r="AO206" s="1">
        <v>1997.480224609375</v>
      </c>
      <c r="AP206" s="1">
        <v>0.5</v>
      </c>
      <c r="AQ206">
        <f t="shared" si="250"/>
        <v>114.51578321626265</v>
      </c>
      <c r="AR206">
        <f t="shared" si="251"/>
        <v>4.9121434686689618</v>
      </c>
      <c r="AS206">
        <f t="shared" si="252"/>
        <v>2.5515180924916079</v>
      </c>
      <c r="AT206">
        <f t="shared" si="253"/>
        <v>30.084415435791016</v>
      </c>
      <c r="AU206" s="1">
        <v>2</v>
      </c>
      <c r="AV206">
        <f t="shared" si="254"/>
        <v>4.644859790802002</v>
      </c>
      <c r="AW206" s="1">
        <v>1</v>
      </c>
      <c r="AX206">
        <f t="shared" si="255"/>
        <v>9.2897195816040039</v>
      </c>
      <c r="AY206" s="1">
        <v>32.649269104003906</v>
      </c>
      <c r="AZ206" s="1">
        <v>30.084415435791016</v>
      </c>
      <c r="BA206" s="1">
        <v>33.977565765380859</v>
      </c>
      <c r="BB206" s="1">
        <v>50.579113006591797</v>
      </c>
      <c r="BC206" s="1">
        <v>51.672943115234375</v>
      </c>
      <c r="BD206" s="1">
        <v>14.564023971557617</v>
      </c>
      <c r="BE206" s="1">
        <v>17.779413223266602</v>
      </c>
      <c r="BF206" s="1">
        <v>28.603227615356445</v>
      </c>
      <c r="BG206" s="1">
        <v>34.918140411376953</v>
      </c>
      <c r="BH206" s="1">
        <v>300.10726928710938</v>
      </c>
      <c r="BI206" s="1">
        <v>1997.480224609375</v>
      </c>
      <c r="BJ206" s="1">
        <v>1.0915330648422241</v>
      </c>
      <c r="BK206" s="1">
        <v>97.282920837402344</v>
      </c>
      <c r="BL206" s="1">
        <v>-0.41377758979797363</v>
      </c>
      <c r="BM206" s="1">
        <v>-7.3146939277648926E-2</v>
      </c>
      <c r="BN206" s="1">
        <v>0.75</v>
      </c>
      <c r="BO206" s="1">
        <v>-1.355140209197998</v>
      </c>
      <c r="BP206" s="1">
        <v>7.355140209197998</v>
      </c>
      <c r="BQ206" s="1">
        <v>1</v>
      </c>
      <c r="BR206" s="1">
        <v>0</v>
      </c>
      <c r="BS206" s="1">
        <v>0.15999999642372131</v>
      </c>
      <c r="BT206" s="1">
        <v>111115</v>
      </c>
      <c r="BU206">
        <f t="shared" si="256"/>
        <v>1.5005363464355468</v>
      </c>
      <c r="BV206">
        <f t="shared" si="257"/>
        <v>4.912143468668962E-3</v>
      </c>
      <c r="BW206">
        <f t="shared" si="258"/>
        <v>303.23441543579099</v>
      </c>
      <c r="BX206">
        <f t="shared" si="259"/>
        <v>305.79926910400388</v>
      </c>
      <c r="BY206">
        <f t="shared" si="260"/>
        <v>319.59682879395405</v>
      </c>
      <c r="BZ206">
        <f t="shared" si="261"/>
        <v>0.53509836589789173</v>
      </c>
      <c r="CA206">
        <f t="shared" si="262"/>
        <v>4.2811513416261171</v>
      </c>
      <c r="CB206">
        <f t="shared" si="263"/>
        <v>44.007224544394475</v>
      </c>
      <c r="CC206">
        <f t="shared" si="264"/>
        <v>26.227811321127874</v>
      </c>
      <c r="CD206">
        <f t="shared" si="265"/>
        <v>31.366842269897461</v>
      </c>
      <c r="CE206">
        <f t="shared" si="266"/>
        <v>4.6066043236086465</v>
      </c>
      <c r="CF206">
        <f t="shared" si="267"/>
        <v>0.18150165089274922</v>
      </c>
      <c r="CG206">
        <f t="shared" si="268"/>
        <v>1.7296332491345092</v>
      </c>
      <c r="CH206">
        <f t="shared" si="269"/>
        <v>2.8769710744741372</v>
      </c>
      <c r="CI206">
        <f t="shared" si="270"/>
        <v>0.11375802962080152</v>
      </c>
      <c r="CJ206">
        <f t="shared" si="271"/>
        <v>6.4008550776791315</v>
      </c>
      <c r="CK206">
        <f t="shared" si="272"/>
        <v>1.2733218593972773</v>
      </c>
      <c r="CL206">
        <f t="shared" si="273"/>
        <v>39.702779570758793</v>
      </c>
      <c r="CM206">
        <f t="shared" si="274"/>
        <v>51.9483509553856</v>
      </c>
      <c r="CN206">
        <f t="shared" si="275"/>
        <v>-1.4484192300616951E-2</v>
      </c>
      <c r="CO206">
        <f t="shared" si="276"/>
        <v>0</v>
      </c>
      <c r="CP206">
        <f t="shared" si="277"/>
        <v>1747.5902815363302</v>
      </c>
      <c r="CQ206">
        <f t="shared" si="278"/>
        <v>219.53955078125</v>
      </c>
      <c r="CR206">
        <f t="shared" si="279"/>
        <v>0.13105564207600226</v>
      </c>
      <c r="CS206">
        <v>-9999</v>
      </c>
    </row>
    <row r="207" spans="1:97" x14ac:dyDescent="0.2">
      <c r="A207" t="s">
        <v>84</v>
      </c>
      <c r="B207" t="s">
        <v>195</v>
      </c>
      <c r="C207" t="s">
        <v>102</v>
      </c>
      <c r="D207">
        <v>1</v>
      </c>
      <c r="E207">
        <v>1</v>
      </c>
      <c r="F207" t="s">
        <v>248</v>
      </c>
      <c r="G207" t="s">
        <v>103</v>
      </c>
      <c r="H207" t="s">
        <v>416</v>
      </c>
      <c r="I207">
        <v>4</v>
      </c>
      <c r="J207" s="6">
        <v>20130615</v>
      </c>
      <c r="K207" s="6" t="s">
        <v>294</v>
      </c>
      <c r="L207" s="6" t="s">
        <v>86</v>
      </c>
      <c r="M207" s="6" t="s">
        <v>87</v>
      </c>
      <c r="O207" s="1">
        <v>34</v>
      </c>
      <c r="P207" s="1" t="s">
        <v>328</v>
      </c>
      <c r="Q207" s="1">
        <v>10135.499999552034</v>
      </c>
      <c r="R207" s="1">
        <v>0</v>
      </c>
      <c r="S207">
        <f t="shared" si="240"/>
        <v>13.76300371483242</v>
      </c>
      <c r="T207">
        <f t="shared" si="241"/>
        <v>0.19697890038990698</v>
      </c>
      <c r="U207">
        <f t="shared" si="242"/>
        <v>262.12432019908437</v>
      </c>
      <c r="V207" s="1">
        <v>34</v>
      </c>
      <c r="W207" s="1">
        <v>34</v>
      </c>
      <c r="X207" s="1">
        <v>0</v>
      </c>
      <c r="Y207" s="1">
        <v>0</v>
      </c>
      <c r="Z207" s="1">
        <v>439.371826171875</v>
      </c>
      <c r="AA207" s="1">
        <v>678.93841552734375</v>
      </c>
      <c r="AB207" s="1">
        <v>554.298095703125</v>
      </c>
      <c r="AC207">
        <v>-9999</v>
      </c>
      <c r="AD207">
        <f t="shared" si="243"/>
        <v>0.35285466822405837</v>
      </c>
      <c r="AE207">
        <f t="shared" si="244"/>
        <v>0.18358118641351051</v>
      </c>
      <c r="AF207" s="1">
        <v>-1</v>
      </c>
      <c r="AG207" s="1">
        <v>0.87</v>
      </c>
      <c r="AH207" s="1">
        <v>0.92</v>
      </c>
      <c r="AI207" s="1">
        <v>9.9857559204101562</v>
      </c>
      <c r="AJ207">
        <f t="shared" si="245"/>
        <v>0.87499287796020508</v>
      </c>
      <c r="AK207">
        <f t="shared" si="246"/>
        <v>8.4286638115271817E-3</v>
      </c>
      <c r="AL207">
        <f t="shared" si="247"/>
        <v>0.52027421753405489</v>
      </c>
      <c r="AM207">
        <f t="shared" si="248"/>
        <v>1.5452479542048612</v>
      </c>
      <c r="AN207">
        <f t="shared" si="249"/>
        <v>-1</v>
      </c>
      <c r="AO207" s="1">
        <v>2001.757568359375</v>
      </c>
      <c r="AP207" s="1">
        <v>0.5</v>
      </c>
      <c r="AQ207">
        <f t="shared" si="250"/>
        <v>160.77339170234021</v>
      </c>
      <c r="AR207">
        <f t="shared" si="251"/>
        <v>5.1340021824601392</v>
      </c>
      <c r="AS207">
        <f t="shared" si="252"/>
        <v>2.5095643483719821</v>
      </c>
      <c r="AT207">
        <f t="shared" si="253"/>
        <v>29.957878112792969</v>
      </c>
      <c r="AU207" s="1">
        <v>2</v>
      </c>
      <c r="AV207">
        <f t="shared" si="254"/>
        <v>4.644859790802002</v>
      </c>
      <c r="AW207" s="1">
        <v>1</v>
      </c>
      <c r="AX207">
        <f t="shared" si="255"/>
        <v>9.2897195816040039</v>
      </c>
      <c r="AY207" s="1">
        <v>32.657928466796875</v>
      </c>
      <c r="AZ207" s="1">
        <v>29.957878112792969</v>
      </c>
      <c r="BA207" s="1">
        <v>33.978034973144531</v>
      </c>
      <c r="BB207" s="1">
        <v>400.29132080078125</v>
      </c>
      <c r="BC207" s="1">
        <v>389.7864990234375</v>
      </c>
      <c r="BD207" s="1">
        <v>14.532267570495605</v>
      </c>
      <c r="BE207" s="1">
        <v>17.892217636108398</v>
      </c>
      <c r="BF207" s="1">
        <v>28.526628494262695</v>
      </c>
      <c r="BG207" s="1">
        <v>35.122161865234375</v>
      </c>
      <c r="BH207" s="1">
        <v>300.13204956054688</v>
      </c>
      <c r="BI207" s="1">
        <v>2001.757568359375</v>
      </c>
      <c r="BJ207" s="1">
        <v>1.0227962732315063</v>
      </c>
      <c r="BK207" s="1">
        <v>97.281867980957031</v>
      </c>
      <c r="BL207" s="1">
        <v>-1.3136494159698486</v>
      </c>
      <c r="BM207" s="1">
        <v>-6.7356228828430176E-2</v>
      </c>
      <c r="BN207" s="1">
        <v>0.75</v>
      </c>
      <c r="BO207" s="1">
        <v>-1.355140209197998</v>
      </c>
      <c r="BP207" s="1">
        <v>7.355140209197998</v>
      </c>
      <c r="BQ207" s="1">
        <v>1</v>
      </c>
      <c r="BR207" s="1">
        <v>0</v>
      </c>
      <c r="BS207" s="1">
        <v>0.15999999642372131</v>
      </c>
      <c r="BT207" s="1">
        <v>111115</v>
      </c>
      <c r="BU207">
        <f t="shared" si="256"/>
        <v>1.5006602478027342</v>
      </c>
      <c r="BV207">
        <f t="shared" si="257"/>
        <v>5.1340021824601394E-3</v>
      </c>
      <c r="BW207">
        <f t="shared" si="258"/>
        <v>303.10787811279295</v>
      </c>
      <c r="BX207">
        <f t="shared" si="259"/>
        <v>305.80792846679685</v>
      </c>
      <c r="BY207">
        <f t="shared" si="260"/>
        <v>320.28120377865707</v>
      </c>
      <c r="BZ207">
        <f t="shared" si="261"/>
        <v>0.50532555111669641</v>
      </c>
      <c r="CA207">
        <f t="shared" si="262"/>
        <v>4.2501527023344305</v>
      </c>
      <c r="CB207">
        <f t="shared" si="263"/>
        <v>43.689053166273489</v>
      </c>
      <c r="CC207">
        <f t="shared" si="264"/>
        <v>25.79683553016509</v>
      </c>
      <c r="CD207">
        <f t="shared" si="265"/>
        <v>31.307903289794922</v>
      </c>
      <c r="CE207">
        <f t="shared" si="266"/>
        <v>4.5911877569866517</v>
      </c>
      <c r="CF207">
        <f t="shared" si="267"/>
        <v>0.19288889085998864</v>
      </c>
      <c r="CG207">
        <f t="shared" si="268"/>
        <v>1.7405883539624483</v>
      </c>
      <c r="CH207">
        <f t="shared" si="269"/>
        <v>2.8505994030242032</v>
      </c>
      <c r="CI207">
        <f t="shared" si="270"/>
        <v>0.12091646595190828</v>
      </c>
      <c r="CJ207">
        <f t="shared" si="271"/>
        <v>25.499943512205434</v>
      </c>
      <c r="CK207">
        <f t="shared" si="272"/>
        <v>0.67248178388888491</v>
      </c>
      <c r="CL207">
        <f t="shared" si="273"/>
        <v>40.342684403586745</v>
      </c>
      <c r="CM207">
        <f t="shared" si="274"/>
        <v>387.78643272952945</v>
      </c>
      <c r="CN207">
        <f t="shared" si="275"/>
        <v>1.4318100594822481E-2</v>
      </c>
      <c r="CO207">
        <f t="shared" si="276"/>
        <v>0</v>
      </c>
      <c r="CP207">
        <f t="shared" si="277"/>
        <v>1751.5236157173915</v>
      </c>
      <c r="CQ207">
        <f t="shared" si="278"/>
        <v>239.56658935546875</v>
      </c>
      <c r="CR207">
        <f t="shared" si="279"/>
        <v>0.18358118641351051</v>
      </c>
      <c r="CS207">
        <v>-9999</v>
      </c>
    </row>
    <row r="208" spans="1:97" x14ac:dyDescent="0.2">
      <c r="A208" t="s">
        <v>84</v>
      </c>
      <c r="B208" t="s">
        <v>195</v>
      </c>
      <c r="C208" t="s">
        <v>102</v>
      </c>
      <c r="D208">
        <v>1</v>
      </c>
      <c r="E208">
        <v>1</v>
      </c>
      <c r="F208" t="s">
        <v>248</v>
      </c>
      <c r="G208" t="s">
        <v>103</v>
      </c>
      <c r="H208" t="s">
        <v>416</v>
      </c>
      <c r="I208">
        <v>4</v>
      </c>
      <c r="J208" s="6">
        <v>20130615</v>
      </c>
      <c r="K208" s="6" t="s">
        <v>294</v>
      </c>
      <c r="L208" s="6" t="s">
        <v>86</v>
      </c>
      <c r="M208" s="6" t="s">
        <v>87</v>
      </c>
      <c r="O208" s="1">
        <v>35</v>
      </c>
      <c r="P208" s="1" t="s">
        <v>329</v>
      </c>
      <c r="Q208" s="1">
        <v>10311.999999310821</v>
      </c>
      <c r="R208" s="1">
        <v>0</v>
      </c>
      <c r="S208">
        <f t="shared" si="240"/>
        <v>26.215333657865784</v>
      </c>
      <c r="T208">
        <f t="shared" si="241"/>
        <v>0.18725815860859932</v>
      </c>
      <c r="U208">
        <f t="shared" si="242"/>
        <v>619.14293494197807</v>
      </c>
      <c r="V208" s="1">
        <v>35</v>
      </c>
      <c r="W208" s="1">
        <v>35</v>
      </c>
      <c r="X208" s="1">
        <v>0</v>
      </c>
      <c r="Y208" s="1">
        <v>0</v>
      </c>
      <c r="Z208" s="1">
        <v>448.913818359375</v>
      </c>
      <c r="AA208" s="1">
        <v>729.43280029296875</v>
      </c>
      <c r="AB208" s="1">
        <v>574.1612548828125</v>
      </c>
      <c r="AC208">
        <v>-9999</v>
      </c>
      <c r="AD208">
        <f t="shared" si="243"/>
        <v>0.38457138453456763</v>
      </c>
      <c r="AE208">
        <f t="shared" si="244"/>
        <v>0.21286614112745289</v>
      </c>
      <c r="AF208" s="1">
        <v>-1</v>
      </c>
      <c r="AG208" s="1">
        <v>0.87</v>
      </c>
      <c r="AH208" s="1">
        <v>0.92</v>
      </c>
      <c r="AI208" s="1">
        <v>9.9857559204101562</v>
      </c>
      <c r="AJ208">
        <f t="shared" si="245"/>
        <v>0.87499287796020508</v>
      </c>
      <c r="AK208">
        <f t="shared" si="246"/>
        <v>1.5543253188989052E-2</v>
      </c>
      <c r="AL208">
        <f t="shared" si="247"/>
        <v>0.55351528919676862</v>
      </c>
      <c r="AM208">
        <f t="shared" si="248"/>
        <v>1.6248838205934355</v>
      </c>
      <c r="AN208">
        <f t="shared" si="249"/>
        <v>-1</v>
      </c>
      <c r="AO208" s="1">
        <v>2001.0927734375</v>
      </c>
      <c r="AP208" s="1">
        <v>0.5</v>
      </c>
      <c r="AQ208">
        <f t="shared" si="250"/>
        <v>186.3581254453841</v>
      </c>
      <c r="AR208">
        <f t="shared" si="251"/>
        <v>4.9633700078563487</v>
      </c>
      <c r="AS208">
        <f t="shared" si="252"/>
        <v>2.5492170035650883</v>
      </c>
      <c r="AT208">
        <f t="shared" si="253"/>
        <v>30.067657470703125</v>
      </c>
      <c r="AU208" s="1">
        <v>2</v>
      </c>
      <c r="AV208">
        <f t="shared" si="254"/>
        <v>4.644859790802002</v>
      </c>
      <c r="AW208" s="1">
        <v>1</v>
      </c>
      <c r="AX208">
        <f t="shared" si="255"/>
        <v>9.2897195816040039</v>
      </c>
      <c r="AY208" s="1">
        <v>32.670711517333984</v>
      </c>
      <c r="AZ208" s="1">
        <v>30.067657470703125</v>
      </c>
      <c r="BA208" s="1">
        <v>33.978633880615234</v>
      </c>
      <c r="BB208" s="1">
        <v>899.701171875</v>
      </c>
      <c r="BC208" s="1">
        <v>879.32464599609375</v>
      </c>
      <c r="BD208" s="1">
        <v>14.512920379638672</v>
      </c>
      <c r="BE208" s="1">
        <v>17.761472702026367</v>
      </c>
      <c r="BF208" s="1">
        <v>28.46729850769043</v>
      </c>
      <c r="BG208" s="1">
        <v>34.839378356933594</v>
      </c>
      <c r="BH208" s="1">
        <v>300.14682006835938</v>
      </c>
      <c r="BI208" s="1">
        <v>2001.0927734375</v>
      </c>
      <c r="BJ208" s="1">
        <v>1.2929912805557251</v>
      </c>
      <c r="BK208" s="1">
        <v>97.278968811035156</v>
      </c>
      <c r="BL208" s="1">
        <v>-2.8517963886260986</v>
      </c>
      <c r="BM208" s="1">
        <v>-6.3432812690734863E-2</v>
      </c>
      <c r="BN208" s="1">
        <v>0.25</v>
      </c>
      <c r="BO208" s="1">
        <v>-1.355140209197998</v>
      </c>
      <c r="BP208" s="1">
        <v>7.355140209197998</v>
      </c>
      <c r="BQ208" s="1">
        <v>1</v>
      </c>
      <c r="BR208" s="1">
        <v>0</v>
      </c>
      <c r="BS208" s="1">
        <v>0.15999999642372131</v>
      </c>
      <c r="BT208" s="1">
        <v>111115</v>
      </c>
      <c r="BU208">
        <f t="shared" si="256"/>
        <v>1.5007341003417967</v>
      </c>
      <c r="BV208">
        <f t="shared" si="257"/>
        <v>4.9633700078563483E-3</v>
      </c>
      <c r="BW208">
        <f t="shared" si="258"/>
        <v>303.2176574707031</v>
      </c>
      <c r="BX208">
        <f t="shared" si="259"/>
        <v>305.82071151733396</v>
      </c>
      <c r="BY208">
        <f t="shared" si="260"/>
        <v>320.17483659353456</v>
      </c>
      <c r="BZ208">
        <f t="shared" si="261"/>
        <v>0.5302553647028303</v>
      </c>
      <c r="CA208">
        <f t="shared" si="262"/>
        <v>4.2770347525835639</v>
      </c>
      <c r="CB208">
        <f t="shared" si="263"/>
        <v>43.966695009809612</v>
      </c>
      <c r="CC208">
        <f t="shared" si="264"/>
        <v>26.205222307783245</v>
      </c>
      <c r="CD208">
        <f t="shared" si="265"/>
        <v>31.369184494018555</v>
      </c>
      <c r="CE208">
        <f t="shared" si="266"/>
        <v>4.6072179053231119</v>
      </c>
      <c r="CF208">
        <f t="shared" si="267"/>
        <v>0.18355807415902914</v>
      </c>
      <c r="CG208">
        <f t="shared" si="268"/>
        <v>1.7278177490184754</v>
      </c>
      <c r="CH208">
        <f t="shared" si="269"/>
        <v>2.8794001563046363</v>
      </c>
      <c r="CI208">
        <f t="shared" si="270"/>
        <v>0.11505058545843094</v>
      </c>
      <c r="CJ208">
        <f t="shared" si="271"/>
        <v>60.229586257793457</v>
      </c>
      <c r="CK208">
        <f t="shared" si="272"/>
        <v>0.70411188604934027</v>
      </c>
      <c r="CL208">
        <f t="shared" si="273"/>
        <v>39.714608889817228</v>
      </c>
      <c r="CM208">
        <f t="shared" si="274"/>
        <v>875.51498305339294</v>
      </c>
      <c r="CN208">
        <f t="shared" si="275"/>
        <v>1.1891649409667592E-2</v>
      </c>
      <c r="CO208">
        <f t="shared" si="276"/>
        <v>0</v>
      </c>
      <c r="CP208">
        <f t="shared" si="277"/>
        <v>1750.9419248954468</v>
      </c>
      <c r="CQ208">
        <f t="shared" si="278"/>
        <v>280.51898193359375</v>
      </c>
      <c r="CR208">
        <f t="shared" si="279"/>
        <v>0.21286614112745289</v>
      </c>
      <c r="CS208">
        <v>-9999</v>
      </c>
    </row>
    <row r="209" spans="1:97" x14ac:dyDescent="0.2">
      <c r="A209" t="s">
        <v>84</v>
      </c>
      <c r="B209" t="s">
        <v>195</v>
      </c>
      <c r="C209" t="s">
        <v>102</v>
      </c>
      <c r="D209">
        <v>1</v>
      </c>
      <c r="E209">
        <v>1</v>
      </c>
      <c r="F209" t="s">
        <v>248</v>
      </c>
      <c r="G209" t="s">
        <v>103</v>
      </c>
      <c r="H209" t="s">
        <v>416</v>
      </c>
      <c r="I209">
        <v>4</v>
      </c>
      <c r="J209" s="6">
        <v>20130615</v>
      </c>
      <c r="K209" s="6" t="s">
        <v>294</v>
      </c>
      <c r="L209" s="6" t="s">
        <v>86</v>
      </c>
      <c r="M209" s="6" t="s">
        <v>87</v>
      </c>
      <c r="O209" s="1">
        <v>36</v>
      </c>
      <c r="P209" s="1" t="s">
        <v>330</v>
      </c>
      <c r="Q209" s="1">
        <v>10434.999999586493</v>
      </c>
      <c r="R209" s="1">
        <v>0</v>
      </c>
      <c r="S209">
        <f t="shared" si="240"/>
        <v>29.813252989133794</v>
      </c>
      <c r="T209">
        <f t="shared" si="241"/>
        <v>0.1654296288632586</v>
      </c>
      <c r="U209">
        <f t="shared" si="242"/>
        <v>839.98856216049478</v>
      </c>
      <c r="V209" s="1">
        <v>36</v>
      </c>
      <c r="W209" s="1">
        <v>36</v>
      </c>
      <c r="X209" s="1">
        <v>0</v>
      </c>
      <c r="Y209" s="1">
        <v>0</v>
      </c>
      <c r="Z209" s="1">
        <v>446.768310546875</v>
      </c>
      <c r="AA209" s="1">
        <v>720.71368408203125</v>
      </c>
      <c r="AB209" s="1">
        <v>564.73712158203125</v>
      </c>
      <c r="AC209">
        <v>-9999</v>
      </c>
      <c r="AD209">
        <f t="shared" si="243"/>
        <v>0.38010291685259018</v>
      </c>
      <c r="AE209">
        <f t="shared" si="244"/>
        <v>0.21641959344599709</v>
      </c>
      <c r="AF209" s="1">
        <v>-1</v>
      </c>
      <c r="AG209" s="1">
        <v>0.87</v>
      </c>
      <c r="AH209" s="1">
        <v>0.92</v>
      </c>
      <c r="AI209" s="1">
        <v>9.9857559204101562</v>
      </c>
      <c r="AJ209">
        <f t="shared" si="245"/>
        <v>0.87499287796020508</v>
      </c>
      <c r="AK209">
        <f t="shared" si="246"/>
        <v>1.7599160709872028E-2</v>
      </c>
      <c r="AL209">
        <f t="shared" si="247"/>
        <v>0.56937104097501046</v>
      </c>
      <c r="AM209">
        <f t="shared" si="248"/>
        <v>1.613171004003906</v>
      </c>
      <c r="AN209">
        <f t="shared" si="249"/>
        <v>-1</v>
      </c>
      <c r="AO209" s="1">
        <v>2000.9722900390625</v>
      </c>
      <c r="AP209" s="1">
        <v>0.5</v>
      </c>
      <c r="AQ209">
        <f t="shared" si="250"/>
        <v>189.45766206101882</v>
      </c>
      <c r="AR209">
        <f t="shared" si="251"/>
        <v>4.5249511944494758</v>
      </c>
      <c r="AS209">
        <f t="shared" si="252"/>
        <v>2.6243467504611857</v>
      </c>
      <c r="AT209">
        <f t="shared" si="253"/>
        <v>30.253053665161133</v>
      </c>
      <c r="AU209" s="1">
        <v>2</v>
      </c>
      <c r="AV209">
        <f t="shared" si="254"/>
        <v>4.644859790802002</v>
      </c>
      <c r="AW209" s="1">
        <v>1</v>
      </c>
      <c r="AX209">
        <f t="shared" si="255"/>
        <v>9.2897195816040039</v>
      </c>
      <c r="AY209" s="1">
        <v>32.682365417480469</v>
      </c>
      <c r="AZ209" s="1">
        <v>30.253053665161133</v>
      </c>
      <c r="BA209" s="1">
        <v>33.978321075439453</v>
      </c>
      <c r="BB209" s="1">
        <v>1200.971923828125</v>
      </c>
      <c r="BC209" s="1">
        <v>1177.5540771484375</v>
      </c>
      <c r="BD209" s="1">
        <v>14.497028350830078</v>
      </c>
      <c r="BE209" s="1">
        <v>17.459739685058594</v>
      </c>
      <c r="BF209" s="1">
        <v>28.41676139831543</v>
      </c>
      <c r="BG209" s="1">
        <v>34.224205017089844</v>
      </c>
      <c r="BH209" s="1">
        <v>300.12689208984375</v>
      </c>
      <c r="BI209" s="1">
        <v>2000.9722900390625</v>
      </c>
      <c r="BJ209" s="1">
        <v>1.1152374744415283</v>
      </c>
      <c r="BK209" s="1">
        <v>97.276542663574219</v>
      </c>
      <c r="BL209" s="1">
        <v>-3.8301899433135986</v>
      </c>
      <c r="BM209" s="1">
        <v>-5.9213757514953613E-2</v>
      </c>
      <c r="BN209" s="1">
        <v>0.25</v>
      </c>
      <c r="BO209" s="1">
        <v>-1.355140209197998</v>
      </c>
      <c r="BP209" s="1">
        <v>7.355140209197998</v>
      </c>
      <c r="BQ209" s="1">
        <v>1</v>
      </c>
      <c r="BR209" s="1">
        <v>0</v>
      </c>
      <c r="BS209" s="1">
        <v>0.15999999642372131</v>
      </c>
      <c r="BT209" s="1">
        <v>111115</v>
      </c>
      <c r="BU209">
        <f t="shared" si="256"/>
        <v>1.5006344604492186</v>
      </c>
      <c r="BV209">
        <f t="shared" si="257"/>
        <v>4.5249511944494758E-3</v>
      </c>
      <c r="BW209">
        <f t="shared" si="258"/>
        <v>303.40305366516111</v>
      </c>
      <c r="BX209">
        <f t="shared" si="259"/>
        <v>305.83236541748045</v>
      </c>
      <c r="BY209">
        <f t="shared" si="260"/>
        <v>320.15555925021545</v>
      </c>
      <c r="BZ209">
        <f t="shared" si="261"/>
        <v>0.59891163731407848</v>
      </c>
      <c r="CA209">
        <f t="shared" si="262"/>
        <v>4.3227698628296878</v>
      </c>
      <c r="CB209">
        <f t="shared" si="263"/>
        <v>44.437947160393627</v>
      </c>
      <c r="CC209">
        <f t="shared" si="264"/>
        <v>26.978207475335033</v>
      </c>
      <c r="CD209">
        <f t="shared" si="265"/>
        <v>31.467709541320801</v>
      </c>
      <c r="CE209">
        <f t="shared" si="266"/>
        <v>4.6330926093677114</v>
      </c>
      <c r="CF209">
        <f t="shared" si="267"/>
        <v>0.16253523116559571</v>
      </c>
      <c r="CG209">
        <f t="shared" si="268"/>
        <v>1.6984231123685023</v>
      </c>
      <c r="CH209">
        <f t="shared" si="269"/>
        <v>2.9346694969992093</v>
      </c>
      <c r="CI209">
        <f t="shared" si="270"/>
        <v>0.10184065744440327</v>
      </c>
      <c r="CJ209">
        <f t="shared" si="271"/>
        <v>81.711183203919731</v>
      </c>
      <c r="CK209">
        <f t="shared" si="272"/>
        <v>0.71333332240215186</v>
      </c>
      <c r="CL209">
        <f t="shared" si="273"/>
        <v>38.447369768703197</v>
      </c>
      <c r="CM209">
        <f t="shared" si="274"/>
        <v>1173.2215576163053</v>
      </c>
      <c r="CN209">
        <f t="shared" si="275"/>
        <v>9.7700315361575855E-3</v>
      </c>
      <c r="CO209">
        <f t="shared" si="276"/>
        <v>0</v>
      </c>
      <c r="CP209">
        <f t="shared" si="277"/>
        <v>1750.8365027799016</v>
      </c>
      <c r="CQ209">
        <f t="shared" si="278"/>
        <v>273.94537353515625</v>
      </c>
      <c r="CR209">
        <f t="shared" si="279"/>
        <v>0.21641959344599709</v>
      </c>
      <c r="CS209">
        <v>-9999</v>
      </c>
    </row>
    <row r="210" spans="1:97" x14ac:dyDescent="0.2">
      <c r="A210" t="s">
        <v>84</v>
      </c>
      <c r="B210" t="s">
        <v>195</v>
      </c>
      <c r="C210" t="s">
        <v>102</v>
      </c>
      <c r="D210">
        <v>1</v>
      </c>
      <c r="E210">
        <v>1</v>
      </c>
      <c r="F210" t="s">
        <v>248</v>
      </c>
      <c r="G210" t="s">
        <v>103</v>
      </c>
      <c r="H210" t="s">
        <v>416</v>
      </c>
      <c r="I210">
        <v>4</v>
      </c>
      <c r="J210" s="6">
        <v>20130615</v>
      </c>
      <c r="K210" s="6" t="s">
        <v>294</v>
      </c>
      <c r="L210" s="6" t="s">
        <v>86</v>
      </c>
      <c r="M210" s="6" t="s">
        <v>87</v>
      </c>
      <c r="O210" s="1">
        <v>37</v>
      </c>
      <c r="P210" s="1" t="s">
        <v>331</v>
      </c>
      <c r="Q210" s="1">
        <v>10575.999999655411</v>
      </c>
      <c r="R210" s="1">
        <v>0</v>
      </c>
      <c r="S210">
        <f t="shared" si="240"/>
        <v>32.219234842175723</v>
      </c>
      <c r="T210">
        <f t="shared" si="241"/>
        <v>0.12856538494665068</v>
      </c>
      <c r="U210">
        <f t="shared" si="242"/>
        <v>1010.609416091196</v>
      </c>
      <c r="V210" s="1">
        <v>37</v>
      </c>
      <c r="W210" s="1">
        <v>37</v>
      </c>
      <c r="X210" s="1">
        <v>0</v>
      </c>
      <c r="Y210" s="1">
        <v>0</v>
      </c>
      <c r="Z210" s="1">
        <v>447.086669921875</v>
      </c>
      <c r="AA210" s="1">
        <v>714.43035888671875</v>
      </c>
      <c r="AB210" s="1">
        <v>561.3582763671875</v>
      </c>
      <c r="AC210">
        <v>-9999</v>
      </c>
      <c r="AD210">
        <f t="shared" si="243"/>
        <v>0.37420538704631701</v>
      </c>
      <c r="AE210">
        <f t="shared" si="244"/>
        <v>0.21425752785486346</v>
      </c>
      <c r="AF210" s="1">
        <v>-1</v>
      </c>
      <c r="AG210" s="1">
        <v>0.87</v>
      </c>
      <c r="AH210" s="1">
        <v>0.92</v>
      </c>
      <c r="AI210" s="1">
        <v>9.9857559204101562</v>
      </c>
      <c r="AJ210">
        <f t="shared" si="245"/>
        <v>0.87499287796020508</v>
      </c>
      <c r="AK210">
        <f t="shared" si="246"/>
        <v>1.8976916322513245E-2</v>
      </c>
      <c r="AL210">
        <f t="shared" si="247"/>
        <v>0.57256665796835227</v>
      </c>
      <c r="AM210">
        <f t="shared" si="248"/>
        <v>1.597968373808953</v>
      </c>
      <c r="AN210">
        <f t="shared" si="249"/>
        <v>-1</v>
      </c>
      <c r="AO210" s="1">
        <v>2000.5963134765625</v>
      </c>
      <c r="AP210" s="1">
        <v>0.5</v>
      </c>
      <c r="AQ210">
        <f t="shared" si="250"/>
        <v>187.52970750234354</v>
      </c>
      <c r="AR210">
        <f t="shared" si="251"/>
        <v>3.7137569464152036</v>
      </c>
      <c r="AS210">
        <f t="shared" si="252"/>
        <v>2.7602758242909129</v>
      </c>
      <c r="AT210">
        <f t="shared" si="253"/>
        <v>30.582687377929688</v>
      </c>
      <c r="AU210" s="1">
        <v>2</v>
      </c>
      <c r="AV210">
        <f t="shared" si="254"/>
        <v>4.644859790802002</v>
      </c>
      <c r="AW210" s="1">
        <v>1</v>
      </c>
      <c r="AX210">
        <f t="shared" si="255"/>
        <v>9.2897195816040039</v>
      </c>
      <c r="AY210" s="1">
        <v>32.697864532470703</v>
      </c>
      <c r="AZ210" s="1">
        <v>30.582687377929688</v>
      </c>
      <c r="BA210" s="1">
        <v>33.977550506591797</v>
      </c>
      <c r="BB210" s="1">
        <v>1499.55810546875</v>
      </c>
      <c r="BC210" s="1">
        <v>1474.4375</v>
      </c>
      <c r="BD210" s="1">
        <v>14.475882530212402</v>
      </c>
      <c r="BE210" s="1">
        <v>16.908950805664062</v>
      </c>
      <c r="BF210" s="1">
        <v>28.350894927978516</v>
      </c>
      <c r="BG210" s="1">
        <v>33.116039276123047</v>
      </c>
      <c r="BH210" s="1">
        <v>300.1116943359375</v>
      </c>
      <c r="BI210" s="1">
        <v>2000.5963134765625</v>
      </c>
      <c r="BJ210" s="1">
        <v>1.0571573972702026</v>
      </c>
      <c r="BK210" s="1">
        <v>97.2777099609375</v>
      </c>
      <c r="BL210" s="1">
        <v>-4.3163957595825195</v>
      </c>
      <c r="BM210" s="1">
        <v>-5.2753567695617676E-2</v>
      </c>
      <c r="BN210" s="1">
        <v>0.25</v>
      </c>
      <c r="BO210" s="1">
        <v>-1.355140209197998</v>
      </c>
      <c r="BP210" s="1">
        <v>7.355140209197998</v>
      </c>
      <c r="BQ210" s="1">
        <v>1</v>
      </c>
      <c r="BR210" s="1">
        <v>0</v>
      </c>
      <c r="BS210" s="1">
        <v>0.15999999642372131</v>
      </c>
      <c r="BT210" s="1">
        <v>111115</v>
      </c>
      <c r="BU210">
        <f t="shared" si="256"/>
        <v>1.5005584716796874</v>
      </c>
      <c r="BV210">
        <f t="shared" si="257"/>
        <v>3.7137569464152035E-3</v>
      </c>
      <c r="BW210">
        <f t="shared" si="258"/>
        <v>303.73268737792966</v>
      </c>
      <c r="BX210">
        <f t="shared" si="259"/>
        <v>305.84786453247068</v>
      </c>
      <c r="BY210">
        <f t="shared" si="260"/>
        <v>320.09540300156004</v>
      </c>
      <c r="BZ210">
        <f t="shared" si="261"/>
        <v>0.72612360961466993</v>
      </c>
      <c r="CA210">
        <f t="shared" si="262"/>
        <v>4.4051398365080621</v>
      </c>
      <c r="CB210">
        <f t="shared" si="263"/>
        <v>45.284164669141319</v>
      </c>
      <c r="CC210">
        <f t="shared" si="264"/>
        <v>28.375213863477256</v>
      </c>
      <c r="CD210">
        <f t="shared" si="265"/>
        <v>31.640275955200195</v>
      </c>
      <c r="CE210">
        <f t="shared" si="266"/>
        <v>4.678717108550777</v>
      </c>
      <c r="CF210">
        <f t="shared" si="267"/>
        <v>0.12681038833472144</v>
      </c>
      <c r="CG210">
        <f t="shared" si="268"/>
        <v>1.6448640122171492</v>
      </c>
      <c r="CH210">
        <f t="shared" si="269"/>
        <v>3.0338530963336279</v>
      </c>
      <c r="CI210">
        <f t="shared" si="270"/>
        <v>7.9412321598056779E-2</v>
      </c>
      <c r="CJ210">
        <f t="shared" si="271"/>
        <v>98.309769662311766</v>
      </c>
      <c r="CK210">
        <f t="shared" si="272"/>
        <v>0.68542031526680236</v>
      </c>
      <c r="CL210">
        <f t="shared" si="273"/>
        <v>36.211401310564128</v>
      </c>
      <c r="CM210">
        <f t="shared" si="274"/>
        <v>1469.755338535937</v>
      </c>
      <c r="CN210">
        <f t="shared" si="275"/>
        <v>7.9380806600880972E-3</v>
      </c>
      <c r="CO210">
        <f t="shared" si="276"/>
        <v>0</v>
      </c>
      <c r="CP210">
        <f t="shared" si="277"/>
        <v>1750.5075259654341</v>
      </c>
      <c r="CQ210">
        <f t="shared" si="278"/>
        <v>267.34368896484375</v>
      </c>
      <c r="CR210">
        <f t="shared" si="279"/>
        <v>0.21425752785486346</v>
      </c>
      <c r="CS210">
        <v>-9999</v>
      </c>
    </row>
    <row r="211" spans="1:97" x14ac:dyDescent="0.2">
      <c r="A211" t="s">
        <v>84</v>
      </c>
      <c r="B211" t="s">
        <v>195</v>
      </c>
      <c r="C211" t="s">
        <v>100</v>
      </c>
      <c r="D211">
        <v>1</v>
      </c>
      <c r="E211">
        <v>3</v>
      </c>
      <c r="F211" t="s">
        <v>332</v>
      </c>
      <c r="G211" t="s">
        <v>101</v>
      </c>
      <c r="H211" t="s">
        <v>333</v>
      </c>
      <c r="I211">
        <v>1</v>
      </c>
      <c r="J211" s="6">
        <v>20130615</v>
      </c>
      <c r="K211" s="6" t="s">
        <v>294</v>
      </c>
      <c r="L211" s="6" t="s">
        <v>86</v>
      </c>
      <c r="M211" s="6" t="s">
        <v>87</v>
      </c>
      <c r="O211" s="1">
        <v>38</v>
      </c>
      <c r="P211" s="1" t="s">
        <v>334</v>
      </c>
      <c r="Q211" s="1">
        <v>12181.999996898696</v>
      </c>
      <c r="R211" s="1">
        <v>0</v>
      </c>
      <c r="S211">
        <f t="shared" si="240"/>
        <v>10.74235236443654</v>
      </c>
      <c r="T211">
        <f t="shared" si="241"/>
        <v>0.14037610110285778</v>
      </c>
      <c r="U211">
        <f t="shared" si="242"/>
        <v>260.84248941482514</v>
      </c>
      <c r="V211" s="1">
        <v>38</v>
      </c>
      <c r="W211" s="1">
        <v>38</v>
      </c>
      <c r="X211" s="1">
        <v>0</v>
      </c>
      <c r="Y211" s="1">
        <v>0</v>
      </c>
      <c r="Z211" s="1">
        <v>421.220458984375</v>
      </c>
      <c r="AA211" s="1">
        <v>693.4869384765625</v>
      </c>
      <c r="AB211" s="1">
        <v>619.29400634765625</v>
      </c>
      <c r="AC211">
        <v>-9999</v>
      </c>
      <c r="AD211">
        <f t="shared" si="243"/>
        <v>0.39260505769625131</v>
      </c>
      <c r="AE211">
        <f t="shared" si="244"/>
        <v>0.10698533456432752</v>
      </c>
      <c r="AF211" s="1">
        <v>-1</v>
      </c>
      <c r="AG211" s="1">
        <v>0.87</v>
      </c>
      <c r="AH211" s="1">
        <v>0.92</v>
      </c>
      <c r="AI211" s="1">
        <v>10.053359031677246</v>
      </c>
      <c r="AJ211">
        <f t="shared" si="245"/>
        <v>0.87502667951583857</v>
      </c>
      <c r="AK211">
        <f t="shared" si="246"/>
        <v>6.7122113341930257E-3</v>
      </c>
      <c r="AL211">
        <f t="shared" si="247"/>
        <v>0.27250116234391303</v>
      </c>
      <c r="AM211">
        <f t="shared" si="248"/>
        <v>1.646375250026227</v>
      </c>
      <c r="AN211">
        <f t="shared" si="249"/>
        <v>-1</v>
      </c>
      <c r="AO211" s="1">
        <v>1999.2550048828125</v>
      </c>
      <c r="AP211" s="1">
        <v>0.5</v>
      </c>
      <c r="AQ211">
        <f t="shared" si="250"/>
        <v>93.580150693549257</v>
      </c>
      <c r="AR211">
        <f t="shared" si="251"/>
        <v>2.0268964347523419</v>
      </c>
      <c r="AS211">
        <f t="shared" si="252"/>
        <v>1.3925274205191045</v>
      </c>
      <c r="AT211">
        <f t="shared" si="253"/>
        <v>23.544742584228516</v>
      </c>
      <c r="AU211" s="1">
        <v>1.91</v>
      </c>
      <c r="AV211">
        <f t="shared" si="254"/>
        <v>4.766822409629822</v>
      </c>
      <c r="AW211" s="1">
        <v>1</v>
      </c>
      <c r="AX211">
        <f t="shared" si="255"/>
        <v>9.5336448192596439</v>
      </c>
      <c r="AY211" s="1">
        <v>18.539657592773438</v>
      </c>
      <c r="AZ211" s="1">
        <v>23.544742584228516</v>
      </c>
      <c r="BA211" s="1">
        <v>17.005115509033203</v>
      </c>
      <c r="BB211" s="1">
        <v>399.81051635742188</v>
      </c>
      <c r="BC211" s="1">
        <v>392.46868896484375</v>
      </c>
      <c r="BD211" s="1">
        <v>14.374176979064941</v>
      </c>
      <c r="BE211" s="1">
        <v>15.643766403198242</v>
      </c>
      <c r="BF211" s="1">
        <v>65.248687744140625</v>
      </c>
      <c r="BG211" s="1">
        <v>71.011734008789062</v>
      </c>
      <c r="BH211" s="1">
        <v>300.1607666015625</v>
      </c>
      <c r="BI211" s="1">
        <v>1999.2550048828125</v>
      </c>
      <c r="BJ211" s="1">
        <v>1.0998049974441528</v>
      </c>
      <c r="BK211" s="1">
        <v>97.260162353515625</v>
      </c>
      <c r="BL211" s="1">
        <v>0.80144405364990234</v>
      </c>
      <c r="BM211" s="1">
        <v>0.18183314800262451</v>
      </c>
      <c r="BN211" s="1">
        <v>0.75</v>
      </c>
      <c r="BO211" s="1">
        <v>-1.355140209197998</v>
      </c>
      <c r="BP211" s="1">
        <v>7.355140209197998</v>
      </c>
      <c r="BQ211" s="1">
        <v>1</v>
      </c>
      <c r="BR211" s="1">
        <v>0</v>
      </c>
      <c r="BS211" s="1">
        <v>0.15999999642372131</v>
      </c>
      <c r="BT211" s="1">
        <v>111115</v>
      </c>
      <c r="BU211">
        <f t="shared" si="256"/>
        <v>1.5715223382280759</v>
      </c>
      <c r="BV211">
        <f t="shared" si="257"/>
        <v>2.026896434752342E-3</v>
      </c>
      <c r="BW211">
        <f t="shared" si="258"/>
        <v>296.69474258422849</v>
      </c>
      <c r="BX211">
        <f t="shared" si="259"/>
        <v>291.68965759277341</v>
      </c>
      <c r="BY211">
        <f t="shared" si="260"/>
        <v>319.88079363135694</v>
      </c>
      <c r="BZ211">
        <f t="shared" si="261"/>
        <v>0.68511693297042597</v>
      </c>
      <c r="CA211">
        <f t="shared" si="262"/>
        <v>2.9140426807146387</v>
      </c>
      <c r="CB211">
        <f t="shared" si="263"/>
        <v>29.961318284899058</v>
      </c>
      <c r="CC211">
        <f t="shared" si="264"/>
        <v>14.317551881700815</v>
      </c>
      <c r="CD211">
        <f t="shared" si="265"/>
        <v>21.042200088500977</v>
      </c>
      <c r="CE211">
        <f t="shared" si="266"/>
        <v>2.5024120683323963</v>
      </c>
      <c r="CF211">
        <f t="shared" si="267"/>
        <v>0.13833915597703503</v>
      </c>
      <c r="CG211">
        <f t="shared" si="268"/>
        <v>1.5215152601955342</v>
      </c>
      <c r="CH211">
        <f t="shared" si="269"/>
        <v>0.98089680813686209</v>
      </c>
      <c r="CI211">
        <f t="shared" si="270"/>
        <v>8.6642700712661627E-2</v>
      </c>
      <c r="CJ211">
        <f t="shared" si="271"/>
        <v>25.369582869181077</v>
      </c>
      <c r="CK211">
        <f t="shared" si="272"/>
        <v>0.66461987095788599</v>
      </c>
      <c r="CL211">
        <f t="shared" si="273"/>
        <v>51.807720973769257</v>
      </c>
      <c r="CM211">
        <f t="shared" si="274"/>
        <v>390.94753142573632</v>
      </c>
      <c r="CN211">
        <f t="shared" si="275"/>
        <v>1.4235587877202327E-2</v>
      </c>
      <c r="CO211">
        <f t="shared" si="276"/>
        <v>0</v>
      </c>
      <c r="CP211">
        <f t="shared" si="277"/>
        <v>1749.4014684280291</v>
      </c>
      <c r="CQ211">
        <f t="shared" si="278"/>
        <v>272.2664794921875</v>
      </c>
      <c r="CR211">
        <f t="shared" si="279"/>
        <v>0.10698533456432752</v>
      </c>
      <c r="CS211">
        <v>-9999</v>
      </c>
    </row>
    <row r="212" spans="1:97" x14ac:dyDescent="0.2">
      <c r="A212" t="s">
        <v>84</v>
      </c>
      <c r="B212" t="s">
        <v>195</v>
      </c>
      <c r="C212" t="s">
        <v>100</v>
      </c>
      <c r="D212">
        <v>1</v>
      </c>
      <c r="E212">
        <v>3</v>
      </c>
      <c r="F212" t="s">
        <v>332</v>
      </c>
      <c r="G212" t="s">
        <v>101</v>
      </c>
      <c r="H212" t="s">
        <v>333</v>
      </c>
      <c r="I212">
        <v>1</v>
      </c>
      <c r="J212" s="6">
        <v>20130615</v>
      </c>
      <c r="K212" s="6" t="s">
        <v>294</v>
      </c>
      <c r="L212" s="6" t="s">
        <v>86</v>
      </c>
      <c r="M212" s="6" t="s">
        <v>87</v>
      </c>
      <c r="O212" s="1">
        <v>39</v>
      </c>
      <c r="P212" s="1" t="s">
        <v>335</v>
      </c>
      <c r="Q212" s="1">
        <v>12294.999999448657</v>
      </c>
      <c r="R212" s="1">
        <v>0</v>
      </c>
      <c r="S212">
        <f t="shared" si="240"/>
        <v>6.2482088288726141</v>
      </c>
      <c r="T212">
        <f t="shared" si="241"/>
        <v>0.14217362151476776</v>
      </c>
      <c r="U212">
        <f t="shared" si="242"/>
        <v>169.56077595577187</v>
      </c>
      <c r="V212" s="1">
        <v>39</v>
      </c>
      <c r="W212" s="1">
        <v>39</v>
      </c>
      <c r="X212" s="1">
        <v>0</v>
      </c>
      <c r="Y212" s="1">
        <v>0</v>
      </c>
      <c r="Z212" s="1">
        <v>425.5966796875</v>
      </c>
      <c r="AA212" s="1">
        <v>702.65802001953125</v>
      </c>
      <c r="AB212" s="1">
        <v>618.88909912109375</v>
      </c>
      <c r="AC212">
        <v>-9999</v>
      </c>
      <c r="AD212">
        <f t="shared" si="243"/>
        <v>0.394304672313183</v>
      </c>
      <c r="AE212">
        <f t="shared" si="244"/>
        <v>0.11921719885316194</v>
      </c>
      <c r="AF212" s="1">
        <v>-1</v>
      </c>
      <c r="AG212" s="1">
        <v>0.87</v>
      </c>
      <c r="AH212" s="1">
        <v>0.92</v>
      </c>
      <c r="AI212" s="1">
        <v>10.053359031677246</v>
      </c>
      <c r="AJ212">
        <f t="shared" si="245"/>
        <v>0.87502667951583857</v>
      </c>
      <c r="AK212">
        <f t="shared" si="246"/>
        <v>4.1428793442874323E-3</v>
      </c>
      <c r="AL212">
        <f t="shared" si="247"/>
        <v>0.30234792338060784</v>
      </c>
      <c r="AM212">
        <f t="shared" si="248"/>
        <v>1.6509950701106673</v>
      </c>
      <c r="AN212">
        <f t="shared" si="249"/>
        <v>-1</v>
      </c>
      <c r="AO212" s="1">
        <v>1999.4342041015625</v>
      </c>
      <c r="AP212" s="1">
        <v>0.5</v>
      </c>
      <c r="AQ212">
        <f t="shared" si="250"/>
        <v>104.28871824042658</v>
      </c>
      <c r="AR212">
        <f t="shared" si="251"/>
        <v>2.0456163302480572</v>
      </c>
      <c r="AS212">
        <f t="shared" si="252"/>
        <v>1.3878696937581216</v>
      </c>
      <c r="AT212">
        <f t="shared" si="253"/>
        <v>23.509273529052734</v>
      </c>
      <c r="AU212" s="1">
        <v>1.91</v>
      </c>
      <c r="AV212">
        <f t="shared" si="254"/>
        <v>4.766822409629822</v>
      </c>
      <c r="AW212" s="1">
        <v>1</v>
      </c>
      <c r="AX212">
        <f t="shared" si="255"/>
        <v>9.5336448192596439</v>
      </c>
      <c r="AY212" s="1">
        <v>18.527139663696289</v>
      </c>
      <c r="AZ212" s="1">
        <v>23.509273529052734</v>
      </c>
      <c r="BA212" s="1">
        <v>17.006040573120117</v>
      </c>
      <c r="BB212" s="1">
        <v>249.90998840332031</v>
      </c>
      <c r="BC212" s="1">
        <v>245.61494445800781</v>
      </c>
      <c r="BD212" s="1">
        <v>14.347207069396973</v>
      </c>
      <c r="BE212" s="1">
        <v>15.628374099731445</v>
      </c>
      <c r="BF212" s="1">
        <v>65.174362182617188</v>
      </c>
      <c r="BG212" s="1">
        <v>70.9942626953125</v>
      </c>
      <c r="BH212" s="1">
        <v>300.20013427734375</v>
      </c>
      <c r="BI212" s="1">
        <v>1999.4342041015625</v>
      </c>
      <c r="BJ212" s="1">
        <v>1.1614413261413574</v>
      </c>
      <c r="BK212" s="1">
        <v>97.255714416503906</v>
      </c>
      <c r="BL212" s="1">
        <v>0.55982112884521484</v>
      </c>
      <c r="BM212" s="1">
        <v>0.18359649181365967</v>
      </c>
      <c r="BN212" s="1">
        <v>0.5</v>
      </c>
      <c r="BO212" s="1">
        <v>-1.355140209197998</v>
      </c>
      <c r="BP212" s="1">
        <v>7.355140209197998</v>
      </c>
      <c r="BQ212" s="1">
        <v>1</v>
      </c>
      <c r="BR212" s="1">
        <v>0</v>
      </c>
      <c r="BS212" s="1">
        <v>0.15999999642372131</v>
      </c>
      <c r="BT212" s="1">
        <v>111115</v>
      </c>
      <c r="BU212">
        <f t="shared" si="256"/>
        <v>1.5717284517138415</v>
      </c>
      <c r="BV212">
        <f t="shared" si="257"/>
        <v>2.0456163302480573E-3</v>
      </c>
      <c r="BW212">
        <f t="shared" si="258"/>
        <v>296.65927352905271</v>
      </c>
      <c r="BX212">
        <f t="shared" si="259"/>
        <v>291.67713966369627</v>
      </c>
      <c r="BY212">
        <f t="shared" si="260"/>
        <v>319.90946550571607</v>
      </c>
      <c r="BZ212">
        <f t="shared" si="261"/>
        <v>0.68305321202084501</v>
      </c>
      <c r="CA212">
        <f t="shared" si="262"/>
        <v>2.9078183819958894</v>
      </c>
      <c r="CB212">
        <f t="shared" si="263"/>
        <v>29.898689238382111</v>
      </c>
      <c r="CC212">
        <f t="shared" si="264"/>
        <v>14.270315138650666</v>
      </c>
      <c r="CD212">
        <f t="shared" si="265"/>
        <v>21.018206596374512</v>
      </c>
      <c r="CE212">
        <f t="shared" si="266"/>
        <v>2.4987258621657373</v>
      </c>
      <c r="CF212">
        <f t="shared" si="267"/>
        <v>0.14008456426567301</v>
      </c>
      <c r="CG212">
        <f t="shared" si="268"/>
        <v>1.5199486882377677</v>
      </c>
      <c r="CH212">
        <f t="shared" si="269"/>
        <v>0.97877717392796959</v>
      </c>
      <c r="CI212">
        <f t="shared" si="270"/>
        <v>8.7738175001898788E-2</v>
      </c>
      <c r="CJ212">
        <f t="shared" si="271"/>
        <v>16.49075440259535</v>
      </c>
      <c r="CK212">
        <f t="shared" si="272"/>
        <v>0.69035203183559246</v>
      </c>
      <c r="CL212">
        <f t="shared" si="273"/>
        <v>51.876965301730237</v>
      </c>
      <c r="CM212">
        <f t="shared" si="274"/>
        <v>244.73017456371326</v>
      </c>
      <c r="CN212">
        <f t="shared" si="275"/>
        <v>1.3244713823754608E-2</v>
      </c>
      <c r="CO212">
        <f t="shared" si="276"/>
        <v>0</v>
      </c>
      <c r="CP212">
        <f t="shared" si="277"/>
        <v>1749.5582725253837</v>
      </c>
      <c r="CQ212">
        <f t="shared" si="278"/>
        <v>277.06134033203125</v>
      </c>
      <c r="CR212">
        <f t="shared" si="279"/>
        <v>0.11921719885316194</v>
      </c>
      <c r="CS212">
        <v>-9999</v>
      </c>
    </row>
    <row r="213" spans="1:97" x14ac:dyDescent="0.2">
      <c r="A213" t="s">
        <v>84</v>
      </c>
      <c r="B213" t="s">
        <v>195</v>
      </c>
      <c r="C213" t="s">
        <v>100</v>
      </c>
      <c r="D213">
        <v>1</v>
      </c>
      <c r="E213">
        <v>3</v>
      </c>
      <c r="F213" t="s">
        <v>332</v>
      </c>
      <c r="G213" t="s">
        <v>101</v>
      </c>
      <c r="H213" t="s">
        <v>333</v>
      </c>
      <c r="I213">
        <v>1</v>
      </c>
      <c r="J213" s="6">
        <v>20130615</v>
      </c>
      <c r="K213" s="6" t="s">
        <v>294</v>
      </c>
      <c r="L213" s="6" t="s">
        <v>86</v>
      </c>
      <c r="M213" s="6" t="s">
        <v>87</v>
      </c>
      <c r="O213" s="1">
        <v>40</v>
      </c>
      <c r="P213" s="1" t="s">
        <v>336</v>
      </c>
      <c r="Q213" s="1">
        <v>12375.499998242594</v>
      </c>
      <c r="R213" s="1">
        <v>0</v>
      </c>
      <c r="S213">
        <f t="shared" si="240"/>
        <v>6.4854172122876834</v>
      </c>
      <c r="T213">
        <f t="shared" si="241"/>
        <v>0.14249976772345932</v>
      </c>
      <c r="U213">
        <f t="shared" si="242"/>
        <v>166.8969535994938</v>
      </c>
      <c r="V213" s="1">
        <v>40</v>
      </c>
      <c r="W213" s="1">
        <v>40</v>
      </c>
      <c r="X213" s="1">
        <v>0</v>
      </c>
      <c r="Y213" s="1">
        <v>0</v>
      </c>
      <c r="Z213" s="1">
        <v>426.019287109375</v>
      </c>
      <c r="AA213" s="1">
        <v>693.30767822265625</v>
      </c>
      <c r="AB213" s="1">
        <v>616.10260009765625</v>
      </c>
      <c r="AC213">
        <v>-9999</v>
      </c>
      <c r="AD213">
        <f t="shared" si="243"/>
        <v>0.38552636803113755</v>
      </c>
      <c r="AE213">
        <f t="shared" si="244"/>
        <v>0.11135759858151395</v>
      </c>
      <c r="AF213" s="1">
        <v>-1</v>
      </c>
      <c r="AG213" s="1">
        <v>0.87</v>
      </c>
      <c r="AH213" s="1">
        <v>0.92</v>
      </c>
      <c r="AI213" s="1">
        <v>10.053359031677246</v>
      </c>
      <c r="AJ213">
        <f t="shared" si="245"/>
        <v>0.87502667951583857</v>
      </c>
      <c r="AK213">
        <f t="shared" si="246"/>
        <v>4.2792719045373784E-3</v>
      </c>
      <c r="AL213">
        <f t="shared" si="247"/>
        <v>0.2888456090570698</v>
      </c>
      <c r="AM213">
        <f t="shared" si="248"/>
        <v>1.6274091319359876</v>
      </c>
      <c r="AN213">
        <f t="shared" si="249"/>
        <v>-1</v>
      </c>
      <c r="AO213" s="1">
        <v>1999.055419921875</v>
      </c>
      <c r="AP213" s="1">
        <v>0.5</v>
      </c>
      <c r="AQ213">
        <f t="shared" si="250"/>
        <v>97.394849373470805</v>
      </c>
      <c r="AR213">
        <f t="shared" si="251"/>
        <v>2.0522089239413783</v>
      </c>
      <c r="AS213">
        <f t="shared" si="252"/>
        <v>1.3892726446759394</v>
      </c>
      <c r="AT213">
        <f t="shared" si="253"/>
        <v>23.512359619140625</v>
      </c>
      <c r="AU213" s="1">
        <v>1.91</v>
      </c>
      <c r="AV213">
        <f t="shared" si="254"/>
        <v>4.766822409629822</v>
      </c>
      <c r="AW213" s="1">
        <v>1</v>
      </c>
      <c r="AX213">
        <f t="shared" si="255"/>
        <v>9.5336448192596439</v>
      </c>
      <c r="AY213" s="1">
        <v>18.528799057006836</v>
      </c>
      <c r="AZ213" s="1">
        <v>23.512359619140625</v>
      </c>
      <c r="BA213" s="1">
        <v>17.005544662475586</v>
      </c>
      <c r="BB213" s="1">
        <v>249.90673828125</v>
      </c>
      <c r="BC213" s="1">
        <v>245.45939636230469</v>
      </c>
      <c r="BD213" s="1">
        <v>14.333301544189453</v>
      </c>
      <c r="BE213" s="1">
        <v>15.618768692016602</v>
      </c>
      <c r="BF213" s="1">
        <v>65.107536315917969</v>
      </c>
      <c r="BG213" s="1">
        <v>70.946632385253906</v>
      </c>
      <c r="BH213" s="1">
        <v>300.1630859375</v>
      </c>
      <c r="BI213" s="1">
        <v>1999.055419921875</v>
      </c>
      <c r="BJ213" s="1">
        <v>1.2431975603103638</v>
      </c>
      <c r="BK213" s="1">
        <v>97.260345458984375</v>
      </c>
      <c r="BL213" s="1">
        <v>0.47557735443115234</v>
      </c>
      <c r="BM213" s="1">
        <v>0.19094836711883545</v>
      </c>
      <c r="BN213" s="1">
        <v>0.5</v>
      </c>
      <c r="BO213" s="1">
        <v>-1.355140209197998</v>
      </c>
      <c r="BP213" s="1">
        <v>7.355140209197998</v>
      </c>
      <c r="BQ213" s="1">
        <v>1</v>
      </c>
      <c r="BR213" s="1">
        <v>0</v>
      </c>
      <c r="BS213" s="1">
        <v>0.15999999642372131</v>
      </c>
      <c r="BT213" s="1">
        <v>111115</v>
      </c>
      <c r="BU213">
        <f t="shared" si="256"/>
        <v>1.5715344813481675</v>
      </c>
      <c r="BV213">
        <f t="shared" si="257"/>
        <v>2.0522089239413785E-3</v>
      </c>
      <c r="BW213">
        <f t="shared" si="258"/>
        <v>296.6623596191406</v>
      </c>
      <c r="BX213">
        <f t="shared" si="259"/>
        <v>291.67879905700681</v>
      </c>
      <c r="BY213">
        <f t="shared" si="260"/>
        <v>319.84886003832071</v>
      </c>
      <c r="BZ213">
        <f t="shared" si="261"/>
        <v>0.68161503573096127</v>
      </c>
      <c r="CA213">
        <f t="shared" si="262"/>
        <v>2.9083594833054436</v>
      </c>
      <c r="CB213">
        <f t="shared" si="263"/>
        <v>29.902829046930815</v>
      </c>
      <c r="CC213">
        <f t="shared" si="264"/>
        <v>14.284060354914214</v>
      </c>
      <c r="CD213">
        <f t="shared" si="265"/>
        <v>21.02057933807373</v>
      </c>
      <c r="CE213">
        <f t="shared" si="266"/>
        <v>2.499090182971031</v>
      </c>
      <c r="CF213">
        <f t="shared" si="267"/>
        <v>0.14040118562614787</v>
      </c>
      <c r="CG213">
        <f t="shared" si="268"/>
        <v>1.5190868386295042</v>
      </c>
      <c r="CH213">
        <f t="shared" si="269"/>
        <v>0.98000334434152681</v>
      </c>
      <c r="CI213">
        <f t="shared" si="270"/>
        <v>8.7936902926543464E-2</v>
      </c>
      <c r="CJ213">
        <f t="shared" si="271"/>
        <v>16.232455363138854</v>
      </c>
      <c r="CK213">
        <f t="shared" si="272"/>
        <v>0.67993711413332658</v>
      </c>
      <c r="CL213">
        <f t="shared" si="273"/>
        <v>51.839039761410568</v>
      </c>
      <c r="CM213">
        <f t="shared" si="274"/>
        <v>244.54103686784345</v>
      </c>
      <c r="CN213">
        <f t="shared" si="275"/>
        <v>1.3748113815302419E-2</v>
      </c>
      <c r="CO213">
        <f t="shared" si="276"/>
        <v>0</v>
      </c>
      <c r="CP213">
        <f t="shared" si="277"/>
        <v>1749.2268262623786</v>
      </c>
      <c r="CQ213">
        <f t="shared" si="278"/>
        <v>267.28839111328125</v>
      </c>
      <c r="CR213">
        <f t="shared" si="279"/>
        <v>0.11135759858151395</v>
      </c>
      <c r="CS213">
        <v>-9999</v>
      </c>
    </row>
    <row r="214" spans="1:97" x14ac:dyDescent="0.2">
      <c r="A214" t="s">
        <v>84</v>
      </c>
      <c r="B214" t="s">
        <v>195</v>
      </c>
      <c r="C214" t="s">
        <v>100</v>
      </c>
      <c r="D214">
        <v>1</v>
      </c>
      <c r="E214">
        <v>3</v>
      </c>
      <c r="F214" t="s">
        <v>332</v>
      </c>
      <c r="G214" t="s">
        <v>101</v>
      </c>
      <c r="H214" t="s">
        <v>333</v>
      </c>
      <c r="I214">
        <v>1</v>
      </c>
      <c r="J214" s="6">
        <v>20130615</v>
      </c>
      <c r="K214" s="6" t="s">
        <v>294</v>
      </c>
      <c r="L214" s="6" t="s">
        <v>86</v>
      </c>
      <c r="M214" s="6" t="s">
        <v>87</v>
      </c>
      <c r="O214" s="1">
        <v>41</v>
      </c>
      <c r="P214" s="1" t="s">
        <v>337</v>
      </c>
      <c r="Q214" s="1">
        <v>12458.499992522411</v>
      </c>
      <c r="R214" s="1">
        <v>0</v>
      </c>
      <c r="S214">
        <f t="shared" si="240"/>
        <v>6.7099794023784183</v>
      </c>
      <c r="T214">
        <f t="shared" si="241"/>
        <v>0.14279074834221187</v>
      </c>
      <c r="U214">
        <f t="shared" si="242"/>
        <v>164.43110730123874</v>
      </c>
      <c r="V214" s="1">
        <v>41</v>
      </c>
      <c r="W214" s="1">
        <v>41</v>
      </c>
      <c r="X214" s="1">
        <v>0</v>
      </c>
      <c r="Y214" s="1">
        <v>0</v>
      </c>
      <c r="Z214" s="1">
        <v>425.669921875</v>
      </c>
      <c r="AA214" s="1">
        <v>698.86090087890625</v>
      </c>
      <c r="AB214" s="1">
        <v>614.4591064453125</v>
      </c>
      <c r="AC214">
        <v>-9999</v>
      </c>
      <c r="AD214">
        <f t="shared" si="243"/>
        <v>0.3909089472029898</v>
      </c>
      <c r="AE214">
        <f t="shared" si="244"/>
        <v>0.12077052003831919</v>
      </c>
      <c r="AF214" s="1">
        <v>-1</v>
      </c>
      <c r="AG214" s="1">
        <v>0.87</v>
      </c>
      <c r="AH214" s="1">
        <v>0.92</v>
      </c>
      <c r="AI214" s="1">
        <v>10.053359031677246</v>
      </c>
      <c r="AJ214">
        <f t="shared" si="245"/>
        <v>0.87502667951583857</v>
      </c>
      <c r="AK214">
        <f t="shared" si="246"/>
        <v>4.4075551368352251E-3</v>
      </c>
      <c r="AL214">
        <f t="shared" si="247"/>
        <v>0.30894795553401827</v>
      </c>
      <c r="AM214">
        <f t="shared" si="248"/>
        <v>1.6417906574196006</v>
      </c>
      <c r="AN214">
        <f t="shared" si="249"/>
        <v>-1</v>
      </c>
      <c r="AO214" s="1">
        <v>1999.098388671875</v>
      </c>
      <c r="AP214" s="1">
        <v>0.5</v>
      </c>
      <c r="AQ214">
        <f t="shared" si="250"/>
        <v>105.62978714981659</v>
      </c>
      <c r="AR214">
        <f t="shared" si="251"/>
        <v>2.0578482780346667</v>
      </c>
      <c r="AS214">
        <f t="shared" si="252"/>
        <v>1.3902886740454639</v>
      </c>
      <c r="AT214">
        <f t="shared" si="253"/>
        <v>23.50990104675293</v>
      </c>
      <c r="AU214" s="1">
        <v>1.91</v>
      </c>
      <c r="AV214">
        <f t="shared" si="254"/>
        <v>4.766822409629822</v>
      </c>
      <c r="AW214" s="1">
        <v>1</v>
      </c>
      <c r="AX214">
        <f t="shared" si="255"/>
        <v>9.5336448192596439</v>
      </c>
      <c r="AY214" s="1">
        <v>18.525253295898438</v>
      </c>
      <c r="AZ214" s="1">
        <v>23.50990104675293</v>
      </c>
      <c r="BA214" s="1">
        <v>17.004297256469727</v>
      </c>
      <c r="BB214" s="1">
        <v>249.95811462402344</v>
      </c>
      <c r="BC214" s="1">
        <v>245.36734008789062</v>
      </c>
      <c r="BD214" s="1">
        <v>14.315134048461914</v>
      </c>
      <c r="BE214" s="1">
        <v>15.604090690612793</v>
      </c>
      <c r="BF214" s="1">
        <v>65.038612365722656</v>
      </c>
      <c r="BG214" s="1">
        <v>70.894790649414062</v>
      </c>
      <c r="BH214" s="1">
        <v>300.17755126953125</v>
      </c>
      <c r="BI214" s="1">
        <v>1999.098388671875</v>
      </c>
      <c r="BJ214" s="1">
        <v>1.2159425020217896</v>
      </c>
      <c r="BK214" s="1">
        <v>97.25909423828125</v>
      </c>
      <c r="BL214" s="1">
        <v>0.47557735443115234</v>
      </c>
      <c r="BM214" s="1">
        <v>0.19094836711883545</v>
      </c>
      <c r="BN214" s="1">
        <v>1</v>
      </c>
      <c r="BO214" s="1">
        <v>-1.355140209197998</v>
      </c>
      <c r="BP214" s="1">
        <v>7.355140209197998</v>
      </c>
      <c r="BQ214" s="1">
        <v>1</v>
      </c>
      <c r="BR214" s="1">
        <v>0</v>
      </c>
      <c r="BS214" s="1">
        <v>0.15999999642372131</v>
      </c>
      <c r="BT214" s="1">
        <v>111115</v>
      </c>
      <c r="BU214">
        <f t="shared" si="256"/>
        <v>1.5716102160708441</v>
      </c>
      <c r="BV214">
        <f t="shared" si="257"/>
        <v>2.0578482780346666E-3</v>
      </c>
      <c r="BW214">
        <f t="shared" si="258"/>
        <v>296.65990104675291</v>
      </c>
      <c r="BX214">
        <f t="shared" si="259"/>
        <v>291.67525329589841</v>
      </c>
      <c r="BY214">
        <f t="shared" si="260"/>
        <v>319.85573503816704</v>
      </c>
      <c r="BZ214">
        <f t="shared" si="261"/>
        <v>0.68063213052471749</v>
      </c>
      <c r="CA214">
        <f t="shared" si="262"/>
        <v>2.9079284010264606</v>
      </c>
      <c r="CB214">
        <f t="shared" si="263"/>
        <v>29.898781433252314</v>
      </c>
      <c r="CC214">
        <f t="shared" si="264"/>
        <v>14.294690742639521</v>
      </c>
      <c r="CD214">
        <f t="shared" si="265"/>
        <v>21.017577171325684</v>
      </c>
      <c r="CE214">
        <f t="shared" si="266"/>
        <v>2.4986292253853022</v>
      </c>
      <c r="CF214">
        <f t="shared" si="267"/>
        <v>0.14068365036489522</v>
      </c>
      <c r="CG214">
        <f t="shared" si="268"/>
        <v>1.5176397269809967</v>
      </c>
      <c r="CH214">
        <f t="shared" si="269"/>
        <v>0.98098949840430549</v>
      </c>
      <c r="CI214">
        <f t="shared" si="270"/>
        <v>8.8114193995511458E-2</v>
      </c>
      <c r="CJ214">
        <f t="shared" si="271"/>
        <v>15.992420560716115</v>
      </c>
      <c r="CK214">
        <f t="shared" si="272"/>
        <v>0.67014260024312722</v>
      </c>
      <c r="CL214">
        <f t="shared" si="273"/>
        <v>51.798584322071846</v>
      </c>
      <c r="CM214">
        <f t="shared" si="274"/>
        <v>244.41718174184953</v>
      </c>
      <c r="CN214">
        <f t="shared" si="275"/>
        <v>1.4220253723429324E-2</v>
      </c>
      <c r="CO214">
        <f t="shared" si="276"/>
        <v>0</v>
      </c>
      <c r="CP214">
        <f t="shared" si="277"/>
        <v>1749.2644250650139</v>
      </c>
      <c r="CQ214">
        <f t="shared" si="278"/>
        <v>273.19097900390625</v>
      </c>
      <c r="CR214">
        <f t="shared" si="279"/>
        <v>0.12077052003831919</v>
      </c>
      <c r="CS214">
        <v>-9999</v>
      </c>
    </row>
    <row r="215" spans="1:97" x14ac:dyDescent="0.2">
      <c r="A215" t="s">
        <v>84</v>
      </c>
      <c r="B215" t="s">
        <v>195</v>
      </c>
      <c r="C215" t="s">
        <v>100</v>
      </c>
      <c r="D215">
        <v>1</v>
      </c>
      <c r="E215">
        <v>3</v>
      </c>
      <c r="F215" t="s">
        <v>332</v>
      </c>
      <c r="G215" t="s">
        <v>101</v>
      </c>
      <c r="H215" t="s">
        <v>333</v>
      </c>
      <c r="I215">
        <v>1</v>
      </c>
      <c r="J215" s="6">
        <v>20130615</v>
      </c>
      <c r="K215" s="6" t="s">
        <v>294</v>
      </c>
      <c r="L215" s="6" t="s">
        <v>86</v>
      </c>
      <c r="M215" s="6" t="s">
        <v>87</v>
      </c>
      <c r="O215" s="1">
        <v>42</v>
      </c>
      <c r="P215" s="1" t="s">
        <v>338</v>
      </c>
      <c r="Q215" s="1">
        <v>12563.999999448657</v>
      </c>
      <c r="R215" s="1">
        <v>0</v>
      </c>
      <c r="S215">
        <f t="shared" si="240"/>
        <v>1.1632605590542426</v>
      </c>
      <c r="T215">
        <f t="shared" si="241"/>
        <v>0.14436668777821565</v>
      </c>
      <c r="U215">
        <f t="shared" si="242"/>
        <v>84.443872165131552</v>
      </c>
      <c r="V215" s="1">
        <v>42</v>
      </c>
      <c r="W215" s="1">
        <v>42</v>
      </c>
      <c r="X215" s="1">
        <v>0</v>
      </c>
      <c r="Y215" s="1">
        <v>0</v>
      </c>
      <c r="Z215" s="1">
        <v>431.358642578125</v>
      </c>
      <c r="AA215" s="1">
        <v>679.145751953125</v>
      </c>
      <c r="AB215" s="1">
        <v>614.228759765625</v>
      </c>
      <c r="AC215">
        <v>-9999</v>
      </c>
      <c r="AD215">
        <f t="shared" si="243"/>
        <v>0.364851151115059</v>
      </c>
      <c r="AE215">
        <f t="shared" si="244"/>
        <v>9.558624492726063E-2</v>
      </c>
      <c r="AF215" s="1">
        <v>-1</v>
      </c>
      <c r="AG215" s="1">
        <v>0.87</v>
      </c>
      <c r="AH215" s="1">
        <v>0.92</v>
      </c>
      <c r="AI215" s="1">
        <v>10.053359031677246</v>
      </c>
      <c r="AJ215">
        <f t="shared" si="245"/>
        <v>0.87502667951583857</v>
      </c>
      <c r="AK215">
        <f t="shared" si="246"/>
        <v>1.2371941231952069E-3</v>
      </c>
      <c r="AL215">
        <f t="shared" si="247"/>
        <v>0.26198696272474326</v>
      </c>
      <c r="AM215">
        <f t="shared" si="248"/>
        <v>1.5744340901437308</v>
      </c>
      <c r="AN215">
        <f t="shared" si="249"/>
        <v>-1</v>
      </c>
      <c r="AO215" s="1">
        <v>1998.2493896484375</v>
      </c>
      <c r="AP215" s="1">
        <v>0.5</v>
      </c>
      <c r="AQ215">
        <f t="shared" si="250"/>
        <v>83.567303530836341</v>
      </c>
      <c r="AR215">
        <f t="shared" si="251"/>
        <v>2.090119731881765</v>
      </c>
      <c r="AS215">
        <f t="shared" si="252"/>
        <v>1.3968541635649359</v>
      </c>
      <c r="AT215">
        <f t="shared" si="253"/>
        <v>23.554315567016602</v>
      </c>
      <c r="AU215" s="1">
        <v>1.91</v>
      </c>
      <c r="AV215">
        <f t="shared" si="254"/>
        <v>4.766822409629822</v>
      </c>
      <c r="AW215" s="1">
        <v>1</v>
      </c>
      <c r="AX215">
        <f t="shared" si="255"/>
        <v>9.5336448192596439</v>
      </c>
      <c r="AY215" s="1">
        <v>18.536745071411133</v>
      </c>
      <c r="AZ215" s="1">
        <v>23.554315567016602</v>
      </c>
      <c r="BA215" s="1">
        <v>17.009462356567383</v>
      </c>
      <c r="BB215" s="1">
        <v>100.5361328125</v>
      </c>
      <c r="BC215" s="1">
        <v>99.663352966308594</v>
      </c>
      <c r="BD215" s="1">
        <v>14.307315826416016</v>
      </c>
      <c r="BE215" s="1">
        <v>15.616565704345703</v>
      </c>
      <c r="BF215" s="1">
        <v>64.957061767578125</v>
      </c>
      <c r="BG215" s="1">
        <v>70.901222229003906</v>
      </c>
      <c r="BH215" s="1">
        <v>300.15548706054688</v>
      </c>
      <c r="BI215" s="1">
        <v>1998.2493896484375</v>
      </c>
      <c r="BJ215" s="1">
        <v>1.1152280569076538</v>
      </c>
      <c r="BK215" s="1">
        <v>97.260208129882812</v>
      </c>
      <c r="BL215" s="1">
        <v>3.0997276306152344E-2</v>
      </c>
      <c r="BM215" s="1">
        <v>0.18348586559295654</v>
      </c>
      <c r="BN215" s="1">
        <v>0.5</v>
      </c>
      <c r="BO215" s="1">
        <v>-1.355140209197998</v>
      </c>
      <c r="BP215" s="1">
        <v>7.355140209197998</v>
      </c>
      <c r="BQ215" s="1">
        <v>1</v>
      </c>
      <c r="BR215" s="1">
        <v>0</v>
      </c>
      <c r="BS215" s="1">
        <v>0.15999999642372131</v>
      </c>
      <c r="BT215" s="1">
        <v>111115</v>
      </c>
      <c r="BU215">
        <f t="shared" si="256"/>
        <v>1.5714946966520777</v>
      </c>
      <c r="BV215">
        <f t="shared" si="257"/>
        <v>2.0901197318817649E-3</v>
      </c>
      <c r="BW215">
        <f t="shared" si="258"/>
        <v>296.70431556701658</v>
      </c>
      <c r="BX215">
        <f t="shared" si="259"/>
        <v>291.68674507141111</v>
      </c>
      <c r="BY215">
        <f t="shared" si="260"/>
        <v>319.7198951974533</v>
      </c>
      <c r="BZ215">
        <f t="shared" si="261"/>
        <v>0.67306448491245174</v>
      </c>
      <c r="CA215">
        <f t="shared" si="262"/>
        <v>2.915724594243589</v>
      </c>
      <c r="CB215">
        <f t="shared" si="263"/>
        <v>29.978597108797921</v>
      </c>
      <c r="CC215">
        <f t="shared" si="264"/>
        <v>14.362031404452217</v>
      </c>
      <c r="CD215">
        <f t="shared" si="265"/>
        <v>21.045530319213867</v>
      </c>
      <c r="CE215">
        <f t="shared" si="266"/>
        <v>2.5029240797942633</v>
      </c>
      <c r="CF215">
        <f t="shared" si="267"/>
        <v>0.14221317302728809</v>
      </c>
      <c r="CG215">
        <f t="shared" si="268"/>
        <v>1.5188704306786531</v>
      </c>
      <c r="CH215">
        <f t="shared" si="269"/>
        <v>0.98405364911561022</v>
      </c>
      <c r="CI215">
        <f t="shared" si="270"/>
        <v>8.9074236419681749E-2</v>
      </c>
      <c r="CJ215">
        <f t="shared" si="271"/>
        <v>8.2130285820739122</v>
      </c>
      <c r="CK215">
        <f t="shared" si="272"/>
        <v>0.84729110201297342</v>
      </c>
      <c r="CL215">
        <f t="shared" si="273"/>
        <v>51.706034539050549</v>
      </c>
      <c r="CM215">
        <f t="shared" si="274"/>
        <v>99.498630891541268</v>
      </c>
      <c r="CN215">
        <f t="shared" si="275"/>
        <v>6.0450671637821782E-3</v>
      </c>
      <c r="CO215">
        <f t="shared" si="276"/>
        <v>0</v>
      </c>
      <c r="CP215">
        <f t="shared" si="277"/>
        <v>1748.5215282686233</v>
      </c>
      <c r="CQ215">
        <f t="shared" si="278"/>
        <v>247.787109375</v>
      </c>
      <c r="CR215">
        <f t="shared" si="279"/>
        <v>9.558624492726063E-2</v>
      </c>
      <c r="CS215">
        <v>-9999</v>
      </c>
    </row>
    <row r="216" spans="1:97" x14ac:dyDescent="0.2">
      <c r="A216" t="s">
        <v>84</v>
      </c>
      <c r="B216" t="s">
        <v>195</v>
      </c>
      <c r="C216" t="s">
        <v>100</v>
      </c>
      <c r="D216">
        <v>1</v>
      </c>
      <c r="E216">
        <v>3</v>
      </c>
      <c r="F216" t="s">
        <v>332</v>
      </c>
      <c r="G216" t="s">
        <v>101</v>
      </c>
      <c r="H216" t="s">
        <v>333</v>
      </c>
      <c r="I216">
        <v>1</v>
      </c>
      <c r="J216" s="6">
        <v>20130615</v>
      </c>
      <c r="K216" s="6" t="s">
        <v>294</v>
      </c>
      <c r="L216" s="6" t="s">
        <v>86</v>
      </c>
      <c r="M216" s="6" t="s">
        <v>87</v>
      </c>
      <c r="O216" s="1">
        <v>43</v>
      </c>
      <c r="P216" s="1" t="s">
        <v>339</v>
      </c>
      <c r="Q216" s="1">
        <v>12918.999999586493</v>
      </c>
      <c r="R216" s="1">
        <v>0</v>
      </c>
      <c r="S216">
        <f t="shared" si="240"/>
        <v>-0.91824771679012174</v>
      </c>
      <c r="T216">
        <f t="shared" si="241"/>
        <v>0.15763897077872541</v>
      </c>
      <c r="U216">
        <f t="shared" si="242"/>
        <v>58.663163359462686</v>
      </c>
      <c r="V216" s="1">
        <v>43</v>
      </c>
      <c r="W216" s="1">
        <v>43</v>
      </c>
      <c r="X216" s="1">
        <v>0</v>
      </c>
      <c r="Y216" s="1">
        <v>0</v>
      </c>
      <c r="Z216" s="1">
        <v>436.91845703125</v>
      </c>
      <c r="AA216" s="1">
        <v>673.80816650390625</v>
      </c>
      <c r="AB216" s="1">
        <v>615.27874755859375</v>
      </c>
      <c r="AC216">
        <v>-9999</v>
      </c>
      <c r="AD216">
        <f t="shared" si="243"/>
        <v>0.35156847489957355</v>
      </c>
      <c r="AE216">
        <f t="shared" si="244"/>
        <v>8.6863623587401545E-2</v>
      </c>
      <c r="AF216" s="1">
        <v>-1</v>
      </c>
      <c r="AG216" s="1">
        <v>0.87</v>
      </c>
      <c r="AH216" s="1">
        <v>0.92</v>
      </c>
      <c r="AI216" s="1">
        <v>10.053359031677246</v>
      </c>
      <c r="AJ216">
        <f t="shared" si="245"/>
        <v>0.87502667951583857</v>
      </c>
      <c r="AK216">
        <f t="shared" si="246"/>
        <v>4.6751069833170063E-5</v>
      </c>
      <c r="AL216">
        <f t="shared" si="247"/>
        <v>0.24707455243879409</v>
      </c>
      <c r="AM216">
        <f t="shared" si="248"/>
        <v>1.5421828848391108</v>
      </c>
      <c r="AN216">
        <f t="shared" si="249"/>
        <v>-1</v>
      </c>
      <c r="AO216" s="1">
        <v>1998.4212646484375</v>
      </c>
      <c r="AP216" s="1">
        <v>0.5</v>
      </c>
      <c r="AQ216">
        <f t="shared" si="250"/>
        <v>75.947989869475819</v>
      </c>
      <c r="AR216">
        <f t="shared" si="251"/>
        <v>2.2744846273432238</v>
      </c>
      <c r="AS216">
        <f t="shared" si="252"/>
        <v>1.3939332022516315</v>
      </c>
      <c r="AT216">
        <f t="shared" si="253"/>
        <v>23.584098815917969</v>
      </c>
      <c r="AU216" s="1">
        <v>1.91</v>
      </c>
      <c r="AV216">
        <f t="shared" si="254"/>
        <v>4.766822409629822</v>
      </c>
      <c r="AW216" s="1">
        <v>1</v>
      </c>
      <c r="AX216">
        <f t="shared" si="255"/>
        <v>9.5336448192596439</v>
      </c>
      <c r="AY216" s="1">
        <v>18.544008255004883</v>
      </c>
      <c r="AZ216" s="1">
        <v>23.584098815917969</v>
      </c>
      <c r="BA216" s="1">
        <v>17.006668090820312</v>
      </c>
      <c r="BB216" s="1">
        <v>49.977741241455078</v>
      </c>
      <c r="BC216" s="1">
        <v>50.488956451416016</v>
      </c>
      <c r="BD216" s="1">
        <v>14.275518417358398</v>
      </c>
      <c r="BE216" s="1">
        <v>15.700063705444336</v>
      </c>
      <c r="BF216" s="1">
        <v>64.784843444824219</v>
      </c>
      <c r="BG216" s="1">
        <v>71.249687194824219</v>
      </c>
      <c r="BH216" s="1">
        <v>300.17019653320312</v>
      </c>
      <c r="BI216" s="1">
        <v>1998.4212646484375</v>
      </c>
      <c r="BJ216" s="1">
        <v>1.0796588659286499</v>
      </c>
      <c r="BK216" s="1">
        <v>97.26263427734375</v>
      </c>
      <c r="BL216" s="1">
        <v>-7.7416419982910156E-2</v>
      </c>
      <c r="BM216" s="1">
        <v>0.18843162059783936</v>
      </c>
      <c r="BN216" s="1">
        <v>1</v>
      </c>
      <c r="BO216" s="1">
        <v>-1.355140209197998</v>
      </c>
      <c r="BP216" s="1">
        <v>7.355140209197998</v>
      </c>
      <c r="BQ216" s="1">
        <v>1</v>
      </c>
      <c r="BR216" s="1">
        <v>0</v>
      </c>
      <c r="BS216" s="1">
        <v>0.15999999642372131</v>
      </c>
      <c r="BT216" s="1">
        <v>111115</v>
      </c>
      <c r="BU216">
        <f t="shared" si="256"/>
        <v>1.571571709597922</v>
      </c>
      <c r="BV216">
        <f t="shared" si="257"/>
        <v>2.2744846273432236E-3</v>
      </c>
      <c r="BW216">
        <f t="shared" si="258"/>
        <v>296.73409881591795</v>
      </c>
      <c r="BX216">
        <f t="shared" si="259"/>
        <v>291.69400825500486</v>
      </c>
      <c r="BY216">
        <f t="shared" si="260"/>
        <v>319.74739519683862</v>
      </c>
      <c r="BZ216">
        <f t="shared" si="261"/>
        <v>0.64043188539684404</v>
      </c>
      <c r="CA216">
        <f t="shared" si="262"/>
        <v>2.9209627565652623</v>
      </c>
      <c r="CB216">
        <f t="shared" si="263"/>
        <v>30.031705168874581</v>
      </c>
      <c r="CC216">
        <f t="shared" si="264"/>
        <v>14.331641463430245</v>
      </c>
      <c r="CD216">
        <f t="shared" si="265"/>
        <v>21.064053535461426</v>
      </c>
      <c r="CE216">
        <f t="shared" si="266"/>
        <v>2.5057736349293536</v>
      </c>
      <c r="CF216">
        <f t="shared" si="267"/>
        <v>0.15507480635566731</v>
      </c>
      <c r="CG216">
        <f t="shared" si="268"/>
        <v>1.5270295543136307</v>
      </c>
      <c r="CH216">
        <f t="shared" si="269"/>
        <v>0.97874408061572282</v>
      </c>
      <c r="CI216">
        <f t="shared" si="270"/>
        <v>9.7148911992001485E-2</v>
      </c>
      <c r="CJ216">
        <f t="shared" si="271"/>
        <v>5.7057338033834917</v>
      </c>
      <c r="CK216">
        <f t="shared" si="272"/>
        <v>1.1619008884826618</v>
      </c>
      <c r="CL216">
        <f t="shared" si="273"/>
        <v>51.955970661843878</v>
      </c>
      <c r="CM216">
        <f t="shared" si="274"/>
        <v>50.618983785260298</v>
      </c>
      <c r="CN216">
        <f t="shared" si="275"/>
        <v>-9.4250116984262496E-3</v>
      </c>
      <c r="CO216">
        <f t="shared" si="276"/>
        <v>0</v>
      </c>
      <c r="CP216">
        <f t="shared" si="277"/>
        <v>1748.6719234791651</v>
      </c>
      <c r="CQ216">
        <f t="shared" si="278"/>
        <v>236.88970947265625</v>
      </c>
      <c r="CR216">
        <f t="shared" si="279"/>
        <v>8.6863623587401545E-2</v>
      </c>
      <c r="CS216">
        <v>-9999</v>
      </c>
    </row>
    <row r="217" spans="1:97" x14ac:dyDescent="0.2">
      <c r="A217" t="s">
        <v>84</v>
      </c>
      <c r="B217" t="s">
        <v>195</v>
      </c>
      <c r="C217" t="s">
        <v>100</v>
      </c>
      <c r="D217">
        <v>1</v>
      </c>
      <c r="E217">
        <v>3</v>
      </c>
      <c r="F217" t="s">
        <v>332</v>
      </c>
      <c r="G217" t="s">
        <v>101</v>
      </c>
      <c r="H217" t="s">
        <v>333</v>
      </c>
      <c r="I217">
        <v>1</v>
      </c>
      <c r="J217" s="6">
        <v>20130615</v>
      </c>
      <c r="K217" s="6" t="s">
        <v>294</v>
      </c>
      <c r="L217" s="6" t="s">
        <v>86</v>
      </c>
      <c r="M217" s="6" t="s">
        <v>87</v>
      </c>
      <c r="O217" s="1">
        <v>44</v>
      </c>
      <c r="P217" s="1" t="s">
        <v>340</v>
      </c>
      <c r="Q217" s="1">
        <v>13200.999998828396</v>
      </c>
      <c r="R217" s="1">
        <v>0</v>
      </c>
      <c r="S217">
        <f t="shared" si="240"/>
        <v>13.468901395587537</v>
      </c>
      <c r="T217">
        <f t="shared" si="241"/>
        <v>0.16242871525399388</v>
      </c>
      <c r="U217">
        <f t="shared" si="242"/>
        <v>248.70950022086885</v>
      </c>
      <c r="V217" s="1">
        <v>44</v>
      </c>
      <c r="W217" s="1">
        <v>44</v>
      </c>
      <c r="X217" s="1">
        <v>0</v>
      </c>
      <c r="Y217" s="1">
        <v>0</v>
      </c>
      <c r="Z217" s="1">
        <v>421.340576171875</v>
      </c>
      <c r="AA217" s="1">
        <v>723.119140625</v>
      </c>
      <c r="AB217" s="1">
        <v>611.98388671875</v>
      </c>
      <c r="AC217">
        <v>-9999</v>
      </c>
      <c r="AD217">
        <f t="shared" si="243"/>
        <v>0.41732896766125482</v>
      </c>
      <c r="AE217">
        <f t="shared" si="244"/>
        <v>0.15368871830746253</v>
      </c>
      <c r="AF217" s="1">
        <v>-1</v>
      </c>
      <c r="AG217" s="1">
        <v>0.87</v>
      </c>
      <c r="AH217" s="1">
        <v>0.92</v>
      </c>
      <c r="AI217" s="1">
        <v>10.053359031677246</v>
      </c>
      <c r="AJ217">
        <f t="shared" si="245"/>
        <v>0.87502667951583857</v>
      </c>
      <c r="AK217">
        <f t="shared" si="246"/>
        <v>8.2739161926049937E-3</v>
      </c>
      <c r="AL217">
        <f t="shared" si="247"/>
        <v>0.3682675544157562</v>
      </c>
      <c r="AM217">
        <f t="shared" si="248"/>
        <v>1.716234280578812</v>
      </c>
      <c r="AN217">
        <f t="shared" si="249"/>
        <v>-1</v>
      </c>
      <c r="AO217" s="1">
        <v>1998.495361328125</v>
      </c>
      <c r="AP217" s="1">
        <v>0.5</v>
      </c>
      <c r="AQ217">
        <f t="shared" si="250"/>
        <v>134.38055565467261</v>
      </c>
      <c r="AR217">
        <f t="shared" si="251"/>
        <v>2.3246570116388603</v>
      </c>
      <c r="AS217">
        <f t="shared" si="252"/>
        <v>1.3833300993520818</v>
      </c>
      <c r="AT217">
        <f t="shared" si="253"/>
        <v>23.510831832885742</v>
      </c>
      <c r="AU217" s="1">
        <v>1.91</v>
      </c>
      <c r="AV217">
        <f t="shared" si="254"/>
        <v>4.766822409629822</v>
      </c>
      <c r="AW217" s="1">
        <v>1</v>
      </c>
      <c r="AX217">
        <f t="shared" si="255"/>
        <v>9.5336448192596439</v>
      </c>
      <c r="AY217" s="1">
        <v>18.547273635864258</v>
      </c>
      <c r="AZ217" s="1">
        <v>23.510831832885742</v>
      </c>
      <c r="BA217" s="1">
        <v>17.006925582885742</v>
      </c>
      <c r="BB217" s="1">
        <v>399.896484375</v>
      </c>
      <c r="BC217" s="1">
        <v>390.74835205078125</v>
      </c>
      <c r="BD217" s="1">
        <v>14.222255706787109</v>
      </c>
      <c r="BE217" s="1">
        <v>15.678225517272949</v>
      </c>
      <c r="BF217" s="1">
        <v>64.523841857910156</v>
      </c>
      <c r="BG217" s="1">
        <v>71.129318237304688</v>
      </c>
      <c r="BH217" s="1">
        <v>300.17669677734375</v>
      </c>
      <c r="BI217" s="1">
        <v>1998.495361328125</v>
      </c>
      <c r="BJ217" s="1">
        <v>1.0784854888916016</v>
      </c>
      <c r="BK217" s="1">
        <v>97.253448486328125</v>
      </c>
      <c r="BL217" s="1">
        <v>0.70505428314208984</v>
      </c>
      <c r="BM217" s="1">
        <v>0.19125831127166748</v>
      </c>
      <c r="BN217" s="1">
        <v>0.75</v>
      </c>
      <c r="BO217" s="1">
        <v>-1.355140209197998</v>
      </c>
      <c r="BP217" s="1">
        <v>7.355140209197998</v>
      </c>
      <c r="BQ217" s="1">
        <v>1</v>
      </c>
      <c r="BR217" s="1">
        <v>0</v>
      </c>
      <c r="BS217" s="1">
        <v>0.15999999642372131</v>
      </c>
      <c r="BT217" s="1">
        <v>111115</v>
      </c>
      <c r="BU217">
        <f t="shared" si="256"/>
        <v>1.5716057422897578</v>
      </c>
      <c r="BV217">
        <f t="shared" si="257"/>
        <v>2.3246570116388604E-3</v>
      </c>
      <c r="BW217">
        <f t="shared" si="258"/>
        <v>296.66083183288572</v>
      </c>
      <c r="BX217">
        <f t="shared" si="259"/>
        <v>291.69727363586424</v>
      </c>
      <c r="BY217">
        <f t="shared" si="260"/>
        <v>319.75925066532363</v>
      </c>
      <c r="BZ217">
        <f t="shared" si="261"/>
        <v>0.63521901767048783</v>
      </c>
      <c r="CA217">
        <f t="shared" si="262"/>
        <v>2.9080915970532217</v>
      </c>
      <c r="CB217">
        <f t="shared" si="263"/>
        <v>29.902195164442329</v>
      </c>
      <c r="CC217">
        <f t="shared" si="264"/>
        <v>14.22396964716938</v>
      </c>
      <c r="CD217">
        <f t="shared" si="265"/>
        <v>21.029052734375</v>
      </c>
      <c r="CE217">
        <f t="shared" si="266"/>
        <v>2.5003916038345553</v>
      </c>
      <c r="CF217">
        <f t="shared" si="267"/>
        <v>0.15970770788486133</v>
      </c>
      <c r="CG217">
        <f t="shared" si="268"/>
        <v>1.5247614977011399</v>
      </c>
      <c r="CH217">
        <f t="shared" si="269"/>
        <v>0.97563010613341539</v>
      </c>
      <c r="CI217">
        <f t="shared" si="270"/>
        <v>0.10005826787850704</v>
      </c>
      <c r="CJ217">
        <f t="shared" si="271"/>
        <v>24.187856567790682</v>
      </c>
      <c r="CK217">
        <f t="shared" si="272"/>
        <v>0.63649532727535807</v>
      </c>
      <c r="CL217">
        <f t="shared" si="273"/>
        <v>52.137761820960108</v>
      </c>
      <c r="CM217">
        <f t="shared" si="274"/>
        <v>388.84110490357159</v>
      </c>
      <c r="CN217">
        <f t="shared" si="275"/>
        <v>1.8059777222556955E-2</v>
      </c>
      <c r="CO217">
        <f t="shared" si="276"/>
        <v>0</v>
      </c>
      <c r="CP217">
        <f t="shared" si="277"/>
        <v>1748.7367600507553</v>
      </c>
      <c r="CQ217">
        <f t="shared" si="278"/>
        <v>301.778564453125</v>
      </c>
      <c r="CR217">
        <f t="shared" si="279"/>
        <v>0.15368871830746253</v>
      </c>
      <c r="CS217">
        <v>-9999</v>
      </c>
    </row>
    <row r="218" spans="1:97" x14ac:dyDescent="0.2">
      <c r="A218" t="s">
        <v>84</v>
      </c>
      <c r="B218" t="s">
        <v>195</v>
      </c>
      <c r="C218" t="s">
        <v>100</v>
      </c>
      <c r="D218">
        <v>1</v>
      </c>
      <c r="E218">
        <v>3</v>
      </c>
      <c r="F218" t="s">
        <v>332</v>
      </c>
      <c r="G218" t="s">
        <v>101</v>
      </c>
      <c r="H218" t="s">
        <v>333</v>
      </c>
      <c r="I218">
        <v>1</v>
      </c>
      <c r="J218" s="6">
        <v>20130615</v>
      </c>
      <c r="K218" s="6" t="s">
        <v>294</v>
      </c>
      <c r="L218" s="6" t="s">
        <v>86</v>
      </c>
      <c r="M218" s="6" t="s">
        <v>87</v>
      </c>
      <c r="O218" s="1">
        <v>45</v>
      </c>
      <c r="P218" s="1" t="s">
        <v>341</v>
      </c>
      <c r="Q218" s="1">
        <v>13387.499999138527</v>
      </c>
      <c r="R218" s="1">
        <v>0</v>
      </c>
      <c r="S218">
        <f t="shared" si="240"/>
        <v>7.8892992066476832</v>
      </c>
      <c r="T218">
        <f t="shared" si="241"/>
        <v>0.1618103907283123</v>
      </c>
      <c r="U218">
        <f t="shared" si="242"/>
        <v>160.72650478287017</v>
      </c>
      <c r="V218" s="1">
        <v>45</v>
      </c>
      <c r="W218" s="1">
        <v>45</v>
      </c>
      <c r="X218" s="1">
        <v>0</v>
      </c>
      <c r="Y218" s="1">
        <v>0</v>
      </c>
      <c r="Z218" s="1">
        <v>422.7822265625</v>
      </c>
      <c r="AA218" s="1">
        <v>701.47589111328125</v>
      </c>
      <c r="AB218" s="1">
        <v>607.30206298828125</v>
      </c>
      <c r="AC218">
        <v>-9999</v>
      </c>
      <c r="AD218">
        <f t="shared" si="243"/>
        <v>0.39729614100989119</v>
      </c>
      <c r="AE218">
        <f t="shared" si="244"/>
        <v>0.13425098327405222</v>
      </c>
      <c r="AF218" s="1">
        <v>-1</v>
      </c>
      <c r="AG218" s="1">
        <v>0.87</v>
      </c>
      <c r="AH218" s="1">
        <v>0.92</v>
      </c>
      <c r="AI218" s="1">
        <v>10.053359031677246</v>
      </c>
      <c r="AJ218">
        <f t="shared" si="245"/>
        <v>0.87502667951583857</v>
      </c>
      <c r="AK218">
        <f t="shared" si="246"/>
        <v>5.0832819521188241E-3</v>
      </c>
      <c r="AL218">
        <f t="shared" si="247"/>
        <v>0.33791162162511384</v>
      </c>
      <c r="AM218">
        <f t="shared" si="248"/>
        <v>1.6591896419505276</v>
      </c>
      <c r="AN218">
        <f t="shared" si="249"/>
        <v>-1</v>
      </c>
      <c r="AO218" s="1">
        <v>1998.490234375</v>
      </c>
      <c r="AP218" s="1">
        <v>0.5</v>
      </c>
      <c r="AQ218">
        <f t="shared" si="250"/>
        <v>117.38451362237238</v>
      </c>
      <c r="AR218">
        <f t="shared" si="251"/>
        <v>2.3145228476725372</v>
      </c>
      <c r="AS218">
        <f t="shared" si="252"/>
        <v>1.3824904895666474</v>
      </c>
      <c r="AT218">
        <f t="shared" si="253"/>
        <v>23.503461837768555</v>
      </c>
      <c r="AU218" s="1">
        <v>1.91</v>
      </c>
      <c r="AV218">
        <f t="shared" si="254"/>
        <v>4.766822409629822</v>
      </c>
      <c r="AW218" s="1">
        <v>1</v>
      </c>
      <c r="AX218">
        <f t="shared" si="255"/>
        <v>9.5336448192596439</v>
      </c>
      <c r="AY218" s="1">
        <v>18.540170669555664</v>
      </c>
      <c r="AZ218" s="1">
        <v>23.503461837768555</v>
      </c>
      <c r="BA218" s="1">
        <v>17.006738662719727</v>
      </c>
      <c r="BB218" s="1">
        <v>249.95553588867188</v>
      </c>
      <c r="BC218" s="1">
        <v>244.57585144042969</v>
      </c>
      <c r="BD218" s="1">
        <v>14.224016189575195</v>
      </c>
      <c r="BE218" s="1">
        <v>15.673537254333496</v>
      </c>
      <c r="BF218" s="1">
        <v>64.560684204101562</v>
      </c>
      <c r="BG218" s="1">
        <v>71.139846801757812</v>
      </c>
      <c r="BH218" s="1">
        <v>300.19915771484375</v>
      </c>
      <c r="BI218" s="1">
        <v>1998.490234375</v>
      </c>
      <c r="BJ218" s="1">
        <v>1.1128522157669067</v>
      </c>
      <c r="BK218" s="1">
        <v>97.253677368164062</v>
      </c>
      <c r="BL218" s="1">
        <v>0.37953853607177734</v>
      </c>
      <c r="BM218" s="1">
        <v>0.18950355052947998</v>
      </c>
      <c r="BN218" s="1">
        <v>0.75</v>
      </c>
      <c r="BO218" s="1">
        <v>-1.355140209197998</v>
      </c>
      <c r="BP218" s="1">
        <v>7.355140209197998</v>
      </c>
      <c r="BQ218" s="1">
        <v>1</v>
      </c>
      <c r="BR218" s="1">
        <v>0</v>
      </c>
      <c r="BS218" s="1">
        <v>0.15999999642372131</v>
      </c>
      <c r="BT218" s="1">
        <v>111115</v>
      </c>
      <c r="BU218">
        <f t="shared" si="256"/>
        <v>1.5717233388211713</v>
      </c>
      <c r="BV218">
        <f t="shared" si="257"/>
        <v>2.314522847672537E-3</v>
      </c>
      <c r="BW218">
        <f t="shared" si="258"/>
        <v>296.65346183776853</v>
      </c>
      <c r="BX218">
        <f t="shared" si="259"/>
        <v>291.69017066955564</v>
      </c>
      <c r="BY218">
        <f t="shared" si="260"/>
        <v>319.75843035284197</v>
      </c>
      <c r="BZ218">
        <f t="shared" si="261"/>
        <v>0.6369889754571969</v>
      </c>
      <c r="CA218">
        <f t="shared" si="262"/>
        <v>2.9067996249174972</v>
      </c>
      <c r="CB218">
        <f t="shared" si="263"/>
        <v>29.888840232883947</v>
      </c>
      <c r="CC218">
        <f t="shared" si="264"/>
        <v>14.215302978550451</v>
      </c>
      <c r="CD218">
        <f t="shared" si="265"/>
        <v>21.021816253662109</v>
      </c>
      <c r="CE218">
        <f t="shared" si="266"/>
        <v>2.499280122672483</v>
      </c>
      <c r="CF218">
        <f t="shared" si="267"/>
        <v>0.15910988807211143</v>
      </c>
      <c r="CG218">
        <f t="shared" si="268"/>
        <v>1.5243091353508498</v>
      </c>
      <c r="CH218">
        <f t="shared" si="269"/>
        <v>0.97497098732163323</v>
      </c>
      <c r="CI218">
        <f t="shared" si="270"/>
        <v>9.9682827853510764E-2</v>
      </c>
      <c r="CJ218">
        <f t="shared" si="271"/>
        <v>15.631243640665932</v>
      </c>
      <c r="CK218">
        <f t="shared" si="272"/>
        <v>0.6571642451054398</v>
      </c>
      <c r="CL218">
        <f t="shared" si="273"/>
        <v>52.142941435208876</v>
      </c>
      <c r="CM218">
        <f t="shared" si="274"/>
        <v>243.45869697003675</v>
      </c>
      <c r="CN218">
        <f t="shared" si="275"/>
        <v>1.6896963288507982E-2</v>
      </c>
      <c r="CO218">
        <f t="shared" si="276"/>
        <v>0</v>
      </c>
      <c r="CP218">
        <f t="shared" si="277"/>
        <v>1748.7322738299863</v>
      </c>
      <c r="CQ218">
        <f t="shared" si="278"/>
        <v>278.69366455078125</v>
      </c>
      <c r="CR218">
        <f t="shared" si="279"/>
        <v>0.13425098327405222</v>
      </c>
      <c r="CS218">
        <v>-9999</v>
      </c>
    </row>
    <row r="219" spans="1:97" x14ac:dyDescent="0.2">
      <c r="A219" t="s">
        <v>84</v>
      </c>
      <c r="B219" t="s">
        <v>195</v>
      </c>
      <c r="C219" t="s">
        <v>100</v>
      </c>
      <c r="D219">
        <v>1</v>
      </c>
      <c r="E219">
        <v>3</v>
      </c>
      <c r="F219" t="s">
        <v>332</v>
      </c>
      <c r="G219" t="s">
        <v>101</v>
      </c>
      <c r="H219" t="s">
        <v>333</v>
      </c>
      <c r="I219">
        <v>1</v>
      </c>
      <c r="J219" s="6">
        <v>20130615</v>
      </c>
      <c r="K219" s="6" t="s">
        <v>294</v>
      </c>
      <c r="L219" s="6" t="s">
        <v>86</v>
      </c>
      <c r="M219" s="6" t="s">
        <v>87</v>
      </c>
      <c r="O219" s="1">
        <v>46</v>
      </c>
      <c r="P219" s="1" t="s">
        <v>342</v>
      </c>
      <c r="Q219" s="1">
        <v>13485.999999310821</v>
      </c>
      <c r="R219" s="1">
        <v>0</v>
      </c>
      <c r="S219">
        <f t="shared" si="240"/>
        <v>1.303038565299397</v>
      </c>
      <c r="T219">
        <f t="shared" si="241"/>
        <v>0.16237749000191656</v>
      </c>
      <c r="U219">
        <f t="shared" si="242"/>
        <v>83.862862405891235</v>
      </c>
      <c r="V219" s="1">
        <v>46</v>
      </c>
      <c r="W219" s="1">
        <v>46</v>
      </c>
      <c r="X219" s="1">
        <v>0</v>
      </c>
      <c r="Y219" s="1">
        <v>0</v>
      </c>
      <c r="Z219" s="1">
        <v>427.765625</v>
      </c>
      <c r="AA219" s="1">
        <v>689.118896484375</v>
      </c>
      <c r="AB219" s="1">
        <v>605.6275634765625</v>
      </c>
      <c r="AC219">
        <v>-9999</v>
      </c>
      <c r="AD219">
        <f t="shared" si="243"/>
        <v>0.3792571540523717</v>
      </c>
      <c r="AE219">
        <f t="shared" si="244"/>
        <v>0.12115664427975176</v>
      </c>
      <c r="AF219" s="1">
        <v>-1</v>
      </c>
      <c r="AG219" s="1">
        <v>0.87</v>
      </c>
      <c r="AH219" s="1">
        <v>0.92</v>
      </c>
      <c r="AI219" s="1">
        <v>10.053359031677246</v>
      </c>
      <c r="AJ219">
        <f t="shared" si="245"/>
        <v>0.87502667951583857</v>
      </c>
      <c r="AK219">
        <f t="shared" si="246"/>
        <v>1.3169919218527736E-3</v>
      </c>
      <c r="AL219">
        <f t="shared" si="247"/>
        <v>0.31945776891797595</v>
      </c>
      <c r="AM219">
        <f t="shared" si="248"/>
        <v>1.6109730567629763</v>
      </c>
      <c r="AN219">
        <f t="shared" si="249"/>
        <v>-1</v>
      </c>
      <c r="AO219" s="1">
        <v>1998.4661865234375</v>
      </c>
      <c r="AP219" s="1">
        <v>0.5</v>
      </c>
      <c r="AQ219">
        <f t="shared" si="250"/>
        <v>105.93399230041803</v>
      </c>
      <c r="AR219">
        <f t="shared" si="251"/>
        <v>2.3260590699428163</v>
      </c>
      <c r="AS219">
        <f t="shared" si="252"/>
        <v>1.3845394444679631</v>
      </c>
      <c r="AT219">
        <f t="shared" si="253"/>
        <v>23.514877319335938</v>
      </c>
      <c r="AU219" s="1">
        <v>1.91</v>
      </c>
      <c r="AV219">
        <f t="shared" si="254"/>
        <v>4.766822409629822</v>
      </c>
      <c r="AW219" s="1">
        <v>1</v>
      </c>
      <c r="AX219">
        <f t="shared" si="255"/>
        <v>9.5336448192596439</v>
      </c>
      <c r="AY219" s="1">
        <v>18.541681289672852</v>
      </c>
      <c r="AZ219" s="1">
        <v>23.514877319335938</v>
      </c>
      <c r="BA219" s="1">
        <v>17.005538940429688</v>
      </c>
      <c r="BB219" s="1">
        <v>99.991790771484375</v>
      </c>
      <c r="BC219" s="1">
        <v>99.016067504882812</v>
      </c>
      <c r="BD219" s="1">
        <v>14.21672248840332</v>
      </c>
      <c r="BE219" s="1">
        <v>15.67366886138916</v>
      </c>
      <c r="BF219" s="1">
        <v>64.5189208984375</v>
      </c>
      <c r="BG219" s="1">
        <v>71.130889892578125</v>
      </c>
      <c r="BH219" s="1">
        <v>300.15780639648438</v>
      </c>
      <c r="BI219" s="1">
        <v>1998.4661865234375</v>
      </c>
      <c r="BJ219" s="1">
        <v>1.2337093353271484</v>
      </c>
      <c r="BK219" s="1">
        <v>97.249824523925781</v>
      </c>
      <c r="BL219" s="1">
        <v>3.5674095153808594E-2</v>
      </c>
      <c r="BM219" s="1">
        <v>0.1885756254196167</v>
      </c>
      <c r="BN219" s="1">
        <v>0.75</v>
      </c>
      <c r="BO219" s="1">
        <v>-1.355140209197998</v>
      </c>
      <c r="BP219" s="1">
        <v>7.355140209197998</v>
      </c>
      <c r="BQ219" s="1">
        <v>1</v>
      </c>
      <c r="BR219" s="1">
        <v>0</v>
      </c>
      <c r="BS219" s="1">
        <v>0.15999999642372131</v>
      </c>
      <c r="BT219" s="1">
        <v>111115</v>
      </c>
      <c r="BU219">
        <f t="shared" si="256"/>
        <v>1.5715068397721694</v>
      </c>
      <c r="BV219">
        <f t="shared" si="257"/>
        <v>2.3260590699428164E-3</v>
      </c>
      <c r="BW219">
        <f t="shared" si="258"/>
        <v>296.66487731933591</v>
      </c>
      <c r="BX219">
        <f t="shared" si="259"/>
        <v>291.69168128967283</v>
      </c>
      <c r="BY219">
        <f t="shared" si="260"/>
        <v>319.75458269667797</v>
      </c>
      <c r="BZ219">
        <f t="shared" si="261"/>
        <v>0.63454738458964954</v>
      </c>
      <c r="CA219">
        <f t="shared" si="262"/>
        <v>2.9088009908841785</v>
      </c>
      <c r="CB219">
        <f t="shared" si="263"/>
        <v>29.910604004931074</v>
      </c>
      <c r="CC219">
        <f t="shared" si="264"/>
        <v>14.236935143541913</v>
      </c>
      <c r="CD219">
        <f t="shared" si="265"/>
        <v>21.028279304504395</v>
      </c>
      <c r="CE219">
        <f t="shared" si="266"/>
        <v>2.5002727888677296</v>
      </c>
      <c r="CF219">
        <f t="shared" si="267"/>
        <v>0.15965818424762415</v>
      </c>
      <c r="CG219">
        <f t="shared" si="268"/>
        <v>1.5242615464162155</v>
      </c>
      <c r="CH219">
        <f t="shared" si="269"/>
        <v>0.97601124245151416</v>
      </c>
      <c r="CI219">
        <f t="shared" si="270"/>
        <v>0.10002716601588564</v>
      </c>
      <c r="CJ219">
        <f t="shared" si="271"/>
        <v>8.1556486530470558</v>
      </c>
      <c r="CK219">
        <f t="shared" si="272"/>
        <v>0.84696215997222546</v>
      </c>
      <c r="CL219">
        <f t="shared" si="273"/>
        <v>52.107254693245729</v>
      </c>
      <c r="CM219">
        <f t="shared" si="274"/>
        <v>98.831552338175484</v>
      </c>
      <c r="CN219">
        <f t="shared" si="275"/>
        <v>6.8700491685943542E-3</v>
      </c>
      <c r="CO219">
        <f t="shared" si="276"/>
        <v>0</v>
      </c>
      <c r="CP219">
        <f t="shared" si="277"/>
        <v>1748.711231318284</v>
      </c>
      <c r="CQ219">
        <f t="shared" si="278"/>
        <v>261.353271484375</v>
      </c>
      <c r="CR219">
        <f t="shared" si="279"/>
        <v>0.12115664427975176</v>
      </c>
      <c r="CS219">
        <v>-9999</v>
      </c>
    </row>
    <row r="220" spans="1:97" x14ac:dyDescent="0.2">
      <c r="A220" t="s">
        <v>84</v>
      </c>
      <c r="B220" t="s">
        <v>195</v>
      </c>
      <c r="C220" t="s">
        <v>100</v>
      </c>
      <c r="D220">
        <v>1</v>
      </c>
      <c r="E220">
        <v>3</v>
      </c>
      <c r="F220" t="s">
        <v>332</v>
      </c>
      <c r="G220" t="s">
        <v>101</v>
      </c>
      <c r="H220" t="s">
        <v>333</v>
      </c>
      <c r="I220">
        <v>1</v>
      </c>
      <c r="J220" s="6">
        <v>20130615</v>
      </c>
      <c r="K220" s="6" t="s">
        <v>294</v>
      </c>
      <c r="L220" s="6" t="s">
        <v>86</v>
      </c>
      <c r="M220" s="6" t="s">
        <v>87</v>
      </c>
      <c r="O220" s="1">
        <v>47</v>
      </c>
      <c r="P220" s="1" t="s">
        <v>343</v>
      </c>
      <c r="Q220" s="1">
        <v>13540.999999310821</v>
      </c>
      <c r="R220" s="1">
        <v>0</v>
      </c>
      <c r="S220">
        <f t="shared" si="240"/>
        <v>1.4208598476381045</v>
      </c>
      <c r="T220">
        <f t="shared" si="241"/>
        <v>0.16219513654941231</v>
      </c>
      <c r="U220">
        <f t="shared" si="242"/>
        <v>82.588161190431677</v>
      </c>
      <c r="V220" s="1">
        <v>47</v>
      </c>
      <c r="W220" s="1">
        <v>47</v>
      </c>
      <c r="X220" s="1">
        <v>0</v>
      </c>
      <c r="Y220" s="1">
        <v>0</v>
      </c>
      <c r="Z220" s="1">
        <v>426.465087890625</v>
      </c>
      <c r="AA220" s="1">
        <v>689.44000244140625</v>
      </c>
      <c r="AB220" s="1">
        <v>605.36199951171875</v>
      </c>
      <c r="AC220">
        <v>-9999</v>
      </c>
      <c r="AD220">
        <f t="shared" si="243"/>
        <v>0.38143263172944597</v>
      </c>
      <c r="AE220">
        <f t="shared" si="244"/>
        <v>0.12195115257593872</v>
      </c>
      <c r="AF220" s="1">
        <v>-1</v>
      </c>
      <c r="AG220" s="1">
        <v>0.87</v>
      </c>
      <c r="AH220" s="1">
        <v>0.92</v>
      </c>
      <c r="AI220" s="1">
        <v>10.053359031677246</v>
      </c>
      <c r="AJ220">
        <f t="shared" si="245"/>
        <v>0.87502667951583857</v>
      </c>
      <c r="AK220">
        <f t="shared" si="246"/>
        <v>1.3845864401409187E-3</v>
      </c>
      <c r="AL220">
        <f t="shared" si="247"/>
        <v>0.31971871945775188</v>
      </c>
      <c r="AM220">
        <f t="shared" si="248"/>
        <v>1.6166387871314478</v>
      </c>
      <c r="AN220">
        <f t="shared" si="249"/>
        <v>-1</v>
      </c>
      <c r="AO220" s="1">
        <v>1998.15087890625</v>
      </c>
      <c r="AP220" s="1">
        <v>0.5</v>
      </c>
      <c r="AQ220">
        <f t="shared" si="250"/>
        <v>106.61185177222706</v>
      </c>
      <c r="AR220">
        <f t="shared" si="251"/>
        <v>2.3149262821179111</v>
      </c>
      <c r="AS220">
        <f t="shared" si="252"/>
        <v>1.3794756518867062</v>
      </c>
      <c r="AT220">
        <f t="shared" si="253"/>
        <v>23.48187255859375</v>
      </c>
      <c r="AU220" s="1">
        <v>1.91</v>
      </c>
      <c r="AV220">
        <f t="shared" si="254"/>
        <v>4.766822409629822</v>
      </c>
      <c r="AW220" s="1">
        <v>1</v>
      </c>
      <c r="AX220">
        <f t="shared" si="255"/>
        <v>9.5336448192596439</v>
      </c>
      <c r="AY220" s="1">
        <v>18.542766571044922</v>
      </c>
      <c r="AZ220" s="1">
        <v>23.48187255859375</v>
      </c>
      <c r="BA220" s="1">
        <v>17.006994247436523</v>
      </c>
      <c r="BB220" s="1">
        <v>99.960960388183594</v>
      </c>
      <c r="BC220" s="1">
        <v>98.911186218261719</v>
      </c>
      <c r="BD220" s="1">
        <v>14.216464996337891</v>
      </c>
      <c r="BE220" s="1">
        <v>15.666357040405273</v>
      </c>
      <c r="BF220" s="1">
        <v>64.513015747070312</v>
      </c>
      <c r="BG220" s="1">
        <v>71.092498779296875</v>
      </c>
      <c r="BH220" s="1">
        <v>300.17684936523438</v>
      </c>
      <c r="BI220" s="1">
        <v>1998.15087890625</v>
      </c>
      <c r="BJ220" s="1">
        <v>1.1626237630844116</v>
      </c>
      <c r="BK220" s="1">
        <v>97.249298095703125</v>
      </c>
      <c r="BL220" s="1">
        <v>6.1301231384277344E-2</v>
      </c>
      <c r="BM220" s="1">
        <v>0.19124877452850342</v>
      </c>
      <c r="BN220" s="1">
        <v>0.5</v>
      </c>
      <c r="BO220" s="1">
        <v>-1.355140209197998</v>
      </c>
      <c r="BP220" s="1">
        <v>7.355140209197998</v>
      </c>
      <c r="BQ220" s="1">
        <v>1</v>
      </c>
      <c r="BR220" s="1">
        <v>0</v>
      </c>
      <c r="BS220" s="1">
        <v>0.15999999642372131</v>
      </c>
      <c r="BT220" s="1">
        <v>111115</v>
      </c>
      <c r="BU220">
        <f t="shared" si="256"/>
        <v>1.5716065411792375</v>
      </c>
      <c r="BV220">
        <f t="shared" si="257"/>
        <v>2.3149262821179112E-3</v>
      </c>
      <c r="BW220">
        <f t="shared" si="258"/>
        <v>296.63187255859373</v>
      </c>
      <c r="BX220">
        <f t="shared" si="259"/>
        <v>291.6927665710449</v>
      </c>
      <c r="BY220">
        <f t="shared" si="260"/>
        <v>319.7041334790556</v>
      </c>
      <c r="BZ220">
        <f t="shared" si="261"/>
        <v>0.63776976636946536</v>
      </c>
      <c r="CA220">
        <f t="shared" si="262"/>
        <v>2.903017877782796</v>
      </c>
      <c r="CB220">
        <f t="shared" si="263"/>
        <v>29.851299028666855</v>
      </c>
      <c r="CC220">
        <f t="shared" si="264"/>
        <v>14.184941988261581</v>
      </c>
      <c r="CD220">
        <f t="shared" si="265"/>
        <v>21.012319564819336</v>
      </c>
      <c r="CE220">
        <f t="shared" si="266"/>
        <v>2.4978221432766392</v>
      </c>
      <c r="CF220">
        <f t="shared" si="267"/>
        <v>0.15948188401634827</v>
      </c>
      <c r="CG220">
        <f t="shared" si="268"/>
        <v>1.5235422258960898</v>
      </c>
      <c r="CH220">
        <f t="shared" si="269"/>
        <v>0.97427991738054942</v>
      </c>
      <c r="CI220">
        <f t="shared" si="270"/>
        <v>9.9916446223003441E-2</v>
      </c>
      <c r="CJ220">
        <f t="shared" si="271"/>
        <v>8.0316407067842697</v>
      </c>
      <c r="CK220">
        <f t="shared" si="272"/>
        <v>0.83497291204443802</v>
      </c>
      <c r="CL220">
        <f t="shared" si="273"/>
        <v>52.188088929347785</v>
      </c>
      <c r="CM220">
        <f t="shared" si="274"/>
        <v>98.709987114385271</v>
      </c>
      <c r="CN220">
        <f t="shared" si="275"/>
        <v>7.5121031065224992E-3</v>
      </c>
      <c r="CO220">
        <f t="shared" si="276"/>
        <v>0</v>
      </c>
      <c r="CP220">
        <f t="shared" si="277"/>
        <v>1748.4353287409904</v>
      </c>
      <c r="CQ220">
        <f t="shared" si="278"/>
        <v>262.97491455078125</v>
      </c>
      <c r="CR220">
        <f t="shared" si="279"/>
        <v>0.12195115257593872</v>
      </c>
      <c r="CS220">
        <v>-9999</v>
      </c>
    </row>
    <row r="221" spans="1:97" x14ac:dyDescent="0.2">
      <c r="A221" t="s">
        <v>84</v>
      </c>
      <c r="B221" t="s">
        <v>195</v>
      </c>
      <c r="C221" t="s">
        <v>100</v>
      </c>
      <c r="D221">
        <v>1</v>
      </c>
      <c r="E221">
        <v>3</v>
      </c>
      <c r="F221" t="s">
        <v>332</v>
      </c>
      <c r="G221" t="s">
        <v>101</v>
      </c>
      <c r="H221" t="s">
        <v>333</v>
      </c>
      <c r="I221">
        <v>1</v>
      </c>
      <c r="J221" s="6">
        <v>20130615</v>
      </c>
      <c r="K221" s="6" t="s">
        <v>294</v>
      </c>
      <c r="L221" s="6" t="s">
        <v>86</v>
      </c>
      <c r="M221" s="6" t="s">
        <v>87</v>
      </c>
      <c r="O221" s="1">
        <v>48</v>
      </c>
      <c r="P221" s="1" t="s">
        <v>344</v>
      </c>
      <c r="Q221" s="1">
        <v>13643.49999934528</v>
      </c>
      <c r="R221" s="1">
        <v>0</v>
      </c>
      <c r="S221">
        <f t="shared" si="240"/>
        <v>-0.92328130393527486</v>
      </c>
      <c r="T221">
        <f t="shared" si="241"/>
        <v>0.16356291296511205</v>
      </c>
      <c r="U221">
        <f t="shared" si="242"/>
        <v>58.523469653666901</v>
      </c>
      <c r="V221" s="1">
        <v>48</v>
      </c>
      <c r="W221" s="1">
        <v>48</v>
      </c>
      <c r="X221" s="1">
        <v>0</v>
      </c>
      <c r="Y221" s="1">
        <v>0</v>
      </c>
      <c r="Z221" s="1">
        <v>428.13525390625</v>
      </c>
      <c r="AA221" s="1">
        <v>678.89678955078125</v>
      </c>
      <c r="AB221" s="1">
        <v>604.91192626953125</v>
      </c>
      <c r="AC221">
        <v>-9999</v>
      </c>
      <c r="AD221">
        <f t="shared" si="243"/>
        <v>0.36936621221976534</v>
      </c>
      <c r="AE221">
        <f t="shared" si="244"/>
        <v>0.10897807210165922</v>
      </c>
      <c r="AF221" s="1">
        <v>-1</v>
      </c>
      <c r="AG221" s="1">
        <v>0.87</v>
      </c>
      <c r="AH221" s="1">
        <v>0.92</v>
      </c>
      <c r="AI221" s="1">
        <v>10.053359031677246</v>
      </c>
      <c r="AJ221">
        <f t="shared" si="245"/>
        <v>0.87502667951583857</v>
      </c>
      <c r="AK221">
        <f t="shared" si="246"/>
        <v>4.3878596460388868E-5</v>
      </c>
      <c r="AL221">
        <f t="shared" si="247"/>
        <v>0.29504071703456047</v>
      </c>
      <c r="AM221">
        <f t="shared" si="248"/>
        <v>1.5857063471335655</v>
      </c>
      <c r="AN221">
        <f t="shared" si="249"/>
        <v>-1</v>
      </c>
      <c r="AO221" s="1">
        <v>1998.1458740234375</v>
      </c>
      <c r="AP221" s="1">
        <v>0.5</v>
      </c>
      <c r="AQ221">
        <f t="shared" si="250"/>
        <v>95.270317030701136</v>
      </c>
      <c r="AR221">
        <f t="shared" si="251"/>
        <v>2.3426459794953276</v>
      </c>
      <c r="AS221">
        <f t="shared" si="252"/>
        <v>1.3844822254405533</v>
      </c>
      <c r="AT221">
        <f t="shared" si="253"/>
        <v>23.514900207519531</v>
      </c>
      <c r="AU221" s="1">
        <v>1.91</v>
      </c>
      <c r="AV221">
        <f t="shared" si="254"/>
        <v>4.766822409629822</v>
      </c>
      <c r="AW221" s="1">
        <v>1</v>
      </c>
      <c r="AX221">
        <f t="shared" si="255"/>
        <v>9.5336448192596439</v>
      </c>
      <c r="AY221" s="1">
        <v>18.541164398193359</v>
      </c>
      <c r="AZ221" s="1">
        <v>23.514900207519531</v>
      </c>
      <c r="BA221" s="1">
        <v>17.006641387939453</v>
      </c>
      <c r="BB221" s="1">
        <v>50.116180419921875</v>
      </c>
      <c r="BC221" s="1">
        <v>50.628139495849609</v>
      </c>
      <c r="BD221" s="1">
        <v>14.207123756408691</v>
      </c>
      <c r="BE221" s="1">
        <v>15.674221038818359</v>
      </c>
      <c r="BF221" s="1">
        <v>64.477760314941406</v>
      </c>
      <c r="BG221" s="1">
        <v>71.136054992675781</v>
      </c>
      <c r="BH221" s="1">
        <v>300.2064208984375</v>
      </c>
      <c r="BI221" s="1">
        <v>1998.1458740234375</v>
      </c>
      <c r="BJ221" s="1">
        <v>1.0535813570022583</v>
      </c>
      <c r="BK221" s="1">
        <v>97.25030517578125</v>
      </c>
      <c r="BL221" s="1">
        <v>-0.12270450592041016</v>
      </c>
      <c r="BM221" s="1">
        <v>0.18744266033172607</v>
      </c>
      <c r="BN221" s="1">
        <v>0.75</v>
      </c>
      <c r="BO221" s="1">
        <v>-1.355140209197998</v>
      </c>
      <c r="BP221" s="1">
        <v>7.355140209197998</v>
      </c>
      <c r="BQ221" s="1">
        <v>1</v>
      </c>
      <c r="BR221" s="1">
        <v>0</v>
      </c>
      <c r="BS221" s="1">
        <v>0.15999999642372131</v>
      </c>
      <c r="BT221" s="1">
        <v>111115</v>
      </c>
      <c r="BU221">
        <f t="shared" si="256"/>
        <v>1.5717613659604057</v>
      </c>
      <c r="BV221">
        <f t="shared" si="257"/>
        <v>2.3426459794953277E-3</v>
      </c>
      <c r="BW221">
        <f t="shared" si="258"/>
        <v>296.66490020751951</v>
      </c>
      <c r="BX221">
        <f t="shared" si="259"/>
        <v>291.69116439819334</v>
      </c>
      <c r="BY221">
        <f t="shared" si="260"/>
        <v>319.7033326978235</v>
      </c>
      <c r="BZ221">
        <f t="shared" si="261"/>
        <v>0.63147042332436321</v>
      </c>
      <c r="CA221">
        <f t="shared" si="262"/>
        <v>2.9088050048582899</v>
      </c>
      <c r="CB221">
        <f t="shared" si="263"/>
        <v>29.910497448831499</v>
      </c>
      <c r="CC221">
        <f t="shared" si="264"/>
        <v>14.23627641001314</v>
      </c>
      <c r="CD221">
        <f t="shared" si="265"/>
        <v>21.028032302856445</v>
      </c>
      <c r="CE221">
        <f t="shared" si="266"/>
        <v>2.5002348453022498</v>
      </c>
      <c r="CF221">
        <f t="shared" si="267"/>
        <v>0.1608040954543011</v>
      </c>
      <c r="CG221">
        <f t="shared" si="268"/>
        <v>1.5243227794177365</v>
      </c>
      <c r="CH221">
        <f t="shared" si="269"/>
        <v>0.97591206588451329</v>
      </c>
      <c r="CI221">
        <f t="shared" si="270"/>
        <v>0.10074683374487234</v>
      </c>
      <c r="CJ221">
        <f t="shared" si="271"/>
        <v>5.691425283764679</v>
      </c>
      <c r="CK221">
        <f t="shared" si="272"/>
        <v>1.1559474678792914</v>
      </c>
      <c r="CL221">
        <f t="shared" si="273"/>
        <v>52.115143469092693</v>
      </c>
      <c r="CM221">
        <f t="shared" si="274"/>
        <v>50.758879604584791</v>
      </c>
      <c r="CN221">
        <f t="shared" si="275"/>
        <v>-9.4795113666322258E-3</v>
      </c>
      <c r="CO221">
        <f t="shared" si="276"/>
        <v>0</v>
      </c>
      <c r="CP221">
        <f t="shared" si="277"/>
        <v>1748.4309493350015</v>
      </c>
      <c r="CQ221">
        <f t="shared" si="278"/>
        <v>250.76153564453125</v>
      </c>
      <c r="CR221">
        <f t="shared" si="279"/>
        <v>0.10897807210165922</v>
      </c>
      <c r="CS221">
        <v>-9999</v>
      </c>
    </row>
    <row r="222" spans="1:97" x14ac:dyDescent="0.2">
      <c r="A222" t="s">
        <v>84</v>
      </c>
      <c r="B222" t="s">
        <v>195</v>
      </c>
      <c r="C222" t="s">
        <v>100</v>
      </c>
      <c r="D222">
        <v>1</v>
      </c>
      <c r="E222">
        <v>3</v>
      </c>
      <c r="F222" t="s">
        <v>332</v>
      </c>
      <c r="G222" t="s">
        <v>101</v>
      </c>
      <c r="H222" t="s">
        <v>333</v>
      </c>
      <c r="I222">
        <v>1</v>
      </c>
      <c r="J222" s="6">
        <v>20130615</v>
      </c>
      <c r="K222" s="6" t="s">
        <v>294</v>
      </c>
      <c r="L222" s="6" t="s">
        <v>86</v>
      </c>
      <c r="M222" s="6" t="s">
        <v>87</v>
      </c>
      <c r="O222" s="1">
        <v>49</v>
      </c>
      <c r="P222" s="1" t="s">
        <v>345</v>
      </c>
      <c r="Q222" s="1">
        <v>13861.999999517575</v>
      </c>
      <c r="R222" s="1">
        <v>0</v>
      </c>
      <c r="S222">
        <f>(BB222-BC222*(1000-BD222)/(1000-BE222))*BU222</f>
        <v>23.034368671104495</v>
      </c>
      <c r="T222">
        <f>IF(CF222&lt;&gt;0,1/(1/CF222-1/AX222),0)</f>
        <v>0.16841622503485432</v>
      </c>
      <c r="U222">
        <f>((CI222-BV222/2)*BC222-S222)/(CI222+BV222/2)</f>
        <v>643.81795590425395</v>
      </c>
      <c r="V222" s="1">
        <v>49</v>
      </c>
      <c r="W222" s="1">
        <v>49</v>
      </c>
      <c r="X222" s="1">
        <v>0</v>
      </c>
      <c r="Y222" s="1">
        <v>0</v>
      </c>
      <c r="Z222" s="1">
        <v>425.7158203125</v>
      </c>
      <c r="AA222" s="1">
        <v>738.34320068359375</v>
      </c>
      <c r="AB222" s="1">
        <v>609.14422607421875</v>
      </c>
      <c r="AC222">
        <v>-9999</v>
      </c>
      <c r="AD222">
        <f>CQ222/AA222</f>
        <v>0.42341742983703007</v>
      </c>
      <c r="AE222">
        <f>(AA222-AB222)/AA222</f>
        <v>0.17498498596554604</v>
      </c>
      <c r="AF222" s="1">
        <v>-1</v>
      </c>
      <c r="AG222" s="1">
        <v>0.87</v>
      </c>
      <c r="AH222" s="1">
        <v>0.92</v>
      </c>
      <c r="AI222" s="1">
        <v>10.053359031677246</v>
      </c>
      <c r="AJ222">
        <f>(AI222*AH222+(100-AI222)*AG222)/100</f>
        <v>0.87502667951583857</v>
      </c>
      <c r="AK222">
        <f>(S222-AF222)/CP222</f>
        <v>1.3744504160535107E-2</v>
      </c>
      <c r="AL222">
        <f>(AA222-AB222)/(AA222-Z222)</f>
        <v>0.41326826350274798</v>
      </c>
      <c r="AM222">
        <f>(Y222-AA222)/(Y222-Z222)</f>
        <v>1.7343569711400606</v>
      </c>
      <c r="AN222">
        <f>(Y222-AA222)/AA222</f>
        <v>-1</v>
      </c>
      <c r="AO222" s="1">
        <v>1998.399658203125</v>
      </c>
      <c r="AP222" s="1">
        <v>0.5</v>
      </c>
      <c r="AQ222">
        <f>AE222*AP222*AJ222*AO222</f>
        <v>152.99401184219377</v>
      </c>
      <c r="AR222">
        <f>BV222*1000</f>
        <v>2.3838951958975736</v>
      </c>
      <c r="AS222">
        <f>(CA222-CG222)</f>
        <v>1.3690139298424537</v>
      </c>
      <c r="AT222">
        <f>(AZ222+BZ222*R222)</f>
        <v>23.419635772705078</v>
      </c>
      <c r="AU222" s="1">
        <v>1.91</v>
      </c>
      <c r="AV222">
        <f>(AU222*BO222+BP222)</f>
        <v>4.766822409629822</v>
      </c>
      <c r="AW222" s="1">
        <v>1</v>
      </c>
      <c r="AX222">
        <f>AV222*(AW222+1)*(AW222+1)/(AW222*AW222+1)</f>
        <v>9.5336448192596439</v>
      </c>
      <c r="AY222" s="1">
        <v>18.533897399902344</v>
      </c>
      <c r="AZ222" s="1">
        <v>23.419635772705078</v>
      </c>
      <c r="BA222" s="1">
        <v>17.006088256835938</v>
      </c>
      <c r="BB222" s="1">
        <v>899.513427734375</v>
      </c>
      <c r="BC222" s="1">
        <v>883.5177001953125</v>
      </c>
      <c r="BD222" s="1">
        <v>14.169587135314941</v>
      </c>
      <c r="BE222" s="1">
        <v>15.66258716583252</v>
      </c>
      <c r="BF222" s="1">
        <v>64.33392333984375</v>
      </c>
      <c r="BG222" s="1">
        <v>71.112564086914062</v>
      </c>
      <c r="BH222" s="1">
        <v>300.19586181640625</v>
      </c>
      <c r="BI222" s="1">
        <v>1998.399658203125</v>
      </c>
      <c r="BJ222" s="1">
        <v>1.1886861324310303</v>
      </c>
      <c r="BK222" s="1">
        <v>97.246139526367188</v>
      </c>
      <c r="BL222" s="1">
        <v>1.0192022323608398</v>
      </c>
      <c r="BM222" s="1">
        <v>0.19449508190155029</v>
      </c>
      <c r="BN222" s="1">
        <v>0.5</v>
      </c>
      <c r="BO222" s="1">
        <v>-1.355140209197998</v>
      </c>
      <c r="BP222" s="1">
        <v>7.355140209197998</v>
      </c>
      <c r="BQ222" s="1">
        <v>1</v>
      </c>
      <c r="BR222" s="1">
        <v>0</v>
      </c>
      <c r="BS222" s="1">
        <v>0.15999999642372131</v>
      </c>
      <c r="BT222" s="1">
        <v>111115</v>
      </c>
      <c r="BU222">
        <f>BH222*0.000001/(AU222*0.0001)</f>
        <v>1.5717060828084095</v>
      </c>
      <c r="BV222">
        <f>(BE222-BD222)/(1000-BE222)*BU222</f>
        <v>2.3838951958975738E-3</v>
      </c>
      <c r="BW222">
        <f>(AZ222+273.15)</f>
        <v>296.56963577270506</v>
      </c>
      <c r="BX222">
        <f>(AY222+273.15)</f>
        <v>291.68389739990232</v>
      </c>
      <c r="BY222">
        <f>(BI222*BQ222+BJ222*BR222)*BS222</f>
        <v>319.7439381656659</v>
      </c>
      <c r="BZ222">
        <f>((BY222+0.00000010773*(BX222^4-BW222^4))-BV222*44100)/(AV222*51.4+0.00000043092*BW222^3)</f>
        <v>0.62843421278521305</v>
      </c>
      <c r="CA222">
        <f>0.61365*EXP(17.502*AT222/(240.97+AT222))</f>
        <v>2.8921400667148909</v>
      </c>
      <c r="CB222">
        <f>CA222*1000/BK222</f>
        <v>29.740410064614647</v>
      </c>
      <c r="CC222">
        <f>(CB222-BE222)</f>
        <v>14.077822898782127</v>
      </c>
      <c r="CD222">
        <f>IF(R222,AZ222,(AY222+AZ222)/2)</f>
        <v>20.976766586303711</v>
      </c>
      <c r="CE222">
        <f>0.61365*EXP(17.502*CD222/(240.97+CD222))</f>
        <v>2.492370483256265</v>
      </c>
      <c r="CF222">
        <f>IF(CC222&lt;&gt;0,(1000-(CB222+BE222)/2)/CC222*BV222,0)</f>
        <v>0.16549271994397771</v>
      </c>
      <c r="CG222">
        <f>BE222*BK222/1000</f>
        <v>1.5231261368724371</v>
      </c>
      <c r="CH222">
        <f>(CE222-CG222)</f>
        <v>0.96924434638382784</v>
      </c>
      <c r="CI222">
        <f>1/(1.6/T222+1.37/AX222)</f>
        <v>0.10369169483749442</v>
      </c>
      <c r="CJ222">
        <f>U222*BK222*0.001</f>
        <v>62.608810769445597</v>
      </c>
      <c r="CK222">
        <f>U222/BC222</f>
        <v>0.72869842422164266</v>
      </c>
      <c r="CL222">
        <f>(1-BV222*BK222/CA222/T222)*100</f>
        <v>52.40555383884341</v>
      </c>
      <c r="CM222">
        <f>(BC222-S222/(AX222/1.35))</f>
        <v>880.25594686848717</v>
      </c>
      <c r="CN222">
        <f>S222*CL222/100/CM222</f>
        <v>1.3713384747148812E-2</v>
      </c>
      <c r="CO222">
        <f>(Y222-X222)</f>
        <v>0</v>
      </c>
      <c r="CP222">
        <f>BI222*AJ222</f>
        <v>1748.6530172630671</v>
      </c>
      <c r="CQ222">
        <f>(AA222-Z222)</f>
        <v>312.62738037109375</v>
      </c>
      <c r="CR222">
        <f>(AA222-AB222)/(AA222-X222)</f>
        <v>0.17498498596554604</v>
      </c>
      <c r="CS222">
        <v>-9999</v>
      </c>
    </row>
    <row r="223" spans="1:97" x14ac:dyDescent="0.2">
      <c r="A223" t="s">
        <v>84</v>
      </c>
      <c r="B223" t="s">
        <v>195</v>
      </c>
      <c r="C223" t="s">
        <v>100</v>
      </c>
      <c r="D223">
        <v>1</v>
      </c>
      <c r="E223">
        <v>3</v>
      </c>
      <c r="F223" t="s">
        <v>332</v>
      </c>
      <c r="G223" t="s">
        <v>101</v>
      </c>
      <c r="H223" t="s">
        <v>333</v>
      </c>
      <c r="I223">
        <v>1</v>
      </c>
      <c r="J223" s="6">
        <v>20130615</v>
      </c>
      <c r="K223" s="6" t="s">
        <v>294</v>
      </c>
      <c r="L223" s="6" t="s">
        <v>86</v>
      </c>
      <c r="M223" s="6" t="s">
        <v>87</v>
      </c>
      <c r="O223" s="1">
        <v>50</v>
      </c>
      <c r="P223" s="1" t="s">
        <v>346</v>
      </c>
      <c r="Q223" s="1">
        <v>14101.499999552034</v>
      </c>
      <c r="R223" s="1">
        <v>0</v>
      </c>
      <c r="S223">
        <f>(BB223-BC223*(1000-BD223)/(1000-BE223))*BU223</f>
        <v>27.03340556857523</v>
      </c>
      <c r="T223">
        <f>IF(CF223&lt;&gt;0,1/(1/CF223-1/AX223),0)</f>
        <v>0.1691143044737119</v>
      </c>
      <c r="U223">
        <f>((CI223-BV223/2)*BC223-S223)/(CI223+BV223/2)</f>
        <v>897.61033015340877</v>
      </c>
      <c r="V223" s="1">
        <v>50</v>
      </c>
      <c r="W223" s="1">
        <v>50</v>
      </c>
      <c r="X223" s="1">
        <v>0</v>
      </c>
      <c r="Y223" s="1">
        <v>0</v>
      </c>
      <c r="Z223" s="1">
        <v>433.327392578125</v>
      </c>
      <c r="AA223" s="1">
        <v>771.0704345703125</v>
      </c>
      <c r="AB223" s="1">
        <v>626.08013916015625</v>
      </c>
      <c r="AC223">
        <v>-9999</v>
      </c>
      <c r="AD223">
        <f>CQ223/AA223</f>
        <v>0.43801840512844786</v>
      </c>
      <c r="AE223">
        <f>(AA223-AB223)/AA223</f>
        <v>0.18803767971074353</v>
      </c>
      <c r="AF223" s="1">
        <v>-1</v>
      </c>
      <c r="AG223" s="1">
        <v>0.87</v>
      </c>
      <c r="AH223" s="1">
        <v>0.92</v>
      </c>
      <c r="AI223" s="1">
        <v>10.053359031677246</v>
      </c>
      <c r="AJ223">
        <f>(AI223*AH223+(100-AI223)*AG223)/100</f>
        <v>0.87502667951583857</v>
      </c>
      <c r="AK223">
        <f>(S223-AF223)/CP223</f>
        <v>1.6034333381884567E-2</v>
      </c>
      <c r="AL223">
        <f>(AA223-AB223)/(AA223-Z223)</f>
        <v>0.42929173182940095</v>
      </c>
      <c r="AM223">
        <f>(Y223-AA223)/(Y223-Z223)</f>
        <v>1.7794177053584155</v>
      </c>
      <c r="AN223">
        <f>(Y223-AA223)/AA223</f>
        <v>-1</v>
      </c>
      <c r="AO223" s="1">
        <v>1998.03759765625</v>
      </c>
      <c r="AP223" s="1">
        <v>0.5</v>
      </c>
      <c r="AQ223">
        <f>AE223*AP223*AJ223*AO223</f>
        <v>164.37654163598179</v>
      </c>
      <c r="AR223">
        <f>BV223*1000</f>
        <v>2.4037670154736062</v>
      </c>
      <c r="AS223">
        <f>(CA223-CG223)</f>
        <v>1.3748282029880858</v>
      </c>
      <c r="AT223">
        <f>(AZ223+BZ223*R223)</f>
        <v>23.437908172607422</v>
      </c>
      <c r="AU223" s="1">
        <v>1.91</v>
      </c>
      <c r="AV223">
        <f>(AU223*BO223+BP223)</f>
        <v>4.766822409629822</v>
      </c>
      <c r="AW223" s="1">
        <v>1</v>
      </c>
      <c r="AX223">
        <f>AV223*(AW223+1)*(AW223+1)/(AW223*AW223+1)</f>
        <v>9.5336448192596439</v>
      </c>
      <c r="AY223" s="1">
        <v>18.544363021850586</v>
      </c>
      <c r="AZ223" s="1">
        <v>23.437908172607422</v>
      </c>
      <c r="BA223" s="1">
        <v>17.005220413208008</v>
      </c>
      <c r="BB223" s="1">
        <v>1200.265869140625</v>
      </c>
      <c r="BC223" s="1">
        <v>1181.2576904296875</v>
      </c>
      <c r="BD223" s="1">
        <v>14.129929542541504</v>
      </c>
      <c r="BE223" s="1">
        <v>15.635537147521973</v>
      </c>
      <c r="BF223" s="1">
        <v>64.112098693847656</v>
      </c>
      <c r="BG223" s="1">
        <v>70.943534851074219</v>
      </c>
      <c r="BH223" s="1">
        <v>300.17178344726562</v>
      </c>
      <c r="BI223" s="1">
        <v>1998.03759765625</v>
      </c>
      <c r="BJ223" s="1">
        <v>1.0998066663742065</v>
      </c>
      <c r="BK223" s="1">
        <v>97.246536254882812</v>
      </c>
      <c r="BL223" s="1">
        <v>1.1510381698608398</v>
      </c>
      <c r="BM223" s="1">
        <v>0.19580256938934326</v>
      </c>
      <c r="BN223" s="1">
        <v>0.25</v>
      </c>
      <c r="BO223" s="1">
        <v>-1.355140209197998</v>
      </c>
      <c r="BP223" s="1">
        <v>7.355140209197998</v>
      </c>
      <c r="BQ223" s="1">
        <v>1</v>
      </c>
      <c r="BR223" s="1">
        <v>0</v>
      </c>
      <c r="BS223" s="1">
        <v>0.15999999642372131</v>
      </c>
      <c r="BT223" s="1">
        <v>111115</v>
      </c>
      <c r="BU223">
        <f>BH223*0.000001/(AU223*0.0001)</f>
        <v>1.5715800180485111</v>
      </c>
      <c r="BV223">
        <f>(BE223-BD223)/(1000-BE223)*BU223</f>
        <v>2.4037670154736061E-3</v>
      </c>
      <c r="BW223">
        <f>(AZ223+273.15)</f>
        <v>296.5879081726074</v>
      </c>
      <c r="BX223">
        <f>(AY223+273.15)</f>
        <v>291.69436302185056</v>
      </c>
      <c r="BY223">
        <f>(BI223*BQ223+BJ223*BR223)*BS223</f>
        <v>319.68600847946072</v>
      </c>
      <c r="BZ223">
        <f>((BY223+0.00000010773*(BX223^4-BW223^4))-BV223*44100)/(AV223*51.4+0.00000043092*BW223^3)</f>
        <v>0.62441846117275324</v>
      </c>
      <c r="CA223">
        <f>0.61365*EXP(17.502*AT223/(240.97+AT223))</f>
        <v>2.8953300330691483</v>
      </c>
      <c r="CB223">
        <f>CA223*1000/BK223</f>
        <v>29.77309161408586</v>
      </c>
      <c r="CC223">
        <f>(CB223-BE223)</f>
        <v>14.137554466563888</v>
      </c>
      <c r="CD223">
        <f>IF(R223,AZ223,(AY223+AZ223)/2)</f>
        <v>20.991135597229004</v>
      </c>
      <c r="CE223">
        <f>0.61365*EXP(17.502*CD223/(240.97+CD223))</f>
        <v>2.4945725577661015</v>
      </c>
      <c r="CF223">
        <f>IF(CC223&lt;&gt;0,(1000-(CB223+BE223)/2)/CC223*BV223,0)</f>
        <v>0.1661667255827064</v>
      </c>
      <c r="CG223">
        <f>BE223*BK223/1000</f>
        <v>1.5205018300810624</v>
      </c>
      <c r="CH223">
        <f>(CE223-CG223)</f>
        <v>0.97407072768503911</v>
      </c>
      <c r="CI223">
        <f>1/(1.6/T223+1.37/AX223)</f>
        <v>0.10411506290243885</v>
      </c>
      <c r="CJ223">
        <f>U223*BK223*0.001</f>
        <v>87.2894955140208</v>
      </c>
      <c r="CK223">
        <f>U223/BC223</f>
        <v>0.75987681386175709</v>
      </c>
      <c r="CL223">
        <f>(1-BV223*BK223/CA223/T223)*100</f>
        <v>52.259375703520391</v>
      </c>
      <c r="CM223">
        <f>(BC223-S223/(AX223/1.35))</f>
        <v>1177.4296584220497</v>
      </c>
      <c r="CN223">
        <f>S223*CL223/100/CM223</f>
        <v>1.1998584272517222E-2</v>
      </c>
      <c r="CO223">
        <f>(Y223-X223)</f>
        <v>0</v>
      </c>
      <c r="CP223">
        <f>BI223*AJ223</f>
        <v>1748.3362046249515</v>
      </c>
      <c r="CQ223">
        <f>(AA223-Z223)</f>
        <v>337.7430419921875</v>
      </c>
      <c r="CR223">
        <f>(AA223-AB223)/(AA223-X223)</f>
        <v>0.18803767971074353</v>
      </c>
      <c r="CS223">
        <v>-9999</v>
      </c>
    </row>
    <row r="224" spans="1:97" x14ac:dyDescent="0.2">
      <c r="A224" t="s">
        <v>84</v>
      </c>
      <c r="B224" t="s">
        <v>195</v>
      </c>
      <c r="C224" t="s">
        <v>100</v>
      </c>
      <c r="D224">
        <v>1</v>
      </c>
      <c r="E224">
        <v>3</v>
      </c>
      <c r="F224" t="s">
        <v>332</v>
      </c>
      <c r="G224" t="s">
        <v>101</v>
      </c>
      <c r="H224" t="s">
        <v>333</v>
      </c>
      <c r="I224">
        <v>1</v>
      </c>
      <c r="J224" s="6">
        <v>20130615</v>
      </c>
      <c r="K224" s="6" t="s">
        <v>294</v>
      </c>
      <c r="L224" s="6" t="s">
        <v>86</v>
      </c>
      <c r="M224" s="6" t="s">
        <v>87</v>
      </c>
      <c r="O224" s="1">
        <v>51</v>
      </c>
      <c r="P224" s="1" t="s">
        <v>347</v>
      </c>
      <c r="Q224" s="1">
        <v>14249.999999104068</v>
      </c>
      <c r="R224" s="1">
        <v>0</v>
      </c>
      <c r="S224">
        <f>(BB224-BC224*(1000-BD224)/(1000-BE224))*BU224</f>
        <v>27.711215758712676</v>
      </c>
      <c r="T224">
        <f>IF(CF224&lt;&gt;0,1/(1/CF224-1/AX224),0)</f>
        <v>0.16764695521510004</v>
      </c>
      <c r="U224">
        <f>((CI224-BV224/2)*BC224-S224)/(CI224+BV224/2)</f>
        <v>1180.248681884784</v>
      </c>
      <c r="V224" s="1">
        <v>51</v>
      </c>
      <c r="W224" s="1">
        <v>51</v>
      </c>
      <c r="X224" s="1">
        <v>0</v>
      </c>
      <c r="Y224" s="1">
        <v>0</v>
      </c>
      <c r="Z224" s="1">
        <v>435.126708984375</v>
      </c>
      <c r="AA224" s="1">
        <v>778.1348876953125</v>
      </c>
      <c r="AB224" s="1">
        <v>629.84820556640625</v>
      </c>
      <c r="AC224">
        <v>-9999</v>
      </c>
      <c r="AD224">
        <f>CQ224/AA224</f>
        <v>0.4408081222612476</v>
      </c>
      <c r="AE224">
        <f>(AA224-AB224)/AA224</f>
        <v>0.19056680849782123</v>
      </c>
      <c r="AF224" s="1">
        <v>-1</v>
      </c>
      <c r="AG224" s="1">
        <v>0.87</v>
      </c>
      <c r="AH224" s="1">
        <v>0.92</v>
      </c>
      <c r="AI224" s="1">
        <v>10.030723571777344</v>
      </c>
      <c r="AJ224">
        <f>(AI224*AH224+(100-AI224)*AG224)/100</f>
        <v>0.87501536178588868</v>
      </c>
      <c r="AK224">
        <f>(S224-AF224)/CP224</f>
        <v>1.6388406210941363E-2</v>
      </c>
      <c r="AL224">
        <f>(AA224-AB224)/(AA224-Z224)</f>
        <v>0.43231238009013057</v>
      </c>
      <c r="AM224">
        <f>(Y224-AA224)/(Y224-Z224)</f>
        <v>1.7882949302550275</v>
      </c>
      <c r="AN224">
        <f>(Y224-AA224)/AA224</f>
        <v>-1</v>
      </c>
      <c r="AO224" s="1">
        <v>2002.161865234375</v>
      </c>
      <c r="AP224" s="1">
        <v>0.5</v>
      </c>
      <c r="AQ224">
        <f>AE224*AP224*AJ224*AO224</f>
        <v>166.92912919065191</v>
      </c>
      <c r="AR224">
        <f>BV224*1000</f>
        <v>2.3927488244650594</v>
      </c>
      <c r="AS224">
        <f>(CA224-CG224)</f>
        <v>1.3803123283873473</v>
      </c>
      <c r="AT224">
        <f>(AZ224+BZ224*R224)</f>
        <v>23.457342147827148</v>
      </c>
      <c r="AU224" s="1">
        <v>1.91</v>
      </c>
      <c r="AV224">
        <f>(AU224*BO224+BP224)</f>
        <v>4.766822409629822</v>
      </c>
      <c r="AW224" s="1">
        <v>1</v>
      </c>
      <c r="AX224">
        <f>AV224*(AW224+1)*(AW224+1)/(AW224*AW224+1)</f>
        <v>9.5336448192596439</v>
      </c>
      <c r="AY224" s="1">
        <v>18.561435699462891</v>
      </c>
      <c r="AZ224" s="1">
        <v>23.457342147827148</v>
      </c>
      <c r="BA224" s="1">
        <v>17.005584716796875</v>
      </c>
      <c r="BB224" s="1">
        <v>1499.414794921875</v>
      </c>
      <c r="BC224" s="1">
        <v>1479.5296630859375</v>
      </c>
      <c r="BD224" s="1">
        <v>14.115052223205566</v>
      </c>
      <c r="BE224" s="1">
        <v>15.613778114318848</v>
      </c>
      <c r="BF224" s="1">
        <v>63.977344512939453</v>
      </c>
      <c r="BG224" s="1">
        <v>70.770408630371094</v>
      </c>
      <c r="BH224" s="1">
        <v>300.17449951171875</v>
      </c>
      <c r="BI224" s="1">
        <v>2002.161865234375</v>
      </c>
      <c r="BJ224" s="1">
        <v>1.1365439891815186</v>
      </c>
      <c r="BK224" s="1">
        <v>97.248329162597656</v>
      </c>
      <c r="BL224" s="1">
        <v>1.4166631698608398</v>
      </c>
      <c r="BM224" s="1">
        <v>0.19298446178436279</v>
      </c>
      <c r="BN224" s="1">
        <v>0.5</v>
      </c>
      <c r="BO224" s="1">
        <v>-1.355140209197998</v>
      </c>
      <c r="BP224" s="1">
        <v>7.355140209197998</v>
      </c>
      <c r="BQ224" s="1">
        <v>1</v>
      </c>
      <c r="BR224" s="1">
        <v>0</v>
      </c>
      <c r="BS224" s="1">
        <v>0.15999999642372131</v>
      </c>
      <c r="BT224" s="1">
        <v>111115</v>
      </c>
      <c r="BU224">
        <f>BH224*0.000001/(AU224*0.0001)</f>
        <v>1.5715942382812498</v>
      </c>
      <c r="BV224">
        <f>(BE224-BD224)/(1000-BE224)*BU224</f>
        <v>2.3927488244650593E-3</v>
      </c>
      <c r="BW224">
        <f>(AZ224+273.15)</f>
        <v>296.60734214782713</v>
      </c>
      <c r="BX224">
        <f>(AY224+273.15)</f>
        <v>291.71143569946287</v>
      </c>
      <c r="BY224">
        <f>(BI224*BQ224+BJ224*BR224)*BS224</f>
        <v>320.34589127721119</v>
      </c>
      <c r="BZ224">
        <f>((BY224+0.00000010773*(BX224^4-BW224^4))-BV224*44100)/(AV224*51.4+0.00000043092*BW224^3)</f>
        <v>0.6287441915450358</v>
      </c>
      <c r="CA224">
        <f>0.61365*EXP(17.502*AT224/(240.97+AT224))</f>
        <v>2.8987261619203899</v>
      </c>
      <c r="CB224">
        <f>CA224*1000/BK224</f>
        <v>29.80746493930776</v>
      </c>
      <c r="CC224">
        <f>(CB224-BE224)</f>
        <v>14.193686824988912</v>
      </c>
      <c r="CD224">
        <f>IF(R224,AZ224,(AY224+AZ224)/2)</f>
        <v>21.00938892364502</v>
      </c>
      <c r="CE224">
        <f>0.61365*EXP(17.502*CD224/(240.97+CD224))</f>
        <v>2.497372366939266</v>
      </c>
      <c r="CF224">
        <f>IF(CC224&lt;&gt;0,(1000-(CB224+BE224)/2)/CC224*BV224,0)</f>
        <v>0.16474986663697452</v>
      </c>
      <c r="CG224">
        <f>BE224*BK224/1000</f>
        <v>1.5184138335330426</v>
      </c>
      <c r="CH224">
        <f>(CE224-CG224)</f>
        <v>0.97895853340622341</v>
      </c>
      <c r="CI224">
        <f>1/(1.6/T224+1.37/AX224)</f>
        <v>0.10322509097924176</v>
      </c>
      <c r="CJ224">
        <f>U224*BK224*0.001</f>
        <v>114.77721230965348</v>
      </c>
      <c r="CK224">
        <f>U224/BC224</f>
        <v>0.79771883682485523</v>
      </c>
      <c r="CL224">
        <f>(1-BV224*BK224/CA224/T224)*100</f>
        <v>52.11754606640546</v>
      </c>
      <c r="CM224">
        <f>(BC224-S224/(AX224/1.35))</f>
        <v>1475.605650603462</v>
      </c>
      <c r="CN224">
        <f>S224*CL224/100/CM224</f>
        <v>9.7874426224254015E-3</v>
      </c>
      <c r="CO224">
        <f>(Y224-X224)</f>
        <v>0</v>
      </c>
      <c r="CP224">
        <f>BI224*AJ224</f>
        <v>1751.9223888619663</v>
      </c>
      <c r="CQ224">
        <f>(AA224-Z224)</f>
        <v>343.0081787109375</v>
      </c>
      <c r="CR224">
        <f>(AA224-AB224)/(AA224-X224)</f>
        <v>0.19056680849782123</v>
      </c>
      <c r="CS224">
        <v>-9999</v>
      </c>
    </row>
    <row r="225" spans="1:97" x14ac:dyDescent="0.2">
      <c r="A225" t="s">
        <v>84</v>
      </c>
      <c r="B225" t="s">
        <v>195</v>
      </c>
      <c r="C225" t="s">
        <v>100</v>
      </c>
      <c r="D225">
        <v>1</v>
      </c>
      <c r="E225">
        <v>3</v>
      </c>
      <c r="F225" t="s">
        <v>332</v>
      </c>
      <c r="G225" t="s">
        <v>101</v>
      </c>
      <c r="H225" t="s">
        <v>333</v>
      </c>
      <c r="I225">
        <v>2</v>
      </c>
      <c r="J225" s="6">
        <v>20130615</v>
      </c>
      <c r="K225" s="6" t="s">
        <v>294</v>
      </c>
      <c r="L225" s="6" t="s">
        <v>86</v>
      </c>
      <c r="M225" s="6" t="s">
        <v>87</v>
      </c>
      <c r="O225" s="1">
        <v>52</v>
      </c>
      <c r="P225" s="1" t="s">
        <v>348</v>
      </c>
      <c r="Q225" s="1">
        <v>14903.999999310821</v>
      </c>
      <c r="R225" s="1">
        <v>0</v>
      </c>
      <c r="S225">
        <f t="shared" ref="S225:S250" si="280">(BB225-BC225*(1000-BD225)/(1000-BE225))*BU225</f>
        <v>13.112647558095203</v>
      </c>
      <c r="T225">
        <f t="shared" ref="T225:T250" si="281">IF(CF225&lt;&gt;0,1/(1/CF225-1/AX225),0)</f>
        <v>0.15729247231630383</v>
      </c>
      <c r="U225">
        <f t="shared" ref="U225:U250" si="282">((CI225-BV225/2)*BC225-S225)/(CI225+BV225/2)</f>
        <v>243.99759809364772</v>
      </c>
      <c r="V225" s="1">
        <v>52</v>
      </c>
      <c r="W225" s="1">
        <v>52</v>
      </c>
      <c r="X225" s="1">
        <v>0</v>
      </c>
      <c r="Y225" s="1">
        <v>0</v>
      </c>
      <c r="Z225" s="1">
        <v>428.512451171875</v>
      </c>
      <c r="AA225" s="1">
        <v>708.78253173828125</v>
      </c>
      <c r="AB225" s="1">
        <v>597.13226318359375</v>
      </c>
      <c r="AC225">
        <v>-9999</v>
      </c>
      <c r="AD225">
        <f t="shared" ref="AD225:AD250" si="283">CQ225/AA225</f>
        <v>0.39542464439557645</v>
      </c>
      <c r="AE225">
        <f t="shared" ref="AE225:AE250" si="284">(AA225-AB225)/AA225</f>
        <v>0.15752401273330829</v>
      </c>
      <c r="AF225" s="1">
        <v>-1</v>
      </c>
      <c r="AG225" s="1">
        <v>0.87</v>
      </c>
      <c r="AH225" s="1">
        <v>0.92</v>
      </c>
      <c r="AI225" s="1">
        <v>10.030723571777344</v>
      </c>
      <c r="AJ225">
        <f t="shared" ref="AJ225:AJ250" si="285">(AI225*AH225+(100-AI225)*AG225)/100</f>
        <v>0.87501536178588868</v>
      </c>
      <c r="AK225">
        <f t="shared" ref="AK225:AK250" si="286">(S225-AF225)/CP225</f>
        <v>8.0650495305668608E-3</v>
      </c>
      <c r="AL225">
        <f t="shared" ref="AL225:AL250" si="287">(AA225-AB225)/(AA225-Z225)</f>
        <v>0.39836670517612904</v>
      </c>
      <c r="AM225">
        <f t="shared" ref="AM225:AM250" si="288">(Y225-AA225)/(Y225-Z225)</f>
        <v>1.6540535281995594</v>
      </c>
      <c r="AN225">
        <f t="shared" ref="AN225:AN250" si="289">(Y225-AA225)/AA225</f>
        <v>-1</v>
      </c>
      <c r="AO225" s="1">
        <v>1999.79638671875</v>
      </c>
      <c r="AP225" s="1">
        <v>0.5</v>
      </c>
      <c r="AQ225">
        <f t="shared" ref="AQ225:AQ250" si="290">AE225*AP225*AJ225*AO225</f>
        <v>137.82189837870899</v>
      </c>
      <c r="AR225">
        <f t="shared" ref="AR225:AR250" si="291">BV225*1000</f>
        <v>3.3679100484906783</v>
      </c>
      <c r="AS225">
        <f t="shared" ref="AS225:AS250" si="292">(CA225-CG225)</f>
        <v>2.0609910291180871</v>
      </c>
      <c r="AT225">
        <f t="shared" ref="AT225:AT250" si="293">(AZ225+BZ225*R225)</f>
        <v>27.192398071289062</v>
      </c>
      <c r="AU225" s="1">
        <v>2</v>
      </c>
      <c r="AV225">
        <f t="shared" ref="AV225:AV250" si="294">(AU225*BO225+BP225)</f>
        <v>4.644859790802002</v>
      </c>
      <c r="AW225" s="1">
        <v>1</v>
      </c>
      <c r="AX225">
        <f t="shared" ref="AX225:AX250" si="295">AV225*(AW225+1)*(AW225+1)/(AW225*AW225+1)</f>
        <v>9.2897195816040039</v>
      </c>
      <c r="AY225" s="1">
        <v>25.944717407226562</v>
      </c>
      <c r="AZ225" s="1">
        <v>27.192398071289062</v>
      </c>
      <c r="BA225" s="1">
        <v>25.979049682617188</v>
      </c>
      <c r="BB225" s="1">
        <v>399.95074462890625</v>
      </c>
      <c r="BC225" s="1">
        <v>390.33831787109375</v>
      </c>
      <c r="BD225" s="1">
        <v>13.822333335876465</v>
      </c>
      <c r="BE225" s="1">
        <v>16.030292510986328</v>
      </c>
      <c r="BF225" s="1">
        <v>39.964706420898438</v>
      </c>
      <c r="BG225" s="1">
        <v>46.348609924316406</v>
      </c>
      <c r="BH225" s="1">
        <v>300.17959594726562</v>
      </c>
      <c r="BI225" s="1">
        <v>1999.79638671875</v>
      </c>
      <c r="BJ225" s="1">
        <v>1.0938912630081177</v>
      </c>
      <c r="BK225" s="1">
        <v>97.241722106933594</v>
      </c>
      <c r="BL225" s="1">
        <v>-0.42586612701416016</v>
      </c>
      <c r="BM225" s="1">
        <v>2.2036433219909668E-2</v>
      </c>
      <c r="BN225" s="1">
        <v>0.25</v>
      </c>
      <c r="BO225" s="1">
        <v>-1.355140209197998</v>
      </c>
      <c r="BP225" s="1">
        <v>7.355140209197998</v>
      </c>
      <c r="BQ225" s="1">
        <v>1</v>
      </c>
      <c r="BR225" s="1">
        <v>0</v>
      </c>
      <c r="BS225" s="1">
        <v>0.15999999642372131</v>
      </c>
      <c r="BT225" s="1">
        <v>111115</v>
      </c>
      <c r="BU225">
        <f t="shared" ref="BU225:BU250" si="296">BH225*0.000001/(AU225*0.0001)</f>
        <v>1.500897979736328</v>
      </c>
      <c r="BV225">
        <f t="shared" ref="BV225:BV250" si="297">(BE225-BD225)/(1000-BE225)*BU225</f>
        <v>3.3679100484906785E-3</v>
      </c>
      <c r="BW225">
        <f t="shared" ref="BW225:BW250" si="298">(AZ225+273.15)</f>
        <v>300.34239807128904</v>
      </c>
      <c r="BX225">
        <f t="shared" ref="BX225:BX250" si="299">(AY225+273.15)</f>
        <v>299.09471740722654</v>
      </c>
      <c r="BY225">
        <f t="shared" ref="BY225:BY250" si="300">(BI225*BQ225+BJ225*BR225)*BS225</f>
        <v>319.9674147231708</v>
      </c>
      <c r="BZ225">
        <f t="shared" ref="BZ225:BZ250" si="301">((BY225+0.00000010773*(BX225^4-BW225^4))-BV225*44100)/(AV225*51.4+0.00000043092*BW225^3)</f>
        <v>0.62681274596738046</v>
      </c>
      <c r="CA225">
        <f t="shared" ref="CA225:CA250" si="302">0.61365*EXP(17.502*AT225/(240.97+AT225))</f>
        <v>3.6198042787642786</v>
      </c>
      <c r="CB225">
        <f t="shared" ref="CB225:CB250" si="303">CA225*1000/BK225</f>
        <v>37.224806393121014</v>
      </c>
      <c r="CC225">
        <f t="shared" ref="CC225:CC250" si="304">(CB225-BE225)</f>
        <v>21.194513882134686</v>
      </c>
      <c r="CD225">
        <f t="shared" ref="CD225:CD250" si="305">IF(R225,AZ225,(AY225+AZ225)/2)</f>
        <v>26.568557739257812</v>
      </c>
      <c r="CE225">
        <f t="shared" ref="CE225:CE250" si="306">0.61365*EXP(17.502*CD225/(240.97+CD225))</f>
        <v>3.4894618080379907</v>
      </c>
      <c r="CF225">
        <f t="shared" ref="CF225:CF250" si="307">IF(CC225&lt;&gt;0,(1000-(CB225+BE225)/2)/CC225*BV225,0)</f>
        <v>0.15467355728728063</v>
      </c>
      <c r="CG225">
        <f t="shared" ref="CG225:CG250" si="308">BE225*BK225/1000</f>
        <v>1.5588132496461913</v>
      </c>
      <c r="CH225">
        <f t="shared" ref="CH225:CH250" si="309">(CE225-CG225)</f>
        <v>1.9306485583917994</v>
      </c>
      <c r="CI225">
        <f t="shared" ref="CI225:CI250" si="310">1/(1.6/T225+1.37/AX225)</f>
        <v>9.6902903938216448E-2</v>
      </c>
      <c r="CJ225">
        <f t="shared" ref="CJ225:CJ250" si="311">U225*BK225*0.001</f>
        <v>23.726746628581761</v>
      </c>
      <c r="CK225">
        <f t="shared" ref="CK225:CK250" si="312">U225/BC225</f>
        <v>0.62509261049340814</v>
      </c>
      <c r="CL225">
        <f t="shared" ref="CL225:CL250" si="313">(1-BV225*BK225/CA225/T225)*100</f>
        <v>42.479838426712767</v>
      </c>
      <c r="CM225">
        <f t="shared" ref="CM225:CM250" si="314">(BC225-S225/(AX225/1.35))</f>
        <v>388.43276259055727</v>
      </c>
      <c r="CN225">
        <f t="shared" ref="CN225:CN250" si="315">S225*CL225/100/CM225</f>
        <v>1.4340272069209207E-2</v>
      </c>
      <c r="CO225">
        <f t="shared" ref="CO225:CO250" si="316">(Y225-X225)</f>
        <v>0</v>
      </c>
      <c r="CP225">
        <f t="shared" ref="CP225:CP250" si="317">BI225*AJ225</f>
        <v>1749.8525588228199</v>
      </c>
      <c r="CQ225">
        <f t="shared" ref="CQ225:CQ250" si="318">(AA225-Z225)</f>
        <v>280.27008056640625</v>
      </c>
      <c r="CR225">
        <f t="shared" ref="CR225:CR250" si="319">(AA225-AB225)/(AA225-X225)</f>
        <v>0.15752401273330829</v>
      </c>
      <c r="CS225">
        <v>-9999</v>
      </c>
    </row>
    <row r="226" spans="1:97" x14ac:dyDescent="0.2">
      <c r="A226" t="s">
        <v>84</v>
      </c>
      <c r="B226" t="s">
        <v>195</v>
      </c>
      <c r="C226" t="s">
        <v>100</v>
      </c>
      <c r="D226">
        <v>1</v>
      </c>
      <c r="E226">
        <v>3</v>
      </c>
      <c r="F226" t="s">
        <v>332</v>
      </c>
      <c r="G226" t="s">
        <v>101</v>
      </c>
      <c r="H226" t="s">
        <v>333</v>
      </c>
      <c r="I226">
        <v>2</v>
      </c>
      <c r="J226" s="6">
        <v>20130615</v>
      </c>
      <c r="K226" s="6" t="s">
        <v>294</v>
      </c>
      <c r="L226" s="6" t="s">
        <v>86</v>
      </c>
      <c r="M226" s="6" t="s">
        <v>87</v>
      </c>
      <c r="O226" s="1">
        <v>53</v>
      </c>
      <c r="P226" s="1" t="s">
        <v>349</v>
      </c>
      <c r="Q226" s="1">
        <v>15166.999999379739</v>
      </c>
      <c r="R226" s="1">
        <v>0</v>
      </c>
      <c r="S226">
        <f t="shared" si="280"/>
        <v>7.3047156163207241</v>
      </c>
      <c r="T226">
        <f t="shared" si="281"/>
        <v>0.1496652742350425</v>
      </c>
      <c r="U226">
        <f t="shared" si="282"/>
        <v>156.99881009508698</v>
      </c>
      <c r="V226" s="1">
        <v>53</v>
      </c>
      <c r="W226" s="1">
        <v>53</v>
      </c>
      <c r="X226" s="1">
        <v>0</v>
      </c>
      <c r="Y226" s="1">
        <v>0</v>
      </c>
      <c r="Z226" s="1">
        <v>429.19677734375</v>
      </c>
      <c r="AA226" s="1">
        <v>688.25164794921875</v>
      </c>
      <c r="AB226" s="1">
        <v>592.7659912109375</v>
      </c>
      <c r="AC226">
        <v>-9999</v>
      </c>
      <c r="AD226">
        <f t="shared" si="283"/>
        <v>0.37639556894251358</v>
      </c>
      <c r="AE226">
        <f t="shared" si="284"/>
        <v>0.13873654646930314</v>
      </c>
      <c r="AF226" s="1">
        <v>-1</v>
      </c>
      <c r="AG226" s="1">
        <v>0.87</v>
      </c>
      <c r="AH226" s="1">
        <v>0.92</v>
      </c>
      <c r="AI226" s="1">
        <v>10.030723571777344</v>
      </c>
      <c r="AJ226">
        <f t="shared" si="285"/>
        <v>0.87501536178588868</v>
      </c>
      <c r="AK226">
        <f t="shared" si="286"/>
        <v>4.7477200415343736E-3</v>
      </c>
      <c r="AL226">
        <f t="shared" si="287"/>
        <v>0.36859240096551771</v>
      </c>
      <c r="AM226">
        <f t="shared" si="288"/>
        <v>1.603580651767075</v>
      </c>
      <c r="AN226">
        <f t="shared" si="289"/>
        <v>-1</v>
      </c>
      <c r="AO226" s="1">
        <v>1999.051513671875</v>
      </c>
      <c r="AP226" s="1">
        <v>0.5</v>
      </c>
      <c r="AQ226">
        <f t="shared" si="290"/>
        <v>121.3390378896129</v>
      </c>
      <c r="AR226">
        <f t="shared" si="291"/>
        <v>3.2939817867874406</v>
      </c>
      <c r="AS226">
        <f t="shared" si="292"/>
        <v>2.116253683582376</v>
      </c>
      <c r="AT226">
        <f t="shared" si="293"/>
        <v>27.39103889465332</v>
      </c>
      <c r="AU226" s="1">
        <v>2</v>
      </c>
      <c r="AV226">
        <f t="shared" si="294"/>
        <v>4.644859790802002</v>
      </c>
      <c r="AW226" s="1">
        <v>1</v>
      </c>
      <c r="AX226">
        <f t="shared" si="295"/>
        <v>9.2897195816040039</v>
      </c>
      <c r="AY226" s="1">
        <v>25.990617752075195</v>
      </c>
      <c r="AZ226" s="1">
        <v>27.39103889465332</v>
      </c>
      <c r="BA226" s="1">
        <v>25.978858947753906</v>
      </c>
      <c r="BB226" s="1">
        <v>248.71348571777344</v>
      </c>
      <c r="BC226" s="1">
        <v>243.31289672851562</v>
      </c>
      <c r="BD226" s="1">
        <v>13.739543914794922</v>
      </c>
      <c r="BE226" s="1">
        <v>15.899204254150391</v>
      </c>
      <c r="BF226" s="1">
        <v>39.614234924316406</v>
      </c>
      <c r="BG226" s="1">
        <v>45.841026306152344</v>
      </c>
      <c r="BH226" s="1">
        <v>300.1962890625</v>
      </c>
      <c r="BI226" s="1">
        <v>1999.051513671875</v>
      </c>
      <c r="BJ226" s="1">
        <v>1.1721051931381226</v>
      </c>
      <c r="BK226" s="1">
        <v>97.233551025390625</v>
      </c>
      <c r="BL226" s="1">
        <v>-0.19483280181884766</v>
      </c>
      <c r="BM226" s="1">
        <v>1.8152117729187012E-2</v>
      </c>
      <c r="BN226" s="1">
        <v>0.75</v>
      </c>
      <c r="BO226" s="1">
        <v>-1.355140209197998</v>
      </c>
      <c r="BP226" s="1">
        <v>7.355140209197998</v>
      </c>
      <c r="BQ226" s="1">
        <v>1</v>
      </c>
      <c r="BR226" s="1">
        <v>0</v>
      </c>
      <c r="BS226" s="1">
        <v>0.15999999642372131</v>
      </c>
      <c r="BT226" s="1">
        <v>111115</v>
      </c>
      <c r="BU226">
        <f t="shared" si="296"/>
        <v>1.5009814453124999</v>
      </c>
      <c r="BV226">
        <f t="shared" si="297"/>
        <v>3.2939817867874404E-3</v>
      </c>
      <c r="BW226">
        <f t="shared" si="298"/>
        <v>300.5410388946533</v>
      </c>
      <c r="BX226">
        <f t="shared" si="299"/>
        <v>299.14061775207517</v>
      </c>
      <c r="BY226">
        <f t="shared" si="300"/>
        <v>319.84823503833468</v>
      </c>
      <c r="BZ226">
        <f t="shared" si="301"/>
        <v>0.63214126520226932</v>
      </c>
      <c r="CA226">
        <f t="shared" si="302"/>
        <v>3.6621897716914154</v>
      </c>
      <c r="CB226">
        <f t="shared" si="303"/>
        <v>37.663848877997957</v>
      </c>
      <c r="CC226">
        <f t="shared" si="304"/>
        <v>21.764644623847566</v>
      </c>
      <c r="CD226">
        <f t="shared" si="305"/>
        <v>26.690828323364258</v>
      </c>
      <c r="CE226">
        <f t="shared" si="306"/>
        <v>3.5146806152131598</v>
      </c>
      <c r="CF226">
        <f t="shared" si="307"/>
        <v>0.14729227062792774</v>
      </c>
      <c r="CG226">
        <f t="shared" si="308"/>
        <v>1.5459360881090396</v>
      </c>
      <c r="CH226">
        <f t="shared" si="309"/>
        <v>1.9687445271041202</v>
      </c>
      <c r="CI226">
        <f t="shared" si="310"/>
        <v>9.226796763546706E-2</v>
      </c>
      <c r="CJ226">
        <f t="shared" si="311"/>
        <v>15.265551812306253</v>
      </c>
      <c r="CK226">
        <f t="shared" si="312"/>
        <v>0.64525478183042462</v>
      </c>
      <c r="CL226">
        <f t="shared" si="313"/>
        <v>41.564676973884964</v>
      </c>
      <c r="CM226">
        <f t="shared" si="314"/>
        <v>242.2513613403473</v>
      </c>
      <c r="CN226">
        <f t="shared" si="315"/>
        <v>1.2533186327564134E-2</v>
      </c>
      <c r="CO226">
        <f t="shared" si="316"/>
        <v>0</v>
      </c>
      <c r="CP226">
        <f t="shared" si="317"/>
        <v>1749.2007834642241</v>
      </c>
      <c r="CQ226">
        <f t="shared" si="318"/>
        <v>259.05487060546875</v>
      </c>
      <c r="CR226">
        <f t="shared" si="319"/>
        <v>0.13873654646930314</v>
      </c>
      <c r="CS226">
        <v>-9999</v>
      </c>
    </row>
    <row r="227" spans="1:97" x14ac:dyDescent="0.2">
      <c r="A227" t="s">
        <v>84</v>
      </c>
      <c r="B227" t="s">
        <v>195</v>
      </c>
      <c r="C227" t="s">
        <v>100</v>
      </c>
      <c r="D227">
        <v>1</v>
      </c>
      <c r="E227">
        <v>3</v>
      </c>
      <c r="F227" t="s">
        <v>332</v>
      </c>
      <c r="G227" t="s">
        <v>101</v>
      </c>
      <c r="H227" t="s">
        <v>333</v>
      </c>
      <c r="I227">
        <v>2</v>
      </c>
      <c r="J227" s="6">
        <v>20130615</v>
      </c>
      <c r="K227" s="6" t="s">
        <v>294</v>
      </c>
      <c r="L227" s="6" t="s">
        <v>86</v>
      </c>
      <c r="M227" s="6" t="s">
        <v>87</v>
      </c>
      <c r="O227" s="1">
        <v>54</v>
      </c>
      <c r="P227" s="1" t="s">
        <v>350</v>
      </c>
      <c r="Q227" s="1">
        <v>15377.999999241903</v>
      </c>
      <c r="R227" s="1">
        <v>0</v>
      </c>
      <c r="S227">
        <f t="shared" si="280"/>
        <v>0.86796046950198458</v>
      </c>
      <c r="T227">
        <f t="shared" si="281"/>
        <v>0.14782616037522206</v>
      </c>
      <c r="U227">
        <f t="shared" si="282"/>
        <v>86.427198254356938</v>
      </c>
      <c r="V227" s="1">
        <v>54</v>
      </c>
      <c r="W227" s="1">
        <v>54</v>
      </c>
      <c r="X227" s="1">
        <v>0</v>
      </c>
      <c r="Y227" s="1">
        <v>0</v>
      </c>
      <c r="Z227" s="1">
        <v>432.883056640625</v>
      </c>
      <c r="AA227" s="1">
        <v>674.70654296875</v>
      </c>
      <c r="AB227" s="1">
        <v>590.98028564453125</v>
      </c>
      <c r="AC227">
        <v>-9999</v>
      </c>
      <c r="AD227">
        <f t="shared" si="283"/>
        <v>0.35841283717820033</v>
      </c>
      <c r="AE227">
        <f t="shared" si="284"/>
        <v>0.1240928492494205</v>
      </c>
      <c r="AF227" s="1">
        <v>-1</v>
      </c>
      <c r="AG227" s="1">
        <v>0.87</v>
      </c>
      <c r="AH227" s="1">
        <v>0.92</v>
      </c>
      <c r="AI227" s="1">
        <v>10.030723571777344</v>
      </c>
      <c r="AJ227">
        <f t="shared" si="285"/>
        <v>0.87501536178588868</v>
      </c>
      <c r="AK227">
        <f t="shared" si="286"/>
        <v>1.0677772321233878E-3</v>
      </c>
      <c r="AL227">
        <f t="shared" si="287"/>
        <v>0.34622880761305552</v>
      </c>
      <c r="AM227">
        <f t="shared" si="288"/>
        <v>1.5586346765447194</v>
      </c>
      <c r="AN227">
        <f t="shared" si="289"/>
        <v>-1</v>
      </c>
      <c r="AO227" s="1">
        <v>1999.26953125</v>
      </c>
      <c r="AP227" s="1">
        <v>0.5</v>
      </c>
      <c r="AQ227">
        <f t="shared" si="290"/>
        <v>108.54349108232371</v>
      </c>
      <c r="AR227">
        <f t="shared" si="291"/>
        <v>3.2806745628938061</v>
      </c>
      <c r="AS227">
        <f t="shared" si="292"/>
        <v>2.1334452413438929</v>
      </c>
      <c r="AT227">
        <f t="shared" si="293"/>
        <v>27.434774398803711</v>
      </c>
      <c r="AU227" s="1">
        <v>2</v>
      </c>
      <c r="AV227">
        <f t="shared" si="294"/>
        <v>4.644859790802002</v>
      </c>
      <c r="AW227" s="1">
        <v>1</v>
      </c>
      <c r="AX227">
        <f t="shared" si="295"/>
        <v>9.2897195816040039</v>
      </c>
      <c r="AY227" s="1">
        <v>25.995515823364258</v>
      </c>
      <c r="AZ227" s="1">
        <v>27.434774398803711</v>
      </c>
      <c r="BA227" s="1">
        <v>25.978647232055664</v>
      </c>
      <c r="BB227" s="1">
        <v>100.08722686767578</v>
      </c>
      <c r="BC227" s="1">
        <v>99.291816711425781</v>
      </c>
      <c r="BD227" s="1">
        <v>13.667858123779297</v>
      </c>
      <c r="BE227" s="1">
        <v>15.819313049316406</v>
      </c>
      <c r="BF227" s="1">
        <v>39.395271301269531</v>
      </c>
      <c r="BG227" s="1">
        <v>45.596473693847656</v>
      </c>
      <c r="BH227" s="1">
        <v>300.148193359375</v>
      </c>
      <c r="BI227" s="1">
        <v>1999.26953125</v>
      </c>
      <c r="BJ227" s="1">
        <v>1.2787553071975708</v>
      </c>
      <c r="BK227" s="1">
        <v>97.2314453125</v>
      </c>
      <c r="BL227" s="1">
        <v>-0.27344608306884766</v>
      </c>
      <c r="BM227" s="1">
        <v>1.5787959098815918E-2</v>
      </c>
      <c r="BN227" s="1">
        <v>1</v>
      </c>
      <c r="BO227" s="1">
        <v>-1.355140209197998</v>
      </c>
      <c r="BP227" s="1">
        <v>7.355140209197998</v>
      </c>
      <c r="BQ227" s="1">
        <v>1</v>
      </c>
      <c r="BR227" s="1">
        <v>0</v>
      </c>
      <c r="BS227" s="1">
        <v>0.15999999642372131</v>
      </c>
      <c r="BT227" s="1">
        <v>111115</v>
      </c>
      <c r="BU227">
        <f t="shared" si="296"/>
        <v>1.5007409667968747</v>
      </c>
      <c r="BV227">
        <f t="shared" si="297"/>
        <v>3.2806745628938061E-3</v>
      </c>
      <c r="BW227">
        <f t="shared" si="298"/>
        <v>300.58477439880369</v>
      </c>
      <c r="BX227">
        <f t="shared" si="299"/>
        <v>299.14551582336424</v>
      </c>
      <c r="BY227">
        <f t="shared" si="300"/>
        <v>319.88311785005499</v>
      </c>
      <c r="BZ227">
        <f t="shared" si="301"/>
        <v>0.63279320913855486</v>
      </c>
      <c r="CA227">
        <f t="shared" si="302"/>
        <v>3.6715799129798188</v>
      </c>
      <c r="CB227">
        <f t="shared" si="303"/>
        <v>37.761239701615374</v>
      </c>
      <c r="CC227">
        <f t="shared" si="304"/>
        <v>21.941926652298967</v>
      </c>
      <c r="CD227">
        <f t="shared" si="305"/>
        <v>26.715145111083984</v>
      </c>
      <c r="CE227">
        <f t="shared" si="306"/>
        <v>3.5197149777868053</v>
      </c>
      <c r="CF227">
        <f t="shared" si="307"/>
        <v>0.14551066710094013</v>
      </c>
      <c r="CG227">
        <f t="shared" si="308"/>
        <v>1.5381346716359259</v>
      </c>
      <c r="CH227">
        <f t="shared" si="309"/>
        <v>1.9815803061508794</v>
      </c>
      <c r="CI227">
        <f t="shared" si="310"/>
        <v>9.114940311188402E-2</v>
      </c>
      <c r="CJ227">
        <f t="shared" si="311"/>
        <v>8.4034414005811016</v>
      </c>
      <c r="CK227">
        <f t="shared" si="312"/>
        <v>0.87043626672218521</v>
      </c>
      <c r="CL227">
        <f t="shared" si="313"/>
        <v>41.228657568239569</v>
      </c>
      <c r="CM227">
        <f t="shared" si="314"/>
        <v>99.165683018849307</v>
      </c>
      <c r="CN227">
        <f t="shared" si="315"/>
        <v>3.6085915904057074E-3</v>
      </c>
      <c r="CO227">
        <f t="shared" si="316"/>
        <v>0</v>
      </c>
      <c r="CP227">
        <f t="shared" si="317"/>
        <v>1749.3915521942229</v>
      </c>
      <c r="CQ227">
        <f t="shared" si="318"/>
        <v>241.823486328125</v>
      </c>
      <c r="CR227">
        <f t="shared" si="319"/>
        <v>0.1240928492494205</v>
      </c>
      <c r="CS227">
        <v>-9999</v>
      </c>
    </row>
    <row r="228" spans="1:97" x14ac:dyDescent="0.2">
      <c r="A228" t="s">
        <v>84</v>
      </c>
      <c r="B228" t="s">
        <v>195</v>
      </c>
      <c r="C228" t="s">
        <v>100</v>
      </c>
      <c r="D228">
        <v>1</v>
      </c>
      <c r="E228">
        <v>3</v>
      </c>
      <c r="F228" t="s">
        <v>332</v>
      </c>
      <c r="G228" t="s">
        <v>101</v>
      </c>
      <c r="H228" t="s">
        <v>333</v>
      </c>
      <c r="I228">
        <v>2</v>
      </c>
      <c r="J228" s="6">
        <v>20130615</v>
      </c>
      <c r="K228" s="6" t="s">
        <v>294</v>
      </c>
      <c r="L228" s="6" t="s">
        <v>86</v>
      </c>
      <c r="M228" s="6" t="s">
        <v>87</v>
      </c>
      <c r="O228" s="1">
        <v>55</v>
      </c>
      <c r="P228" s="1" t="s">
        <v>351</v>
      </c>
      <c r="Q228" s="1">
        <v>15499.999998897314</v>
      </c>
      <c r="R228" s="1">
        <v>0</v>
      </c>
      <c r="S228">
        <f t="shared" si="280"/>
        <v>-1.2688468947872247</v>
      </c>
      <c r="T228">
        <f t="shared" si="281"/>
        <v>0.14826034065436758</v>
      </c>
      <c r="U228">
        <f t="shared" si="282"/>
        <v>62.873330606625956</v>
      </c>
      <c r="V228" s="1">
        <v>55</v>
      </c>
      <c r="W228" s="1">
        <v>55</v>
      </c>
      <c r="X228" s="1">
        <v>0</v>
      </c>
      <c r="Y228" s="1">
        <v>0</v>
      </c>
      <c r="Z228" s="1">
        <v>432.339111328125</v>
      </c>
      <c r="AA228" s="1">
        <v>663.22857666015625</v>
      </c>
      <c r="AB228" s="1">
        <v>590.6376953125</v>
      </c>
      <c r="AC228">
        <v>-9999</v>
      </c>
      <c r="AD228">
        <f t="shared" si="283"/>
        <v>0.34812954908355964</v>
      </c>
      <c r="AE228">
        <f t="shared" si="284"/>
        <v>0.10945077444220623</v>
      </c>
      <c r="AF228" s="1">
        <v>-1</v>
      </c>
      <c r="AG228" s="1">
        <v>0.87</v>
      </c>
      <c r="AH228" s="1">
        <v>0.92</v>
      </c>
      <c r="AI228" s="1">
        <v>10.030723571777344</v>
      </c>
      <c r="AJ228">
        <f t="shared" si="285"/>
        <v>0.87501536178588868</v>
      </c>
      <c r="AK228">
        <f t="shared" si="286"/>
        <v>-1.5365987013343275E-4</v>
      </c>
      <c r="AL228">
        <f t="shared" si="287"/>
        <v>0.31439668000125831</v>
      </c>
      <c r="AM228">
        <f t="shared" si="288"/>
        <v>1.5340471386517631</v>
      </c>
      <c r="AN228">
        <f t="shared" si="289"/>
        <v>-1</v>
      </c>
      <c r="AO228" s="1">
        <v>1999.534423828125</v>
      </c>
      <c r="AP228" s="1">
        <v>0.5</v>
      </c>
      <c r="AQ228">
        <f t="shared" si="290"/>
        <v>95.748814623141413</v>
      </c>
      <c r="AR228">
        <f t="shared" si="291"/>
        <v>3.2880286214475172</v>
      </c>
      <c r="AS228">
        <f t="shared" si="292"/>
        <v>2.1321737659870532</v>
      </c>
      <c r="AT228">
        <f t="shared" si="293"/>
        <v>27.41594123840332</v>
      </c>
      <c r="AU228" s="1">
        <v>2</v>
      </c>
      <c r="AV228">
        <f t="shared" si="294"/>
        <v>4.644859790802002</v>
      </c>
      <c r="AW228" s="1">
        <v>1</v>
      </c>
      <c r="AX228">
        <f t="shared" si="295"/>
        <v>9.2897195816040039</v>
      </c>
      <c r="AY228" s="1">
        <v>25.993391036987305</v>
      </c>
      <c r="AZ228" s="1">
        <v>27.41594123840332</v>
      </c>
      <c r="BA228" s="1">
        <v>25.976818084716797</v>
      </c>
      <c r="BB228" s="1">
        <v>50.308017730712891</v>
      </c>
      <c r="BC228" s="1">
        <v>51.041721343994141</v>
      </c>
      <c r="BD228" s="1">
        <v>13.63404369354248</v>
      </c>
      <c r="BE228" s="1">
        <v>15.790538787841797</v>
      </c>
      <c r="BF228" s="1">
        <v>39.303340911865234</v>
      </c>
      <c r="BG228" s="1">
        <v>45.519943237304688</v>
      </c>
      <c r="BH228" s="1">
        <v>300.126708984375</v>
      </c>
      <c r="BI228" s="1">
        <v>1999.534423828125</v>
      </c>
      <c r="BJ228" s="1">
        <v>1.2135658264160156</v>
      </c>
      <c r="BK228" s="1">
        <v>97.23291015625</v>
      </c>
      <c r="BL228" s="1">
        <v>-0.33889865875244141</v>
      </c>
      <c r="BM228" s="1">
        <v>7.5844526290893555E-3</v>
      </c>
      <c r="BN228" s="1">
        <v>0.5</v>
      </c>
      <c r="BO228" s="1">
        <v>-1.355140209197998</v>
      </c>
      <c r="BP228" s="1">
        <v>7.355140209197998</v>
      </c>
      <c r="BQ228" s="1">
        <v>1</v>
      </c>
      <c r="BR228" s="1">
        <v>0</v>
      </c>
      <c r="BS228" s="1">
        <v>0.15999999642372131</v>
      </c>
      <c r="BT228" s="1">
        <v>111115</v>
      </c>
      <c r="BU228">
        <f t="shared" si="296"/>
        <v>1.5006335449218751</v>
      </c>
      <c r="BV228">
        <f t="shared" si="297"/>
        <v>3.2880286214475173E-3</v>
      </c>
      <c r="BW228">
        <f t="shared" si="298"/>
        <v>300.5659412384033</v>
      </c>
      <c r="BX228">
        <f t="shared" si="299"/>
        <v>299.14339103698728</v>
      </c>
      <c r="BY228">
        <f t="shared" si="300"/>
        <v>319.92550066160766</v>
      </c>
      <c r="BZ228">
        <f t="shared" si="301"/>
        <v>0.63245514922653379</v>
      </c>
      <c r="CA228">
        <f t="shared" si="302"/>
        <v>3.6675338052640551</v>
      </c>
      <c r="CB228">
        <f t="shared" si="303"/>
        <v>37.719058283563172</v>
      </c>
      <c r="CC228">
        <f t="shared" si="304"/>
        <v>21.928519495721375</v>
      </c>
      <c r="CD228">
        <f t="shared" si="305"/>
        <v>26.704666137695312</v>
      </c>
      <c r="CE228">
        <f t="shared" si="306"/>
        <v>3.5175447195032339</v>
      </c>
      <c r="CF228">
        <f t="shared" si="307"/>
        <v>0.14593133288024535</v>
      </c>
      <c r="CG228">
        <f t="shared" si="308"/>
        <v>1.5353600392770022</v>
      </c>
      <c r="CH228">
        <f t="shared" si="309"/>
        <v>1.9821846802262317</v>
      </c>
      <c r="CI228">
        <f t="shared" si="310"/>
        <v>9.1413508945864294E-2</v>
      </c>
      <c r="CJ228">
        <f t="shared" si="311"/>
        <v>6.1133569060982644</v>
      </c>
      <c r="CK228">
        <f t="shared" si="312"/>
        <v>1.2318027086683272</v>
      </c>
      <c r="CL228">
        <f t="shared" si="313"/>
        <v>41.203732878825605</v>
      </c>
      <c r="CM228">
        <f t="shared" si="314"/>
        <v>51.22611262652056</v>
      </c>
      <c r="CN228">
        <f t="shared" si="315"/>
        <v>-1.0205972273967422E-2</v>
      </c>
      <c r="CO228">
        <f t="shared" si="316"/>
        <v>0</v>
      </c>
      <c r="CP228">
        <f t="shared" si="317"/>
        <v>1749.6233372693052</v>
      </c>
      <c r="CQ228">
        <f t="shared" si="318"/>
        <v>230.88946533203125</v>
      </c>
      <c r="CR228">
        <f t="shared" si="319"/>
        <v>0.10945077444220623</v>
      </c>
      <c r="CS228">
        <v>-9999</v>
      </c>
    </row>
    <row r="229" spans="1:97" x14ac:dyDescent="0.2">
      <c r="A229" t="s">
        <v>84</v>
      </c>
      <c r="B229" t="s">
        <v>195</v>
      </c>
      <c r="C229" t="s">
        <v>100</v>
      </c>
      <c r="D229">
        <v>1</v>
      </c>
      <c r="E229">
        <v>3</v>
      </c>
      <c r="F229" t="s">
        <v>332</v>
      </c>
      <c r="G229" t="s">
        <v>101</v>
      </c>
      <c r="H229" t="s">
        <v>333</v>
      </c>
      <c r="I229">
        <v>2</v>
      </c>
      <c r="J229" s="6">
        <v>20130615</v>
      </c>
      <c r="K229" s="6" t="s">
        <v>294</v>
      </c>
      <c r="L229" s="6" t="s">
        <v>86</v>
      </c>
      <c r="M229" s="6" t="s">
        <v>87</v>
      </c>
      <c r="O229" s="1">
        <v>56</v>
      </c>
      <c r="P229" s="1" t="s">
        <v>352</v>
      </c>
      <c r="Q229" s="1">
        <v>15666.999996691942</v>
      </c>
      <c r="R229" s="1">
        <v>0</v>
      </c>
      <c r="S229">
        <f t="shared" si="280"/>
        <v>13.037423064605452</v>
      </c>
      <c r="T229">
        <f t="shared" si="281"/>
        <v>0.14943819763888266</v>
      </c>
      <c r="U229">
        <f t="shared" si="282"/>
        <v>238.18632761550572</v>
      </c>
      <c r="V229" s="1">
        <v>56</v>
      </c>
      <c r="W229" s="1">
        <v>56</v>
      </c>
      <c r="X229" s="1">
        <v>0</v>
      </c>
      <c r="Y229" s="1">
        <v>0</v>
      </c>
      <c r="Z229" s="1">
        <v>430.2861328125</v>
      </c>
      <c r="AA229" s="1">
        <v>725.298095703125</v>
      </c>
      <c r="AB229" s="1">
        <v>601.79620361328125</v>
      </c>
      <c r="AC229">
        <v>-9999</v>
      </c>
      <c r="AD229">
        <f t="shared" si="283"/>
        <v>0.4067458120162743</v>
      </c>
      <c r="AE229">
        <f t="shared" si="284"/>
        <v>0.17027742499463952</v>
      </c>
      <c r="AF229" s="1">
        <v>-1</v>
      </c>
      <c r="AG229" s="1">
        <v>0.87</v>
      </c>
      <c r="AH229" s="1">
        <v>0.92</v>
      </c>
      <c r="AI229" s="1">
        <v>10.030723571777344</v>
      </c>
      <c r="AJ229">
        <f t="shared" si="285"/>
        <v>0.87501536178588868</v>
      </c>
      <c r="AK229">
        <f t="shared" si="286"/>
        <v>8.0233372763987374E-3</v>
      </c>
      <c r="AL229">
        <f t="shared" si="287"/>
        <v>0.41863350516274417</v>
      </c>
      <c r="AM229">
        <f t="shared" si="288"/>
        <v>1.6856181047767542</v>
      </c>
      <c r="AN229">
        <f t="shared" si="289"/>
        <v>-1</v>
      </c>
      <c r="AO229" s="1">
        <v>1999.4781494140625</v>
      </c>
      <c r="AP229" s="1">
        <v>0.5</v>
      </c>
      <c r="AQ229">
        <f t="shared" si="290"/>
        <v>148.95648597700733</v>
      </c>
      <c r="AR229">
        <f t="shared" si="291"/>
        <v>3.2898661741215682</v>
      </c>
      <c r="AS229">
        <f t="shared" si="292"/>
        <v>2.117061824071464</v>
      </c>
      <c r="AT229">
        <f t="shared" si="293"/>
        <v>27.320297241210938</v>
      </c>
      <c r="AU229" s="1">
        <v>2</v>
      </c>
      <c r="AV229">
        <f t="shared" si="294"/>
        <v>4.644859790802002</v>
      </c>
      <c r="AW229" s="1">
        <v>1</v>
      </c>
      <c r="AX229">
        <f t="shared" si="295"/>
        <v>9.2897195816040039</v>
      </c>
      <c r="AY229" s="1">
        <v>25.987155914306641</v>
      </c>
      <c r="AZ229" s="1">
        <v>27.320297241210938</v>
      </c>
      <c r="BA229" s="1">
        <v>25.978050231933594</v>
      </c>
      <c r="BB229" s="1">
        <v>400.47396850585938</v>
      </c>
      <c r="BC229" s="1">
        <v>390.93023681640625</v>
      </c>
      <c r="BD229" s="1">
        <v>13.578014373779297</v>
      </c>
      <c r="BE229" s="1">
        <v>15.735550880432129</v>
      </c>
      <c r="BF229" s="1">
        <v>39.155513763427734</v>
      </c>
      <c r="BG229" s="1">
        <v>45.377292633056641</v>
      </c>
      <c r="BH229" s="1">
        <v>300.166259765625</v>
      </c>
      <c r="BI229" s="1">
        <v>1999.4781494140625</v>
      </c>
      <c r="BJ229" s="1">
        <v>1.0476454496383667</v>
      </c>
      <c r="BK229" s="1">
        <v>97.231033325195312</v>
      </c>
      <c r="BL229" s="1">
        <v>-0.52902317047119141</v>
      </c>
      <c r="BM229" s="1">
        <v>8.8251829147338867E-3</v>
      </c>
      <c r="BN229" s="1">
        <v>0.75</v>
      </c>
      <c r="BO229" s="1">
        <v>-1.355140209197998</v>
      </c>
      <c r="BP229" s="1">
        <v>7.355140209197998</v>
      </c>
      <c r="BQ229" s="1">
        <v>1</v>
      </c>
      <c r="BR229" s="1">
        <v>0</v>
      </c>
      <c r="BS229" s="1">
        <v>0.15999999642372131</v>
      </c>
      <c r="BT229" s="1">
        <v>111115</v>
      </c>
      <c r="BU229">
        <f t="shared" si="296"/>
        <v>1.5008312988281249</v>
      </c>
      <c r="BV229">
        <f t="shared" si="297"/>
        <v>3.2898661741215681E-3</v>
      </c>
      <c r="BW229">
        <f t="shared" si="298"/>
        <v>300.47029724121091</v>
      </c>
      <c r="BX229">
        <f t="shared" si="299"/>
        <v>299.13715591430662</v>
      </c>
      <c r="BY229">
        <f t="shared" si="300"/>
        <v>319.91649675555891</v>
      </c>
      <c r="BZ229">
        <f t="shared" si="301"/>
        <v>0.63630315821895322</v>
      </c>
      <c r="CA229">
        <f t="shared" si="302"/>
        <v>3.647045696117067</v>
      </c>
      <c r="CB229">
        <f t="shared" si="303"/>
        <v>37.509070626857302</v>
      </c>
      <c r="CC229">
        <f t="shared" si="304"/>
        <v>21.773519746425173</v>
      </c>
      <c r="CD229">
        <f t="shared" si="305"/>
        <v>26.653726577758789</v>
      </c>
      <c r="CE229">
        <f t="shared" si="306"/>
        <v>3.5070114661116421</v>
      </c>
      <c r="CF229">
        <f t="shared" si="307"/>
        <v>0.14707233243821122</v>
      </c>
      <c r="CG229">
        <f t="shared" si="308"/>
        <v>1.5299838720456027</v>
      </c>
      <c r="CH229">
        <f t="shared" si="309"/>
        <v>1.9770275940660393</v>
      </c>
      <c r="CI229">
        <f t="shared" si="310"/>
        <v>9.2129877981246222E-2</v>
      </c>
      <c r="CJ229">
        <f t="shared" si="311"/>
        <v>23.159102757989125</v>
      </c>
      <c r="CK229">
        <f t="shared" si="312"/>
        <v>0.60928090279024871</v>
      </c>
      <c r="CL229">
        <f t="shared" si="313"/>
        <v>41.307810995851192</v>
      </c>
      <c r="CM229">
        <f t="shared" si="314"/>
        <v>389.03561330461901</v>
      </c>
      <c r="CN229">
        <f t="shared" si="315"/>
        <v>1.384313901884311E-2</v>
      </c>
      <c r="CO229">
        <f t="shared" si="316"/>
        <v>0</v>
      </c>
      <c r="CP229">
        <f t="shared" si="317"/>
        <v>1749.5740962925252</v>
      </c>
      <c r="CQ229">
        <f t="shared" si="318"/>
        <v>295.011962890625</v>
      </c>
      <c r="CR229">
        <f t="shared" si="319"/>
        <v>0.17027742499463952</v>
      </c>
      <c r="CS229">
        <v>-9999</v>
      </c>
    </row>
    <row r="230" spans="1:97" x14ac:dyDescent="0.2">
      <c r="A230" t="s">
        <v>84</v>
      </c>
      <c r="B230" t="s">
        <v>195</v>
      </c>
      <c r="C230" t="s">
        <v>100</v>
      </c>
      <c r="D230">
        <v>1</v>
      </c>
      <c r="E230">
        <v>3</v>
      </c>
      <c r="F230" t="s">
        <v>332</v>
      </c>
      <c r="G230" t="s">
        <v>101</v>
      </c>
      <c r="H230" t="s">
        <v>333</v>
      </c>
      <c r="I230">
        <v>2</v>
      </c>
      <c r="J230" s="6">
        <v>20130615</v>
      </c>
      <c r="K230" s="6" t="s">
        <v>294</v>
      </c>
      <c r="L230" s="6" t="s">
        <v>86</v>
      </c>
      <c r="M230" s="6" t="s">
        <v>87</v>
      </c>
      <c r="O230" s="1">
        <v>57</v>
      </c>
      <c r="P230" s="1" t="s">
        <v>353</v>
      </c>
      <c r="Q230" s="1">
        <v>15891.999999241903</v>
      </c>
      <c r="R230" s="1">
        <v>0</v>
      </c>
      <c r="S230">
        <f t="shared" si="280"/>
        <v>25.619255776411357</v>
      </c>
      <c r="T230">
        <f t="shared" si="281"/>
        <v>0.1461188319048837</v>
      </c>
      <c r="U230">
        <f t="shared" si="282"/>
        <v>570.5986350489593</v>
      </c>
      <c r="V230" s="1">
        <v>57</v>
      </c>
      <c r="W230" s="1">
        <v>57</v>
      </c>
      <c r="X230" s="1">
        <v>0</v>
      </c>
      <c r="Y230" s="1">
        <v>0</v>
      </c>
      <c r="Z230" s="1">
        <v>445.43310546875</v>
      </c>
      <c r="AA230" s="1">
        <v>795.45660400390625</v>
      </c>
      <c r="AB230" s="1">
        <v>628.95440673828125</v>
      </c>
      <c r="AC230">
        <v>-9999</v>
      </c>
      <c r="AD230">
        <f t="shared" si="283"/>
        <v>0.44002840227024803</v>
      </c>
      <c r="AE230">
        <f t="shared" si="284"/>
        <v>0.20931650630284712</v>
      </c>
      <c r="AF230" s="1">
        <v>-1</v>
      </c>
      <c r="AG230" s="1">
        <v>0.87</v>
      </c>
      <c r="AH230" s="1">
        <v>0.92</v>
      </c>
      <c r="AI230" s="1">
        <v>10.030723571777344</v>
      </c>
      <c r="AJ230">
        <f t="shared" si="285"/>
        <v>0.87501536178588868</v>
      </c>
      <c r="AK230">
        <f t="shared" si="286"/>
        <v>1.5217577850294362E-2</v>
      </c>
      <c r="AL230">
        <f t="shared" si="287"/>
        <v>0.47568862651346128</v>
      </c>
      <c r="AM230">
        <f t="shared" si="288"/>
        <v>1.7858048587718018</v>
      </c>
      <c r="AN230">
        <f t="shared" si="289"/>
        <v>-1</v>
      </c>
      <c r="AO230" s="1">
        <v>1999.100830078125</v>
      </c>
      <c r="AP230" s="1">
        <v>0.5</v>
      </c>
      <c r="AQ230">
        <f t="shared" si="290"/>
        <v>183.07281468556866</v>
      </c>
      <c r="AR230">
        <f t="shared" si="291"/>
        <v>3.2455706393288333</v>
      </c>
      <c r="AS230">
        <f t="shared" si="292"/>
        <v>2.135221002089879</v>
      </c>
      <c r="AT230">
        <f t="shared" si="293"/>
        <v>27.366683959960938</v>
      </c>
      <c r="AU230" s="1">
        <v>2</v>
      </c>
      <c r="AV230">
        <f t="shared" si="294"/>
        <v>4.644859790802002</v>
      </c>
      <c r="AW230" s="1">
        <v>1</v>
      </c>
      <c r="AX230">
        <f t="shared" si="295"/>
        <v>9.2897195816040039</v>
      </c>
      <c r="AY230" s="1">
        <v>26.012611389160156</v>
      </c>
      <c r="AZ230" s="1">
        <v>27.366683959960938</v>
      </c>
      <c r="BA230" s="1">
        <v>25.978435516357422</v>
      </c>
      <c r="BB230" s="1">
        <v>900.0260009765625</v>
      </c>
      <c r="BC230" s="1">
        <v>881.0499267578125</v>
      </c>
      <c r="BD230" s="1">
        <v>13.522183418273926</v>
      </c>
      <c r="BE230" s="1">
        <v>15.650937080383301</v>
      </c>
      <c r="BF230" s="1">
        <v>38.935615539550781</v>
      </c>
      <c r="BG230" s="1">
        <v>45.065120697021484</v>
      </c>
      <c r="BH230" s="1">
        <v>300.15444946289062</v>
      </c>
      <c r="BI230" s="1">
        <v>1999.100830078125</v>
      </c>
      <c r="BJ230" s="1">
        <v>1.2029063701629639</v>
      </c>
      <c r="BK230" s="1">
        <v>97.230522155761719</v>
      </c>
      <c r="BL230" s="1">
        <v>-1.3681955337524414</v>
      </c>
      <c r="BM230" s="1">
        <v>1.0017275810241699E-2</v>
      </c>
      <c r="BN230" s="1">
        <v>0.5</v>
      </c>
      <c r="BO230" s="1">
        <v>-1.355140209197998</v>
      </c>
      <c r="BP230" s="1">
        <v>7.355140209197998</v>
      </c>
      <c r="BQ230" s="1">
        <v>1</v>
      </c>
      <c r="BR230" s="1">
        <v>0</v>
      </c>
      <c r="BS230" s="1">
        <v>0.15999999642372131</v>
      </c>
      <c r="BT230" s="1">
        <v>111115</v>
      </c>
      <c r="BU230">
        <f t="shared" si="296"/>
        <v>1.5007722473144529</v>
      </c>
      <c r="BV230">
        <f t="shared" si="297"/>
        <v>3.2455706393288331E-3</v>
      </c>
      <c r="BW230">
        <f t="shared" si="298"/>
        <v>300.51668395996091</v>
      </c>
      <c r="BX230">
        <f t="shared" si="299"/>
        <v>299.16261138916013</v>
      </c>
      <c r="BY230">
        <f t="shared" si="300"/>
        <v>319.85612566315831</v>
      </c>
      <c r="BZ230">
        <f t="shared" si="301"/>
        <v>0.64285522999663791</v>
      </c>
      <c r="CA230">
        <f t="shared" si="302"/>
        <v>3.6569697866425201</v>
      </c>
      <c r="CB230">
        <f t="shared" si="303"/>
        <v>37.611335469165887</v>
      </c>
      <c r="CC230">
        <f t="shared" si="304"/>
        <v>21.960398388782586</v>
      </c>
      <c r="CD230">
        <f t="shared" si="305"/>
        <v>26.689647674560547</v>
      </c>
      <c r="CE230">
        <f t="shared" si="306"/>
        <v>3.5144363427887684</v>
      </c>
      <c r="CF230">
        <f t="shared" si="307"/>
        <v>0.14385610631531862</v>
      </c>
      <c r="CG230">
        <f t="shared" si="308"/>
        <v>1.5217487845526412</v>
      </c>
      <c r="CH230">
        <f t="shared" si="309"/>
        <v>1.9926875582361272</v>
      </c>
      <c r="CI230">
        <f t="shared" si="310"/>
        <v>9.0110656643873105E-2</v>
      </c>
      <c r="CJ230">
        <f t="shared" si="311"/>
        <v>55.479603227175232</v>
      </c>
      <c r="CK230">
        <f t="shared" si="312"/>
        <v>0.64763484760587053</v>
      </c>
      <c r="CL230">
        <f t="shared" si="313"/>
        <v>40.943715512827204</v>
      </c>
      <c r="CM230">
        <f t="shared" si="314"/>
        <v>877.32688700463802</v>
      </c>
      <c r="CN230">
        <f t="shared" si="315"/>
        <v>1.195617660529075E-2</v>
      </c>
      <c r="CO230">
        <f t="shared" si="316"/>
        <v>0</v>
      </c>
      <c r="CP230">
        <f t="shared" si="317"/>
        <v>1749.243936077281</v>
      </c>
      <c r="CQ230">
        <f t="shared" si="318"/>
        <v>350.02349853515625</v>
      </c>
      <c r="CR230">
        <f t="shared" si="319"/>
        <v>0.20931650630284712</v>
      </c>
      <c r="CS230">
        <v>-9999</v>
      </c>
    </row>
    <row r="231" spans="1:97" x14ac:dyDescent="0.2">
      <c r="A231" t="s">
        <v>84</v>
      </c>
      <c r="B231" t="s">
        <v>195</v>
      </c>
      <c r="C231" t="s">
        <v>100</v>
      </c>
      <c r="D231">
        <v>1</v>
      </c>
      <c r="E231">
        <v>3</v>
      </c>
      <c r="F231" t="s">
        <v>332</v>
      </c>
      <c r="G231" t="s">
        <v>101</v>
      </c>
      <c r="H231" t="s">
        <v>333</v>
      </c>
      <c r="I231">
        <v>2</v>
      </c>
      <c r="J231" s="6">
        <v>20130615</v>
      </c>
      <c r="K231" s="6" t="s">
        <v>294</v>
      </c>
      <c r="L231" s="6" t="s">
        <v>86</v>
      </c>
      <c r="M231" s="6" t="s">
        <v>87</v>
      </c>
      <c r="O231" s="1">
        <v>58</v>
      </c>
      <c r="P231" s="1" t="s">
        <v>354</v>
      </c>
      <c r="Q231" s="1">
        <v>16059.499998035841</v>
      </c>
      <c r="R231" s="1">
        <v>0</v>
      </c>
      <c r="S231">
        <f t="shared" si="280"/>
        <v>28.823043337241199</v>
      </c>
      <c r="T231">
        <f t="shared" si="281"/>
        <v>0.14199416998779021</v>
      </c>
      <c r="U231">
        <f t="shared" si="282"/>
        <v>813.41961515795902</v>
      </c>
      <c r="V231" s="1">
        <v>58</v>
      </c>
      <c r="W231" s="1">
        <v>58</v>
      </c>
      <c r="X231" s="1">
        <v>0</v>
      </c>
      <c r="Y231" s="1">
        <v>0</v>
      </c>
      <c r="Z231" s="1">
        <v>447.556640625</v>
      </c>
      <c r="AA231" s="1">
        <v>814.116455078125</v>
      </c>
      <c r="AB231" s="1">
        <v>634.8349609375</v>
      </c>
      <c r="AC231">
        <v>-9999</v>
      </c>
      <c r="AD231">
        <f t="shared" si="283"/>
        <v>0.45025476658366875</v>
      </c>
      <c r="AE231">
        <f t="shared" si="284"/>
        <v>0.22021603054739955</v>
      </c>
      <c r="AF231" s="1">
        <v>-1</v>
      </c>
      <c r="AG231" s="1">
        <v>0.87</v>
      </c>
      <c r="AH231" s="1">
        <v>0.92</v>
      </c>
      <c r="AI231" s="1">
        <v>10.030723571777344</v>
      </c>
      <c r="AJ231">
        <f t="shared" si="285"/>
        <v>0.87501536178588868</v>
      </c>
      <c r="AK231">
        <f t="shared" si="286"/>
        <v>1.7051719395556299E-2</v>
      </c>
      <c r="AL231">
        <f t="shared" si="287"/>
        <v>0.48909205829912705</v>
      </c>
      <c r="AM231">
        <f t="shared" si="288"/>
        <v>1.8190244120637664</v>
      </c>
      <c r="AN231">
        <f t="shared" si="289"/>
        <v>-1</v>
      </c>
      <c r="AO231" s="1">
        <v>1998.7943115234375</v>
      </c>
      <c r="AP231" s="1">
        <v>0.5</v>
      </c>
      <c r="AQ231">
        <f t="shared" si="290"/>
        <v>192.57624613157282</v>
      </c>
      <c r="AR231">
        <f t="shared" si="291"/>
        <v>3.1763562691442746</v>
      </c>
      <c r="AS231">
        <f t="shared" si="292"/>
        <v>2.1495476352811842</v>
      </c>
      <c r="AT231">
        <f t="shared" si="293"/>
        <v>27.416484832763672</v>
      </c>
      <c r="AU231" s="1">
        <v>2</v>
      </c>
      <c r="AV231">
        <f t="shared" si="294"/>
        <v>4.644859790802002</v>
      </c>
      <c r="AW231" s="1">
        <v>1</v>
      </c>
      <c r="AX231">
        <f t="shared" si="295"/>
        <v>9.2897195816040039</v>
      </c>
      <c r="AY231" s="1">
        <v>26.028650283813477</v>
      </c>
      <c r="AZ231" s="1">
        <v>27.416484832763672</v>
      </c>
      <c r="BA231" s="1">
        <v>25.977100372314453</v>
      </c>
      <c r="BB231" s="1">
        <v>1200.26513671875</v>
      </c>
      <c r="BC231" s="1">
        <v>1178.5648193359375</v>
      </c>
      <c r="BD231" s="1">
        <v>13.528684616088867</v>
      </c>
      <c r="BE231" s="1">
        <v>15.612164497375488</v>
      </c>
      <c r="BF231" s="1">
        <v>38.920562744140625</v>
      </c>
      <c r="BG231" s="1">
        <v>44.914508819580078</v>
      </c>
      <c r="BH231" s="1">
        <v>300.14846801757812</v>
      </c>
      <c r="BI231" s="1">
        <v>1998.7943115234375</v>
      </c>
      <c r="BJ231" s="1">
        <v>1.262162446975708</v>
      </c>
      <c r="BK231" s="1">
        <v>97.23846435546875</v>
      </c>
      <c r="BL231" s="1">
        <v>-1.6207590103149414</v>
      </c>
      <c r="BM231" s="1">
        <v>1.1888384819030762E-2</v>
      </c>
      <c r="BN231" s="1">
        <v>0.5</v>
      </c>
      <c r="BO231" s="1">
        <v>-1.355140209197998</v>
      </c>
      <c r="BP231" s="1">
        <v>7.355140209197998</v>
      </c>
      <c r="BQ231" s="1">
        <v>1</v>
      </c>
      <c r="BR231" s="1">
        <v>0</v>
      </c>
      <c r="BS231" s="1">
        <v>0.15999999642372131</v>
      </c>
      <c r="BT231" s="1">
        <v>111115</v>
      </c>
      <c r="BU231">
        <f t="shared" si="296"/>
        <v>1.5007423400878905</v>
      </c>
      <c r="BV231">
        <f t="shared" si="297"/>
        <v>3.1763562691442745E-3</v>
      </c>
      <c r="BW231">
        <f t="shared" si="298"/>
        <v>300.56648483276365</v>
      </c>
      <c r="BX231">
        <f t="shared" si="299"/>
        <v>299.17865028381345</v>
      </c>
      <c r="BY231">
        <f t="shared" si="300"/>
        <v>319.8070826955045</v>
      </c>
      <c r="BZ231">
        <f t="shared" si="301"/>
        <v>0.65324494723682502</v>
      </c>
      <c r="CA231">
        <f t="shared" si="302"/>
        <v>3.6676505362709451</v>
      </c>
      <c r="CB231">
        <f t="shared" si="303"/>
        <v>37.71810425618547</v>
      </c>
      <c r="CC231">
        <f t="shared" si="304"/>
        <v>22.105939758809981</v>
      </c>
      <c r="CD231">
        <f t="shared" si="305"/>
        <v>26.722567558288574</v>
      </c>
      <c r="CE231">
        <f t="shared" si="306"/>
        <v>3.5212529183495449</v>
      </c>
      <c r="CF231">
        <f t="shared" si="307"/>
        <v>0.13985645198218188</v>
      </c>
      <c r="CG231">
        <f t="shared" si="308"/>
        <v>1.5181029009897611</v>
      </c>
      <c r="CH231">
        <f t="shared" si="309"/>
        <v>2.0031500173597836</v>
      </c>
      <c r="CI231">
        <f t="shared" si="310"/>
        <v>8.7599861902941958E-2</v>
      </c>
      <c r="CJ231">
        <f t="shared" si="311"/>
        <v>79.095674254576309</v>
      </c>
      <c r="CK231">
        <f t="shared" si="312"/>
        <v>0.69017808932756064</v>
      </c>
      <c r="CL231">
        <f t="shared" si="313"/>
        <v>40.692606432212443</v>
      </c>
      <c r="CM231">
        <f t="shared" si="314"/>
        <v>1174.3761989837872</v>
      </c>
      <c r="CN231">
        <f t="shared" si="315"/>
        <v>9.9873001489291218E-3</v>
      </c>
      <c r="CO231">
        <f t="shared" si="316"/>
        <v>0</v>
      </c>
      <c r="CP231">
        <f t="shared" si="317"/>
        <v>1748.9757276332568</v>
      </c>
      <c r="CQ231">
        <f t="shared" si="318"/>
        <v>366.559814453125</v>
      </c>
      <c r="CR231">
        <f t="shared" si="319"/>
        <v>0.22021603054739955</v>
      </c>
      <c r="CS231">
        <v>-9999</v>
      </c>
    </row>
    <row r="232" spans="1:97" x14ac:dyDescent="0.2">
      <c r="A232" t="s">
        <v>84</v>
      </c>
      <c r="B232" t="s">
        <v>195</v>
      </c>
      <c r="C232" t="s">
        <v>100</v>
      </c>
      <c r="D232">
        <v>1</v>
      </c>
      <c r="E232">
        <v>3</v>
      </c>
      <c r="F232" t="s">
        <v>332</v>
      </c>
      <c r="G232" t="s">
        <v>101</v>
      </c>
      <c r="H232" t="s">
        <v>333</v>
      </c>
      <c r="I232">
        <v>2</v>
      </c>
      <c r="J232" s="6">
        <v>20130615</v>
      </c>
      <c r="K232" s="6" t="s">
        <v>294</v>
      </c>
      <c r="L232" s="6" t="s">
        <v>86</v>
      </c>
      <c r="M232" s="6" t="s">
        <v>87</v>
      </c>
      <c r="O232" s="1">
        <v>59</v>
      </c>
      <c r="P232" s="1" t="s">
        <v>355</v>
      </c>
      <c r="Q232" s="1">
        <v>16223.499999483116</v>
      </c>
      <c r="R232" s="1">
        <v>0</v>
      </c>
      <c r="S232">
        <f t="shared" si="280"/>
        <v>31.191822239664788</v>
      </c>
      <c r="T232">
        <f t="shared" si="281"/>
        <v>0.13958237102560864</v>
      </c>
      <c r="U232">
        <f t="shared" si="282"/>
        <v>1068.2502168624269</v>
      </c>
      <c r="V232" s="1">
        <v>59</v>
      </c>
      <c r="W232" s="1">
        <v>59</v>
      </c>
      <c r="X232" s="1">
        <v>0</v>
      </c>
      <c r="Y232" s="1">
        <v>0</v>
      </c>
      <c r="Z232" s="1">
        <v>446.705810546875</v>
      </c>
      <c r="AA232" s="1">
        <v>820.74658203125</v>
      </c>
      <c r="AB232" s="1">
        <v>631.89959716796875</v>
      </c>
      <c r="AC232">
        <v>-9999</v>
      </c>
      <c r="AD232">
        <f t="shared" si="283"/>
        <v>0.45573235353434999</v>
      </c>
      <c r="AE232">
        <f t="shared" si="284"/>
        <v>0.23009171039848555</v>
      </c>
      <c r="AF232" s="1">
        <v>-1</v>
      </c>
      <c r="AG232" s="1">
        <v>0.87</v>
      </c>
      <c r="AH232" s="1">
        <v>0.92</v>
      </c>
      <c r="AI232" s="1">
        <v>10.030723571777344</v>
      </c>
      <c r="AJ232">
        <f t="shared" si="285"/>
        <v>0.87501536178588868</v>
      </c>
      <c r="AK232">
        <f t="shared" si="286"/>
        <v>1.8406819506864729E-2</v>
      </c>
      <c r="AL232">
        <f t="shared" si="287"/>
        <v>0.50488342250457063</v>
      </c>
      <c r="AM232">
        <f t="shared" si="288"/>
        <v>1.8373313322843494</v>
      </c>
      <c r="AN232">
        <f t="shared" si="289"/>
        <v>-1</v>
      </c>
      <c r="AO232" s="1">
        <v>1998.7161865234375</v>
      </c>
      <c r="AP232" s="1">
        <v>0.5</v>
      </c>
      <c r="AQ232">
        <f t="shared" si="290"/>
        <v>201.20454370745711</v>
      </c>
      <c r="AR232">
        <f t="shared" si="291"/>
        <v>3.1358385874744044</v>
      </c>
      <c r="AS232">
        <f t="shared" si="292"/>
        <v>2.1580688096846306</v>
      </c>
      <c r="AT232">
        <f t="shared" si="293"/>
        <v>27.455047607421875</v>
      </c>
      <c r="AU232" s="1">
        <v>2</v>
      </c>
      <c r="AV232">
        <f t="shared" si="294"/>
        <v>4.644859790802002</v>
      </c>
      <c r="AW232" s="1">
        <v>1</v>
      </c>
      <c r="AX232">
        <f t="shared" si="295"/>
        <v>9.2897195816040039</v>
      </c>
      <c r="AY232" s="1">
        <v>26.035226821899414</v>
      </c>
      <c r="AZ232" s="1">
        <v>27.455047607421875</v>
      </c>
      <c r="BA232" s="1">
        <v>25.977178573608398</v>
      </c>
      <c r="BB232" s="1">
        <v>1500.5911865234375</v>
      </c>
      <c r="BC232" s="1">
        <v>1476.7232666015625</v>
      </c>
      <c r="BD232" s="1">
        <v>13.553627014160156</v>
      </c>
      <c r="BE232" s="1">
        <v>15.61036205291748</v>
      </c>
      <c r="BF232" s="1">
        <v>38.975692749023438</v>
      </c>
      <c r="BG232" s="1">
        <v>44.890178680419922</v>
      </c>
      <c r="BH232" s="1">
        <v>300.17352294921875</v>
      </c>
      <c r="BI232" s="1">
        <v>1998.7161865234375</v>
      </c>
      <c r="BJ232" s="1">
        <v>1.2159500122070312</v>
      </c>
      <c r="BK232" s="1">
        <v>97.234832763671875</v>
      </c>
      <c r="BL232" s="1">
        <v>-2.0705881118774414</v>
      </c>
      <c r="BM232" s="1">
        <v>1.1567950248718262E-2</v>
      </c>
      <c r="BN232" s="1">
        <v>0.5</v>
      </c>
      <c r="BO232" s="1">
        <v>-1.355140209197998</v>
      </c>
      <c r="BP232" s="1">
        <v>7.355140209197998</v>
      </c>
      <c r="BQ232" s="1">
        <v>1</v>
      </c>
      <c r="BR232" s="1">
        <v>0</v>
      </c>
      <c r="BS232" s="1">
        <v>0.15999999642372131</v>
      </c>
      <c r="BT232" s="1">
        <v>111115</v>
      </c>
      <c r="BU232">
        <f t="shared" si="296"/>
        <v>1.5008676147460938</v>
      </c>
      <c r="BV232">
        <f t="shared" si="297"/>
        <v>3.1358385874744044E-3</v>
      </c>
      <c r="BW232">
        <f t="shared" si="298"/>
        <v>300.60504760742185</v>
      </c>
      <c r="BX232">
        <f t="shared" si="299"/>
        <v>299.18522682189939</v>
      </c>
      <c r="BY232">
        <f t="shared" si="300"/>
        <v>319.7945826957839</v>
      </c>
      <c r="BZ232">
        <f t="shared" si="301"/>
        <v>0.65881878852241404</v>
      </c>
      <c r="CA232">
        <f t="shared" si="302"/>
        <v>3.6759397532804314</v>
      </c>
      <c r="CB232">
        <f t="shared" si="303"/>
        <v>37.804762437497679</v>
      </c>
      <c r="CC232">
        <f t="shared" si="304"/>
        <v>22.194400384580199</v>
      </c>
      <c r="CD232">
        <f t="shared" si="305"/>
        <v>26.745137214660645</v>
      </c>
      <c r="CE232">
        <f t="shared" si="306"/>
        <v>3.5259329849314325</v>
      </c>
      <c r="CF232">
        <f t="shared" si="307"/>
        <v>0.13751612705558738</v>
      </c>
      <c r="CG232">
        <f t="shared" si="308"/>
        <v>1.5178709435958009</v>
      </c>
      <c r="CH232">
        <f t="shared" si="309"/>
        <v>2.0080620413356316</v>
      </c>
      <c r="CI232">
        <f t="shared" si="310"/>
        <v>8.6130860503296422E-2</v>
      </c>
      <c r="CJ232">
        <f t="shared" si="311"/>
        <v>103.87113118637428</v>
      </c>
      <c r="CK232">
        <f t="shared" si="312"/>
        <v>0.72339228413515166</v>
      </c>
      <c r="CL232">
        <f t="shared" si="313"/>
        <v>40.573984022610723</v>
      </c>
      <c r="CM232">
        <f t="shared" si="314"/>
        <v>1472.1904107221521</v>
      </c>
      <c r="CN232">
        <f t="shared" si="315"/>
        <v>8.5965544128729296E-3</v>
      </c>
      <c r="CO232">
        <f t="shared" si="316"/>
        <v>0</v>
      </c>
      <c r="CP232">
        <f t="shared" si="317"/>
        <v>1748.9073670581174</v>
      </c>
      <c r="CQ232">
        <f t="shared" si="318"/>
        <v>374.040771484375</v>
      </c>
      <c r="CR232">
        <f t="shared" si="319"/>
        <v>0.23009171039848555</v>
      </c>
      <c r="CS232">
        <v>-9999</v>
      </c>
    </row>
    <row r="233" spans="1:97" x14ac:dyDescent="0.2">
      <c r="A233" t="s">
        <v>84</v>
      </c>
      <c r="B233" t="s">
        <v>195</v>
      </c>
      <c r="C233" t="s">
        <v>100</v>
      </c>
      <c r="D233">
        <v>1</v>
      </c>
      <c r="E233">
        <v>3</v>
      </c>
      <c r="F233" t="s">
        <v>332</v>
      </c>
      <c r="G233" t="s">
        <v>101</v>
      </c>
      <c r="H233" t="s">
        <v>333</v>
      </c>
      <c r="I233">
        <v>3</v>
      </c>
      <c r="J233" s="6">
        <v>20130615</v>
      </c>
      <c r="K233" s="6" t="s">
        <v>294</v>
      </c>
      <c r="L233" s="6" t="s">
        <v>86</v>
      </c>
      <c r="M233" s="6" t="s">
        <v>87</v>
      </c>
      <c r="O233" s="1">
        <v>60</v>
      </c>
      <c r="P233" s="1" t="s">
        <v>356</v>
      </c>
      <c r="Q233" s="1">
        <v>16827.999999310821</v>
      </c>
      <c r="R233" s="1">
        <v>0</v>
      </c>
      <c r="S233">
        <f t="shared" si="280"/>
        <v>12.480535892082932</v>
      </c>
      <c r="T233">
        <f t="shared" si="281"/>
        <v>0.13167890680637423</v>
      </c>
      <c r="U233">
        <f t="shared" si="282"/>
        <v>222.64810715559699</v>
      </c>
      <c r="V233" s="1">
        <v>60</v>
      </c>
      <c r="W233" s="1">
        <v>60</v>
      </c>
      <c r="X233" s="1">
        <v>0</v>
      </c>
      <c r="Y233" s="1">
        <v>0</v>
      </c>
      <c r="Z233" s="1">
        <v>437.66552734375</v>
      </c>
      <c r="AA233" s="1">
        <v>744.2266845703125</v>
      </c>
      <c r="AB233" s="1">
        <v>596.15850830078125</v>
      </c>
      <c r="AC233">
        <v>-9999</v>
      </c>
      <c r="AD233">
        <f t="shared" si="283"/>
        <v>0.41191906119781097</v>
      </c>
      <c r="AE233">
        <f t="shared" si="284"/>
        <v>0.1989557474078211</v>
      </c>
      <c r="AF233" s="1">
        <v>-1</v>
      </c>
      <c r="AG233" s="1">
        <v>0.87</v>
      </c>
      <c r="AH233" s="1">
        <v>0.92</v>
      </c>
      <c r="AI233" s="1">
        <v>10.00818920135498</v>
      </c>
      <c r="AJ233">
        <f t="shared" si="285"/>
        <v>0.87500409460067741</v>
      </c>
      <c r="AK233">
        <f t="shared" si="286"/>
        <v>7.7020094377990905E-3</v>
      </c>
      <c r="AL233">
        <f t="shared" si="287"/>
        <v>0.48299718597454994</v>
      </c>
      <c r="AM233">
        <f t="shared" si="288"/>
        <v>1.7004462039473904</v>
      </c>
      <c r="AN233">
        <f t="shared" si="289"/>
        <v>-1</v>
      </c>
      <c r="AO233" s="1">
        <v>2000.290283203125</v>
      </c>
      <c r="AP233" s="1">
        <v>0.5</v>
      </c>
      <c r="AQ233">
        <f t="shared" si="290"/>
        <v>174.11236090576185</v>
      </c>
      <c r="AR233">
        <f t="shared" si="291"/>
        <v>3.7114769937948138</v>
      </c>
      <c r="AS233">
        <f t="shared" si="292"/>
        <v>2.6960145699276277</v>
      </c>
      <c r="AT233">
        <f t="shared" si="293"/>
        <v>29.991945266723633</v>
      </c>
      <c r="AU233" s="1">
        <v>2</v>
      </c>
      <c r="AV233">
        <f t="shared" si="294"/>
        <v>4.644859790802002</v>
      </c>
      <c r="AW233" s="1">
        <v>1</v>
      </c>
      <c r="AX233">
        <f t="shared" si="295"/>
        <v>9.2897195816040039</v>
      </c>
      <c r="AY233" s="1">
        <v>31.442279815673828</v>
      </c>
      <c r="AZ233" s="1">
        <v>29.991945266723633</v>
      </c>
      <c r="BA233" s="1">
        <v>32.613880157470703</v>
      </c>
      <c r="BB233" s="1">
        <v>399.40359497070312</v>
      </c>
      <c r="BC233" s="1">
        <v>390.12161254882812</v>
      </c>
      <c r="BD233" s="1">
        <v>13.636998176574707</v>
      </c>
      <c r="BE233" s="1">
        <v>16.070592880249023</v>
      </c>
      <c r="BF233" s="1">
        <v>28.658512115478516</v>
      </c>
      <c r="BG233" s="1">
        <v>33.772773742675781</v>
      </c>
      <c r="BH233" s="1">
        <v>300.1182861328125</v>
      </c>
      <c r="BI233" s="1">
        <v>2000.290283203125</v>
      </c>
      <c r="BJ233" s="1">
        <v>1.2218525409698486</v>
      </c>
      <c r="BK233" s="1">
        <v>97.225067138671875</v>
      </c>
      <c r="BL233" s="1">
        <v>-1.5640878677368164</v>
      </c>
      <c r="BM233" s="1">
        <v>-5.4870724678039551E-2</v>
      </c>
      <c r="BN233" s="1">
        <v>0.5</v>
      </c>
      <c r="BO233" s="1">
        <v>-1.355140209197998</v>
      </c>
      <c r="BP233" s="1">
        <v>7.355140209197998</v>
      </c>
      <c r="BQ233" s="1">
        <v>1</v>
      </c>
      <c r="BR233" s="1">
        <v>0</v>
      </c>
      <c r="BS233" s="1">
        <v>0.15999999642372131</v>
      </c>
      <c r="BT233" s="1">
        <v>111115</v>
      </c>
      <c r="BU233">
        <f t="shared" si="296"/>
        <v>1.5005914306640622</v>
      </c>
      <c r="BV233">
        <f t="shared" si="297"/>
        <v>3.7114769937948138E-3</v>
      </c>
      <c r="BW233">
        <f t="shared" si="298"/>
        <v>303.14194526672361</v>
      </c>
      <c r="BX233">
        <f t="shared" si="299"/>
        <v>304.59227981567381</v>
      </c>
      <c r="BY233">
        <f t="shared" si="300"/>
        <v>320.04643815890449</v>
      </c>
      <c r="BZ233">
        <f t="shared" si="301"/>
        <v>0.69354252699259178</v>
      </c>
      <c r="CA233">
        <f t="shared" si="302"/>
        <v>4.2584790416681013</v>
      </c>
      <c r="CB233">
        <f t="shared" si="303"/>
        <v>43.800217032447442</v>
      </c>
      <c r="CC233">
        <f t="shared" si="304"/>
        <v>27.729624152198419</v>
      </c>
      <c r="CD233">
        <f t="shared" si="305"/>
        <v>30.71711254119873</v>
      </c>
      <c r="CE233">
        <f t="shared" si="306"/>
        <v>4.4391209412049122</v>
      </c>
      <c r="CF233">
        <f t="shared" si="307"/>
        <v>0.12983848635084932</v>
      </c>
      <c r="CG233">
        <f t="shared" si="308"/>
        <v>1.5624644717404734</v>
      </c>
      <c r="CH233">
        <f t="shared" si="309"/>
        <v>2.8766564694644385</v>
      </c>
      <c r="CI233">
        <f t="shared" si="310"/>
        <v>8.1312421440614679E-2</v>
      </c>
      <c r="CJ233">
        <f t="shared" si="311"/>
        <v>21.646977166501127</v>
      </c>
      <c r="CK233">
        <f t="shared" si="312"/>
        <v>0.57071461819544811</v>
      </c>
      <c r="CL233">
        <f t="shared" si="313"/>
        <v>35.649148488806894</v>
      </c>
      <c r="CM233">
        <f t="shared" si="314"/>
        <v>388.30791695701748</v>
      </c>
      <c r="CN233">
        <f t="shared" si="315"/>
        <v>1.1457929591633784E-2</v>
      </c>
      <c r="CO233">
        <f t="shared" si="316"/>
        <v>0</v>
      </c>
      <c r="CP233">
        <f t="shared" si="317"/>
        <v>1750.262188192683</v>
      </c>
      <c r="CQ233">
        <f t="shared" si="318"/>
        <v>306.5611572265625</v>
      </c>
      <c r="CR233">
        <f t="shared" si="319"/>
        <v>0.1989557474078211</v>
      </c>
      <c r="CS233">
        <v>-9999</v>
      </c>
    </row>
    <row r="234" spans="1:97" x14ac:dyDescent="0.2">
      <c r="A234" t="s">
        <v>84</v>
      </c>
      <c r="B234" t="s">
        <v>195</v>
      </c>
      <c r="C234" t="s">
        <v>100</v>
      </c>
      <c r="D234">
        <v>1</v>
      </c>
      <c r="E234">
        <v>3</v>
      </c>
      <c r="F234" t="s">
        <v>332</v>
      </c>
      <c r="G234" t="s">
        <v>101</v>
      </c>
      <c r="H234" t="s">
        <v>333</v>
      </c>
      <c r="I234">
        <v>3</v>
      </c>
      <c r="J234" s="6">
        <v>20130615</v>
      </c>
      <c r="K234" s="6" t="s">
        <v>294</v>
      </c>
      <c r="L234" s="6" t="s">
        <v>86</v>
      </c>
      <c r="M234" s="6" t="s">
        <v>87</v>
      </c>
      <c r="O234" s="1">
        <v>61</v>
      </c>
      <c r="P234" s="1" t="s">
        <v>357</v>
      </c>
      <c r="Q234" s="1">
        <v>16946.9999980703</v>
      </c>
      <c r="R234" s="1">
        <v>0</v>
      </c>
      <c r="S234">
        <f t="shared" si="280"/>
        <v>6.3698098075460265</v>
      </c>
      <c r="T234">
        <f t="shared" si="281"/>
        <v>0.127937829402999</v>
      </c>
      <c r="U234">
        <f t="shared" si="282"/>
        <v>154.41349912178759</v>
      </c>
      <c r="V234" s="1">
        <v>61</v>
      </c>
      <c r="W234" s="1">
        <v>61</v>
      </c>
      <c r="X234" s="1">
        <v>0</v>
      </c>
      <c r="Y234" s="1">
        <v>0</v>
      </c>
      <c r="Z234" s="1">
        <v>436.623291015625</v>
      </c>
      <c r="AA234" s="1">
        <v>695.63427734375</v>
      </c>
      <c r="AB234" s="1">
        <v>581.18157958984375</v>
      </c>
      <c r="AC234">
        <v>-9999</v>
      </c>
      <c r="AD234">
        <f t="shared" si="283"/>
        <v>0.37233787172930505</v>
      </c>
      <c r="AE234">
        <f t="shared" si="284"/>
        <v>0.16452998577203387</v>
      </c>
      <c r="AF234" s="1">
        <v>-1</v>
      </c>
      <c r="AG234" s="1">
        <v>0.87</v>
      </c>
      <c r="AH234" s="1">
        <v>0.92</v>
      </c>
      <c r="AI234" s="1">
        <v>10.00818920135498</v>
      </c>
      <c r="AJ234">
        <f t="shared" si="285"/>
        <v>0.87500409460067741</v>
      </c>
      <c r="AK234">
        <f t="shared" si="286"/>
        <v>4.2108005617076394E-3</v>
      </c>
      <c r="AL234">
        <f t="shared" si="287"/>
        <v>0.44188356400030537</v>
      </c>
      <c r="AM234">
        <f t="shared" si="288"/>
        <v>1.5932138565618938</v>
      </c>
      <c r="AN234">
        <f t="shared" si="289"/>
        <v>-1</v>
      </c>
      <c r="AO234" s="1">
        <v>2000.2373046875</v>
      </c>
      <c r="AP234" s="1">
        <v>0.5</v>
      </c>
      <c r="AQ234">
        <f t="shared" si="290"/>
        <v>143.98149294993047</v>
      </c>
      <c r="AR234">
        <f t="shared" si="291"/>
        <v>3.6908232897391029</v>
      </c>
      <c r="AS234">
        <f t="shared" si="292"/>
        <v>2.7575210949146429</v>
      </c>
      <c r="AT234">
        <f t="shared" si="293"/>
        <v>30.234941482543945</v>
      </c>
      <c r="AU234" s="1">
        <v>2</v>
      </c>
      <c r="AV234">
        <f t="shared" si="294"/>
        <v>4.644859790802002</v>
      </c>
      <c r="AW234" s="1">
        <v>1</v>
      </c>
      <c r="AX234">
        <f t="shared" si="295"/>
        <v>9.2897195816040039</v>
      </c>
      <c r="AY234" s="1">
        <v>31.52008056640625</v>
      </c>
      <c r="AZ234" s="1">
        <v>30.234941482543945</v>
      </c>
      <c r="BA234" s="1">
        <v>32.611251831054688</v>
      </c>
      <c r="BB234" s="1">
        <v>249.17124938964844</v>
      </c>
      <c r="BC234" s="1">
        <v>244.32514953613281</v>
      </c>
      <c r="BD234" s="1">
        <v>13.632509231567383</v>
      </c>
      <c r="BE234" s="1">
        <v>16.052753448486328</v>
      </c>
      <c r="BF234" s="1">
        <v>28.523303985595703</v>
      </c>
      <c r="BG234" s="1">
        <v>33.587181091308594</v>
      </c>
      <c r="BH234" s="1">
        <v>300.09991455078125</v>
      </c>
      <c r="BI234" s="1">
        <v>2000.2373046875</v>
      </c>
      <c r="BJ234" s="1">
        <v>1.1187764406204224</v>
      </c>
      <c r="BK234" s="1">
        <v>97.227058410644531</v>
      </c>
      <c r="BL234" s="1">
        <v>-0.89956760406494141</v>
      </c>
      <c r="BM234" s="1">
        <v>-5.7512402534484863E-2</v>
      </c>
      <c r="BN234" s="1">
        <v>0.75</v>
      </c>
      <c r="BO234" s="1">
        <v>-1.355140209197998</v>
      </c>
      <c r="BP234" s="1">
        <v>7.355140209197998</v>
      </c>
      <c r="BQ234" s="1">
        <v>1</v>
      </c>
      <c r="BR234" s="1">
        <v>0</v>
      </c>
      <c r="BS234" s="1">
        <v>0.15999999642372131</v>
      </c>
      <c r="BT234" s="1">
        <v>111115</v>
      </c>
      <c r="BU234">
        <f t="shared" si="296"/>
        <v>1.5004995727539061</v>
      </c>
      <c r="BV234">
        <f t="shared" si="297"/>
        <v>3.6908232897391027E-3</v>
      </c>
      <c r="BW234">
        <f t="shared" si="298"/>
        <v>303.38494148254392</v>
      </c>
      <c r="BX234">
        <f t="shared" si="299"/>
        <v>304.67008056640623</v>
      </c>
      <c r="BY234">
        <f t="shared" si="300"/>
        <v>320.03796159659396</v>
      </c>
      <c r="BZ234">
        <f t="shared" si="301"/>
        <v>0.68919444000038066</v>
      </c>
      <c r="CA234">
        <f t="shared" si="302"/>
        <v>4.3182830921022983</v>
      </c>
      <c r="CB234">
        <f t="shared" si="303"/>
        <v>44.414416754888968</v>
      </c>
      <c r="CC234">
        <f t="shared" si="304"/>
        <v>28.36166330640264</v>
      </c>
      <c r="CD234">
        <f t="shared" si="305"/>
        <v>30.877511024475098</v>
      </c>
      <c r="CE234">
        <f t="shared" si="306"/>
        <v>4.4799664114964513</v>
      </c>
      <c r="CF234">
        <f t="shared" si="307"/>
        <v>0.1261998082074923</v>
      </c>
      <c r="CG234">
        <f t="shared" si="308"/>
        <v>1.5607619971876556</v>
      </c>
      <c r="CH234">
        <f t="shared" si="309"/>
        <v>2.9192044143087958</v>
      </c>
      <c r="CI234">
        <f t="shared" si="310"/>
        <v>7.9029210567190408E-2</v>
      </c>
      <c r="CJ234">
        <f t="shared" si="311"/>
        <v>15.013170298506051</v>
      </c>
      <c r="CK234">
        <f t="shared" si="312"/>
        <v>0.63200001888856583</v>
      </c>
      <c r="CL234">
        <f t="shared" si="313"/>
        <v>35.046836064683987</v>
      </c>
      <c r="CM234">
        <f t="shared" si="314"/>
        <v>243.39947646660164</v>
      </c>
      <c r="CN234">
        <f t="shared" si="315"/>
        <v>9.1718225252187102E-3</v>
      </c>
      <c r="CO234">
        <f t="shared" si="316"/>
        <v>0</v>
      </c>
      <c r="CP234">
        <f t="shared" si="317"/>
        <v>1750.2158317745852</v>
      </c>
      <c r="CQ234">
        <f t="shared" si="318"/>
        <v>259.010986328125</v>
      </c>
      <c r="CR234">
        <f t="shared" si="319"/>
        <v>0.16452998577203387</v>
      </c>
      <c r="CS234">
        <v>-9999</v>
      </c>
    </row>
    <row r="235" spans="1:97" x14ac:dyDescent="0.2">
      <c r="A235" t="s">
        <v>84</v>
      </c>
      <c r="B235" t="s">
        <v>195</v>
      </c>
      <c r="C235" t="s">
        <v>100</v>
      </c>
      <c r="D235">
        <v>1</v>
      </c>
      <c r="E235">
        <v>3</v>
      </c>
      <c r="F235" t="s">
        <v>332</v>
      </c>
      <c r="G235" t="s">
        <v>101</v>
      </c>
      <c r="H235" t="s">
        <v>333</v>
      </c>
      <c r="I235">
        <v>3</v>
      </c>
      <c r="J235" s="6">
        <v>20130615</v>
      </c>
      <c r="K235" s="6" t="s">
        <v>294</v>
      </c>
      <c r="L235" s="6" t="s">
        <v>86</v>
      </c>
      <c r="M235" s="6" t="s">
        <v>87</v>
      </c>
      <c r="O235" s="1">
        <v>62</v>
      </c>
      <c r="P235" s="1" t="s">
        <v>358</v>
      </c>
      <c r="Q235" s="1">
        <v>17072.499999207444</v>
      </c>
      <c r="R235" s="1">
        <v>0</v>
      </c>
      <c r="S235">
        <f t="shared" si="280"/>
        <v>0.27848601873157197</v>
      </c>
      <c r="T235">
        <f t="shared" si="281"/>
        <v>0.12782533790971717</v>
      </c>
      <c r="U235">
        <f t="shared" si="282"/>
        <v>91.738243862426643</v>
      </c>
      <c r="V235" s="1">
        <v>62</v>
      </c>
      <c r="W235" s="1">
        <v>62</v>
      </c>
      <c r="X235" s="1">
        <v>0</v>
      </c>
      <c r="Y235" s="1">
        <v>0</v>
      </c>
      <c r="Z235" s="1">
        <v>434.76123046875</v>
      </c>
      <c r="AA235" s="1">
        <v>676.07861328125</v>
      </c>
      <c r="AB235" s="1">
        <v>577.591064453125</v>
      </c>
      <c r="AC235">
        <v>-9999</v>
      </c>
      <c r="AD235">
        <f t="shared" si="283"/>
        <v>0.35693686809778069</v>
      </c>
      <c r="AE235">
        <f t="shared" si="284"/>
        <v>0.14567469950000325</v>
      </c>
      <c r="AF235" s="1">
        <v>-1</v>
      </c>
      <c r="AG235" s="1">
        <v>0.87</v>
      </c>
      <c r="AH235" s="1">
        <v>0.92</v>
      </c>
      <c r="AI235" s="1">
        <v>10.00818920135498</v>
      </c>
      <c r="AJ235">
        <f t="shared" si="285"/>
        <v>0.87500409460067741</v>
      </c>
      <c r="AK235">
        <f t="shared" si="286"/>
        <v>7.3056015435725181E-4</v>
      </c>
      <c r="AL235">
        <f t="shared" si="287"/>
        <v>0.40812455232306394</v>
      </c>
      <c r="AM235">
        <f t="shared" si="288"/>
        <v>1.5550572725914795</v>
      </c>
      <c r="AN235">
        <f t="shared" si="289"/>
        <v>-1</v>
      </c>
      <c r="AO235" s="1">
        <v>1999.9996337890625</v>
      </c>
      <c r="AP235" s="1">
        <v>0.5</v>
      </c>
      <c r="AQ235">
        <f t="shared" si="290"/>
        <v>127.465935202512</v>
      </c>
      <c r="AR235">
        <f t="shared" si="291"/>
        <v>3.7267151987649463</v>
      </c>
      <c r="AS235">
        <f t="shared" si="292"/>
        <v>2.7863700105506495</v>
      </c>
      <c r="AT235">
        <f t="shared" si="293"/>
        <v>30.349531173706055</v>
      </c>
      <c r="AU235" s="1">
        <v>2</v>
      </c>
      <c r="AV235">
        <f t="shared" si="294"/>
        <v>4.644859790802002</v>
      </c>
      <c r="AW235" s="1">
        <v>1</v>
      </c>
      <c r="AX235">
        <f t="shared" si="295"/>
        <v>9.2897195816040039</v>
      </c>
      <c r="AY235" s="1">
        <v>31.546812057495117</v>
      </c>
      <c r="AZ235" s="1">
        <v>30.349531173706055</v>
      </c>
      <c r="BA235" s="1">
        <v>32.611595153808594</v>
      </c>
      <c r="BB235" s="1">
        <v>100.21822357177734</v>
      </c>
      <c r="BC235" s="1">
        <v>99.784820556640625</v>
      </c>
      <c r="BD235" s="1">
        <v>13.604867935180664</v>
      </c>
      <c r="BE235" s="1">
        <v>16.048528671264648</v>
      </c>
      <c r="BF235" s="1">
        <v>28.422590255737305</v>
      </c>
      <c r="BG235" s="1">
        <v>33.527759552001953</v>
      </c>
      <c r="BH235" s="1">
        <v>300.11587524414062</v>
      </c>
      <c r="BI235" s="1">
        <v>1999.9996337890625</v>
      </c>
      <c r="BJ235" s="1">
        <v>1.0417251586914062</v>
      </c>
      <c r="BK235" s="1">
        <v>97.228096008300781</v>
      </c>
      <c r="BL235" s="1">
        <v>-0.53689670562744141</v>
      </c>
      <c r="BM235" s="1">
        <v>-5.7552456855773926E-2</v>
      </c>
      <c r="BN235" s="1">
        <v>0.5</v>
      </c>
      <c r="BO235" s="1">
        <v>-1.355140209197998</v>
      </c>
      <c r="BP235" s="1">
        <v>7.355140209197998</v>
      </c>
      <c r="BQ235" s="1">
        <v>1</v>
      </c>
      <c r="BR235" s="1">
        <v>0</v>
      </c>
      <c r="BS235" s="1">
        <v>0.15999999642372131</v>
      </c>
      <c r="BT235" s="1">
        <v>111115</v>
      </c>
      <c r="BU235">
        <f t="shared" si="296"/>
        <v>1.5005793762207029</v>
      </c>
      <c r="BV235">
        <f t="shared" si="297"/>
        <v>3.7267151987649461E-3</v>
      </c>
      <c r="BW235">
        <f t="shared" si="298"/>
        <v>303.49953117370603</v>
      </c>
      <c r="BX235">
        <f t="shared" si="299"/>
        <v>304.69681205749509</v>
      </c>
      <c r="BY235">
        <f t="shared" si="300"/>
        <v>319.99993425369394</v>
      </c>
      <c r="BZ235">
        <f t="shared" si="301"/>
        <v>0.67849195350452784</v>
      </c>
      <c r="CA235">
        <f t="shared" si="302"/>
        <v>4.3467378969923365</v>
      </c>
      <c r="CB235">
        <f t="shared" si="303"/>
        <v>44.706603085400715</v>
      </c>
      <c r="CC235">
        <f t="shared" si="304"/>
        <v>28.658074414136067</v>
      </c>
      <c r="CD235">
        <f t="shared" si="305"/>
        <v>30.948171615600586</v>
      </c>
      <c r="CE235">
        <f t="shared" si="306"/>
        <v>4.498063754068907</v>
      </c>
      <c r="CF235">
        <f t="shared" si="307"/>
        <v>0.12609035101542826</v>
      </c>
      <c r="CG235">
        <f t="shared" si="308"/>
        <v>1.560367886441687</v>
      </c>
      <c r="CH235">
        <f t="shared" si="309"/>
        <v>2.93769586762722</v>
      </c>
      <c r="CI235">
        <f t="shared" si="310"/>
        <v>7.8960531965192829E-2</v>
      </c>
      <c r="CJ235">
        <f t="shared" si="311"/>
        <v>8.9195347818889275</v>
      </c>
      <c r="CK235">
        <f t="shared" si="312"/>
        <v>0.91936071389088159</v>
      </c>
      <c r="CL235">
        <f t="shared" si="313"/>
        <v>34.786488984359664</v>
      </c>
      <c r="CM235">
        <f t="shared" si="314"/>
        <v>99.744350430283731</v>
      </c>
      <c r="CN235">
        <f t="shared" si="315"/>
        <v>9.7123804818149745E-4</v>
      </c>
      <c r="CO235">
        <f t="shared" si="316"/>
        <v>0</v>
      </c>
      <c r="CP235">
        <f t="shared" si="317"/>
        <v>1750.0078687652849</v>
      </c>
      <c r="CQ235">
        <f t="shared" si="318"/>
        <v>241.3173828125</v>
      </c>
      <c r="CR235">
        <f t="shared" si="319"/>
        <v>0.14567469950000325</v>
      </c>
      <c r="CS235">
        <v>-9999</v>
      </c>
    </row>
    <row r="236" spans="1:97" x14ac:dyDescent="0.2">
      <c r="A236" t="s">
        <v>84</v>
      </c>
      <c r="B236" t="s">
        <v>195</v>
      </c>
      <c r="C236" t="s">
        <v>100</v>
      </c>
      <c r="D236">
        <v>1</v>
      </c>
      <c r="E236">
        <v>3</v>
      </c>
      <c r="F236" t="s">
        <v>332</v>
      </c>
      <c r="G236" t="s">
        <v>101</v>
      </c>
      <c r="H236" t="s">
        <v>333</v>
      </c>
      <c r="I236">
        <v>3</v>
      </c>
      <c r="J236" s="6">
        <v>20130615</v>
      </c>
      <c r="K236" s="6" t="s">
        <v>294</v>
      </c>
      <c r="L236" s="6" t="s">
        <v>86</v>
      </c>
      <c r="M236" s="6" t="s">
        <v>87</v>
      </c>
      <c r="O236" s="1">
        <v>63</v>
      </c>
      <c r="P236" s="1" t="s">
        <v>359</v>
      </c>
      <c r="Q236" s="1">
        <v>17208.999999517575</v>
      </c>
      <c r="R236" s="1">
        <v>0</v>
      </c>
      <c r="S236">
        <f t="shared" si="280"/>
        <v>-1.7366008586962405</v>
      </c>
      <c r="T236">
        <f t="shared" si="281"/>
        <v>0.13007076994004194</v>
      </c>
      <c r="U236">
        <f t="shared" si="282"/>
        <v>70.255306923493364</v>
      </c>
      <c r="V236" s="1">
        <v>63</v>
      </c>
      <c r="W236" s="1">
        <v>63</v>
      </c>
      <c r="X236" s="1">
        <v>0</v>
      </c>
      <c r="Y236" s="1">
        <v>0</v>
      </c>
      <c r="Z236" s="1">
        <v>432.319580078125</v>
      </c>
      <c r="AA236" s="1">
        <v>665.7940673828125</v>
      </c>
      <c r="AB236" s="1">
        <v>578.26495361328125</v>
      </c>
      <c r="AC236">
        <v>-9999</v>
      </c>
      <c r="AD236">
        <f t="shared" si="283"/>
        <v>0.35067072349031064</v>
      </c>
      <c r="AE236">
        <f t="shared" si="284"/>
        <v>0.13146574602805003</v>
      </c>
      <c r="AF236" s="1">
        <v>-1</v>
      </c>
      <c r="AG236" s="1">
        <v>0.87</v>
      </c>
      <c r="AH236" s="1">
        <v>0.92</v>
      </c>
      <c r="AI236" s="1">
        <v>10.00818920135498</v>
      </c>
      <c r="AJ236">
        <f t="shared" si="285"/>
        <v>0.87500409460067741</v>
      </c>
      <c r="AK236">
        <f t="shared" si="286"/>
        <v>-4.2093009712055663E-4</v>
      </c>
      <c r="AL236">
        <f t="shared" si="287"/>
        <v>0.37489798041746858</v>
      </c>
      <c r="AM236">
        <f t="shared" si="288"/>
        <v>1.5400506894980237</v>
      </c>
      <c r="AN236">
        <f t="shared" si="289"/>
        <v>-1</v>
      </c>
      <c r="AO236" s="1">
        <v>1999.9178466796875</v>
      </c>
      <c r="AP236" s="1">
        <v>0.5</v>
      </c>
      <c r="AQ236">
        <f t="shared" si="290"/>
        <v>115.02834090011466</v>
      </c>
      <c r="AR236">
        <f t="shared" si="291"/>
        <v>3.8004233824392348</v>
      </c>
      <c r="AS236">
        <f t="shared" si="292"/>
        <v>2.7928646911368102</v>
      </c>
      <c r="AT236">
        <f t="shared" si="293"/>
        <v>30.380146026611328</v>
      </c>
      <c r="AU236" s="1">
        <v>2</v>
      </c>
      <c r="AV236">
        <f t="shared" si="294"/>
        <v>4.644859790802002</v>
      </c>
      <c r="AW236" s="1">
        <v>1</v>
      </c>
      <c r="AX236">
        <f t="shared" si="295"/>
        <v>9.2897195816040039</v>
      </c>
      <c r="AY236" s="1">
        <v>31.565179824829102</v>
      </c>
      <c r="AZ236" s="1">
        <v>30.380146026611328</v>
      </c>
      <c r="BA236" s="1">
        <v>32.609428405761719</v>
      </c>
      <c r="BB236" s="1">
        <v>50.490898132324219</v>
      </c>
      <c r="BC236" s="1">
        <v>51.517791748046875</v>
      </c>
      <c r="BD236" s="1">
        <v>13.568589210510254</v>
      </c>
      <c r="BE236" s="1">
        <v>16.060750961303711</v>
      </c>
      <c r="BF236" s="1">
        <v>28.316282272338867</v>
      </c>
      <c r="BG236" s="1">
        <v>33.517173767089844</v>
      </c>
      <c r="BH236" s="1">
        <v>300.09173583984375</v>
      </c>
      <c r="BI236" s="1">
        <v>1999.9178466796875</v>
      </c>
      <c r="BJ236" s="1">
        <v>1.1033706665039062</v>
      </c>
      <c r="BK236" s="1">
        <v>97.224784851074219</v>
      </c>
      <c r="BL236" s="1">
        <v>-0.45534229278564453</v>
      </c>
      <c r="BM236" s="1">
        <v>-5.7951092720031738E-2</v>
      </c>
      <c r="BN236" s="1">
        <v>0.75</v>
      </c>
      <c r="BO236" s="1">
        <v>-1.355140209197998</v>
      </c>
      <c r="BP236" s="1">
        <v>7.355140209197998</v>
      </c>
      <c r="BQ236" s="1">
        <v>1</v>
      </c>
      <c r="BR236" s="1">
        <v>0</v>
      </c>
      <c r="BS236" s="1">
        <v>0.15999999642372131</v>
      </c>
      <c r="BT236" s="1">
        <v>111115</v>
      </c>
      <c r="BU236">
        <f t="shared" si="296"/>
        <v>1.5004586791992187</v>
      </c>
      <c r="BV236">
        <f t="shared" si="297"/>
        <v>3.8004233824392351E-3</v>
      </c>
      <c r="BW236">
        <f t="shared" si="298"/>
        <v>303.53014602661131</v>
      </c>
      <c r="BX236">
        <f t="shared" si="299"/>
        <v>304.71517982482908</v>
      </c>
      <c r="BY236">
        <f t="shared" si="300"/>
        <v>319.98684831648643</v>
      </c>
      <c r="BZ236">
        <f t="shared" si="301"/>
        <v>0.66489113025363922</v>
      </c>
      <c r="CA236">
        <f t="shared" si="302"/>
        <v>4.354367747896247</v>
      </c>
      <c r="CB236">
        <f t="shared" si="303"/>
        <v>44.786602043564578</v>
      </c>
      <c r="CC236">
        <f t="shared" si="304"/>
        <v>28.725851082260867</v>
      </c>
      <c r="CD236">
        <f t="shared" si="305"/>
        <v>30.972662925720215</v>
      </c>
      <c r="CE236">
        <f t="shared" si="306"/>
        <v>4.5043512260056655</v>
      </c>
      <c r="CF236">
        <f t="shared" si="307"/>
        <v>0.12827472092393807</v>
      </c>
      <c r="CG236">
        <f t="shared" si="308"/>
        <v>1.5615030567594368</v>
      </c>
      <c r="CH236">
        <f t="shared" si="309"/>
        <v>2.9428481692462287</v>
      </c>
      <c r="CI236">
        <f t="shared" si="310"/>
        <v>8.0331152707854833E-2</v>
      </c>
      <c r="CJ236">
        <f t="shared" si="311"/>
        <v>6.8305571002828271</v>
      </c>
      <c r="CK236">
        <f t="shared" si="312"/>
        <v>1.3637095950673557</v>
      </c>
      <c r="CL236">
        <f t="shared" si="313"/>
        <v>34.76147150273826</v>
      </c>
      <c r="CM236">
        <f t="shared" si="314"/>
        <v>51.770157940443305</v>
      </c>
      <c r="CN236">
        <f t="shared" si="315"/>
        <v>-1.1660540292468583E-2</v>
      </c>
      <c r="CO236">
        <f t="shared" si="316"/>
        <v>0</v>
      </c>
      <c r="CP236">
        <f t="shared" si="317"/>
        <v>1749.9363047096963</v>
      </c>
      <c r="CQ236">
        <f t="shared" si="318"/>
        <v>233.4744873046875</v>
      </c>
      <c r="CR236">
        <f t="shared" si="319"/>
        <v>0.13146574602805003</v>
      </c>
      <c r="CS236">
        <v>-9999</v>
      </c>
    </row>
    <row r="237" spans="1:97" x14ac:dyDescent="0.2">
      <c r="A237" t="s">
        <v>84</v>
      </c>
      <c r="B237" t="s">
        <v>195</v>
      </c>
      <c r="C237" t="s">
        <v>100</v>
      </c>
      <c r="D237">
        <v>1</v>
      </c>
      <c r="E237">
        <v>3</v>
      </c>
      <c r="F237" t="s">
        <v>332</v>
      </c>
      <c r="G237" t="s">
        <v>101</v>
      </c>
      <c r="H237" t="s">
        <v>333</v>
      </c>
      <c r="I237">
        <v>3</v>
      </c>
      <c r="J237" s="6">
        <v>20130615</v>
      </c>
      <c r="K237" s="6" t="s">
        <v>294</v>
      </c>
      <c r="L237" s="6" t="s">
        <v>86</v>
      </c>
      <c r="M237" s="6" t="s">
        <v>87</v>
      </c>
      <c r="O237" s="1">
        <v>64</v>
      </c>
      <c r="P237" s="1" t="s">
        <v>360</v>
      </c>
      <c r="Q237" s="1">
        <v>17492.499999138527</v>
      </c>
      <c r="R237" s="1">
        <v>0</v>
      </c>
      <c r="S237">
        <f t="shared" si="280"/>
        <v>11.992775436391435</v>
      </c>
      <c r="T237">
        <f t="shared" si="281"/>
        <v>0.12693699959455335</v>
      </c>
      <c r="U237">
        <f t="shared" si="282"/>
        <v>224.42439883988743</v>
      </c>
      <c r="V237" s="1">
        <v>64</v>
      </c>
      <c r="W237" s="1">
        <v>64</v>
      </c>
      <c r="X237" s="1">
        <v>0</v>
      </c>
      <c r="Y237" s="1">
        <v>0</v>
      </c>
      <c r="Z237" s="1">
        <v>434.51171875</v>
      </c>
      <c r="AA237" s="1">
        <v>715.6776123046875</v>
      </c>
      <c r="AB237" s="1">
        <v>593.19091796875</v>
      </c>
      <c r="AC237">
        <v>-9999</v>
      </c>
      <c r="AD237">
        <f t="shared" si="283"/>
        <v>0.39286668846500949</v>
      </c>
      <c r="AE237">
        <f t="shared" si="284"/>
        <v>0.17114786354919662</v>
      </c>
      <c r="AF237" s="1">
        <v>-1</v>
      </c>
      <c r="AG237" s="1">
        <v>0.87</v>
      </c>
      <c r="AH237" s="1">
        <v>0.92</v>
      </c>
      <c r="AI237" s="1">
        <v>10.00818920135498</v>
      </c>
      <c r="AJ237">
        <f t="shared" si="285"/>
        <v>0.87500409460067741</v>
      </c>
      <c r="AK237">
        <f t="shared" si="286"/>
        <v>7.4249177391266467E-3</v>
      </c>
      <c r="AL237">
        <f t="shared" si="287"/>
        <v>0.43563852211012755</v>
      </c>
      <c r="AM237">
        <f t="shared" si="288"/>
        <v>1.6470847192879938</v>
      </c>
      <c r="AN237">
        <f t="shared" si="289"/>
        <v>-1</v>
      </c>
      <c r="AO237" s="1">
        <v>1999.86279296875</v>
      </c>
      <c r="AP237" s="1">
        <v>0.5</v>
      </c>
      <c r="AQ237">
        <f t="shared" si="290"/>
        <v>149.74480766263918</v>
      </c>
      <c r="AR237">
        <f t="shared" si="291"/>
        <v>3.7279613524875006</v>
      </c>
      <c r="AS237">
        <f t="shared" si="292"/>
        <v>2.806307332992108</v>
      </c>
      <c r="AT237">
        <f t="shared" si="293"/>
        <v>30.380182266235352</v>
      </c>
      <c r="AU237" s="1">
        <v>2</v>
      </c>
      <c r="AV237">
        <f t="shared" si="294"/>
        <v>4.644859790802002</v>
      </c>
      <c r="AW237" s="1">
        <v>1</v>
      </c>
      <c r="AX237">
        <f t="shared" si="295"/>
        <v>9.2897195816040039</v>
      </c>
      <c r="AY237" s="1">
        <v>31.583684921264648</v>
      </c>
      <c r="AZ237" s="1">
        <v>30.380182266235352</v>
      </c>
      <c r="BA237" s="1">
        <v>32.611995697021484</v>
      </c>
      <c r="BB237" s="1">
        <v>400.97601318359375</v>
      </c>
      <c r="BC237" s="1">
        <v>392.0106201171875</v>
      </c>
      <c r="BD237" s="1">
        <v>13.479091644287109</v>
      </c>
      <c r="BE237" s="1">
        <v>15.923717498779297</v>
      </c>
      <c r="BF237" s="1">
        <v>28.097967147827148</v>
      </c>
      <c r="BG237" s="1">
        <v>33.193935394287109</v>
      </c>
      <c r="BH237" s="1">
        <v>300.13577270507812</v>
      </c>
      <c r="BI237" s="1">
        <v>1999.86279296875</v>
      </c>
      <c r="BJ237" s="1">
        <v>1.0772829055786133</v>
      </c>
      <c r="BK237" s="1">
        <v>97.217842102050781</v>
      </c>
      <c r="BL237" s="1">
        <v>-1.2816972732543945</v>
      </c>
      <c r="BM237" s="1">
        <v>-5.0357937812805176E-2</v>
      </c>
      <c r="BN237" s="1">
        <v>0.75</v>
      </c>
      <c r="BO237" s="1">
        <v>-1.355140209197998</v>
      </c>
      <c r="BP237" s="1">
        <v>7.355140209197998</v>
      </c>
      <c r="BQ237" s="1">
        <v>1</v>
      </c>
      <c r="BR237" s="1">
        <v>0</v>
      </c>
      <c r="BS237" s="1">
        <v>0.15999999642372131</v>
      </c>
      <c r="BT237" s="1">
        <v>111115</v>
      </c>
      <c r="BU237">
        <f t="shared" si="296"/>
        <v>1.5006788635253905</v>
      </c>
      <c r="BV237">
        <f t="shared" si="297"/>
        <v>3.7279613524875007E-3</v>
      </c>
      <c r="BW237">
        <f t="shared" si="298"/>
        <v>303.53018226623533</v>
      </c>
      <c r="BX237">
        <f t="shared" si="299"/>
        <v>304.73368492126463</v>
      </c>
      <c r="BY237">
        <f t="shared" si="300"/>
        <v>319.97803972293332</v>
      </c>
      <c r="BZ237">
        <f t="shared" si="301"/>
        <v>0.67849565807488676</v>
      </c>
      <c r="CA237">
        <f t="shared" si="302"/>
        <v>4.3543767864660969</v>
      </c>
      <c r="CB237">
        <f t="shared" si="303"/>
        <v>44.789893421983727</v>
      </c>
      <c r="CC237">
        <f t="shared" si="304"/>
        <v>28.86617592320443</v>
      </c>
      <c r="CD237">
        <f t="shared" si="305"/>
        <v>30.98193359375</v>
      </c>
      <c r="CE237">
        <f t="shared" si="306"/>
        <v>4.5067332122190944</v>
      </c>
      <c r="CF237">
        <f t="shared" si="307"/>
        <v>0.12522588251949304</v>
      </c>
      <c r="CG237">
        <f t="shared" si="308"/>
        <v>1.5480694534739887</v>
      </c>
      <c r="CH237">
        <f t="shared" si="309"/>
        <v>2.9586637587451055</v>
      </c>
      <c r="CI237">
        <f t="shared" si="310"/>
        <v>7.8418131871008809E-2</v>
      </c>
      <c r="CJ237">
        <f t="shared" si="311"/>
        <v>21.818055770263843</v>
      </c>
      <c r="CK237">
        <f t="shared" si="312"/>
        <v>0.57249571139883426</v>
      </c>
      <c r="CL237">
        <f t="shared" si="313"/>
        <v>34.430307998733497</v>
      </c>
      <c r="CM237">
        <f t="shared" si="314"/>
        <v>390.26780681729099</v>
      </c>
      <c r="CN237">
        <f t="shared" si="315"/>
        <v>1.0580297550084989E-2</v>
      </c>
      <c r="CO237">
        <f t="shared" si="316"/>
        <v>0</v>
      </c>
      <c r="CP237">
        <f t="shared" si="317"/>
        <v>1749.8881324872032</v>
      </c>
      <c r="CQ237">
        <f t="shared" si="318"/>
        <v>281.1658935546875</v>
      </c>
      <c r="CR237">
        <f t="shared" si="319"/>
        <v>0.17114786354919662</v>
      </c>
      <c r="CS237">
        <v>-9999</v>
      </c>
    </row>
    <row r="238" spans="1:97" x14ac:dyDescent="0.2">
      <c r="A238" t="s">
        <v>84</v>
      </c>
      <c r="B238" t="s">
        <v>195</v>
      </c>
      <c r="C238" t="s">
        <v>100</v>
      </c>
      <c r="D238">
        <v>1</v>
      </c>
      <c r="E238">
        <v>3</v>
      </c>
      <c r="F238" t="s">
        <v>332</v>
      </c>
      <c r="G238" t="s">
        <v>101</v>
      </c>
      <c r="H238" t="s">
        <v>333</v>
      </c>
      <c r="I238">
        <v>3</v>
      </c>
      <c r="J238" s="6">
        <v>20130615</v>
      </c>
      <c r="K238" s="6" t="s">
        <v>294</v>
      </c>
      <c r="L238" s="6" t="s">
        <v>86</v>
      </c>
      <c r="M238" s="6" t="s">
        <v>87</v>
      </c>
      <c r="O238" s="1">
        <v>65</v>
      </c>
      <c r="P238" s="1" t="s">
        <v>361</v>
      </c>
      <c r="Q238" s="1">
        <v>17713.499998242594</v>
      </c>
      <c r="R238" s="1">
        <v>0</v>
      </c>
      <c r="S238">
        <f t="shared" si="280"/>
        <v>25.680142361251093</v>
      </c>
      <c r="T238">
        <f t="shared" si="281"/>
        <v>0.1221647780485329</v>
      </c>
      <c r="U238">
        <f t="shared" si="282"/>
        <v>507.95496750897661</v>
      </c>
      <c r="V238" s="1">
        <v>65</v>
      </c>
      <c r="W238" s="1">
        <v>65</v>
      </c>
      <c r="X238" s="1">
        <v>0</v>
      </c>
      <c r="Y238" s="1">
        <v>0</v>
      </c>
      <c r="Z238" s="1">
        <v>456.1826171875</v>
      </c>
      <c r="AA238" s="1">
        <v>827.2384033203125</v>
      </c>
      <c r="AB238" s="1">
        <v>639.8890380859375</v>
      </c>
      <c r="AC238">
        <v>-9999</v>
      </c>
      <c r="AD238">
        <f t="shared" si="283"/>
        <v>0.44854758270831524</v>
      </c>
      <c r="AE238">
        <f t="shared" si="284"/>
        <v>0.22647566225456292</v>
      </c>
      <c r="AF238" s="1">
        <v>-1</v>
      </c>
      <c r="AG238" s="1">
        <v>0.87</v>
      </c>
      <c r="AH238" s="1">
        <v>0.92</v>
      </c>
      <c r="AI238" s="1">
        <v>10.00818920135498</v>
      </c>
      <c r="AJ238">
        <f t="shared" si="285"/>
        <v>0.87500409460067741</v>
      </c>
      <c r="AK238">
        <f t="shared" si="286"/>
        <v>1.525130110745535E-2</v>
      </c>
      <c r="AL238">
        <f t="shared" si="287"/>
        <v>0.50490889035029574</v>
      </c>
      <c r="AM238">
        <f t="shared" si="288"/>
        <v>1.8133930845951136</v>
      </c>
      <c r="AN238">
        <f t="shared" si="289"/>
        <v>-1</v>
      </c>
      <c r="AO238" s="1">
        <v>1999.2686767578125</v>
      </c>
      <c r="AP238" s="1">
        <v>0.5</v>
      </c>
      <c r="AQ238">
        <f t="shared" si="290"/>
        <v>198.09466968548111</v>
      </c>
      <c r="AR238">
        <f t="shared" si="291"/>
        <v>3.6149627791549448</v>
      </c>
      <c r="AS238">
        <f t="shared" si="292"/>
        <v>2.8260197629202533</v>
      </c>
      <c r="AT238">
        <f t="shared" si="293"/>
        <v>30.410392761230469</v>
      </c>
      <c r="AU238" s="1">
        <v>2</v>
      </c>
      <c r="AV238">
        <f t="shared" si="294"/>
        <v>4.644859790802002</v>
      </c>
      <c r="AW238" s="1">
        <v>1</v>
      </c>
      <c r="AX238">
        <f t="shared" si="295"/>
        <v>9.2897195816040039</v>
      </c>
      <c r="AY238" s="1">
        <v>31.602418899536133</v>
      </c>
      <c r="AZ238" s="1">
        <v>30.410392761230469</v>
      </c>
      <c r="BA238" s="1">
        <v>32.611724853515625</v>
      </c>
      <c r="BB238" s="1">
        <v>900.5721435546875</v>
      </c>
      <c r="BC238" s="1">
        <v>881.335205078125</v>
      </c>
      <c r="BD238" s="1">
        <v>13.428386688232422</v>
      </c>
      <c r="BE238" s="1">
        <v>15.799404144287109</v>
      </c>
      <c r="BF238" s="1">
        <v>27.960939407348633</v>
      </c>
      <c r="BG238" s="1">
        <v>32.897933959960938</v>
      </c>
      <c r="BH238" s="1">
        <v>300.11154174804688</v>
      </c>
      <c r="BI238" s="1">
        <v>1999.2686767578125</v>
      </c>
      <c r="BJ238" s="1">
        <v>1.175616979598999</v>
      </c>
      <c r="BK238" s="1">
        <v>97.212371826171875</v>
      </c>
      <c r="BL238" s="1">
        <v>-2.7917070388793945</v>
      </c>
      <c r="BM238" s="1">
        <v>-4.7865986824035645E-2</v>
      </c>
      <c r="BN238" s="1">
        <v>0.75</v>
      </c>
      <c r="BO238" s="1">
        <v>-1.355140209197998</v>
      </c>
      <c r="BP238" s="1">
        <v>7.355140209197998</v>
      </c>
      <c r="BQ238" s="1">
        <v>1</v>
      </c>
      <c r="BR238" s="1">
        <v>0</v>
      </c>
      <c r="BS238" s="1">
        <v>0.15999999642372131</v>
      </c>
      <c r="BT238" s="1">
        <v>111115</v>
      </c>
      <c r="BU238">
        <f t="shared" si="296"/>
        <v>1.5005577087402342</v>
      </c>
      <c r="BV238">
        <f t="shared" si="297"/>
        <v>3.6149627791549448E-3</v>
      </c>
      <c r="BW238">
        <f t="shared" si="298"/>
        <v>303.56039276123045</v>
      </c>
      <c r="BX238">
        <f t="shared" si="299"/>
        <v>304.75241889953611</v>
      </c>
      <c r="BY238">
        <f t="shared" si="300"/>
        <v>319.88298113130804</v>
      </c>
      <c r="BZ238">
        <f t="shared" si="301"/>
        <v>0.69743547566170527</v>
      </c>
      <c r="CA238">
        <f t="shared" si="302"/>
        <v>4.3619173132266527</v>
      </c>
      <c r="CB238">
        <f t="shared" si="303"/>
        <v>44.869981374657918</v>
      </c>
      <c r="CC238">
        <f t="shared" si="304"/>
        <v>29.070577230370809</v>
      </c>
      <c r="CD238">
        <f t="shared" si="305"/>
        <v>31.006405830383301</v>
      </c>
      <c r="CE238">
        <f t="shared" si="306"/>
        <v>4.5130263296078308</v>
      </c>
      <c r="CF238">
        <f t="shared" si="307"/>
        <v>0.12057909845182797</v>
      </c>
      <c r="CG238">
        <f t="shared" si="308"/>
        <v>1.5358975503063994</v>
      </c>
      <c r="CH238">
        <f t="shared" si="309"/>
        <v>2.9771287793014314</v>
      </c>
      <c r="CI238">
        <f t="shared" si="310"/>
        <v>7.5502813637007907E-2</v>
      </c>
      <c r="CJ238">
        <f t="shared" si="311"/>
        <v>49.379507172433691</v>
      </c>
      <c r="CK238">
        <f t="shared" si="312"/>
        <v>0.57634707496332171</v>
      </c>
      <c r="CL238">
        <f t="shared" si="313"/>
        <v>34.051954262920262</v>
      </c>
      <c r="CM238">
        <f t="shared" si="314"/>
        <v>877.60331716879125</v>
      </c>
      <c r="CN238">
        <f t="shared" si="315"/>
        <v>9.9641719219073655E-3</v>
      </c>
      <c r="CO238">
        <f t="shared" si="316"/>
        <v>0</v>
      </c>
      <c r="CP238">
        <f t="shared" si="317"/>
        <v>1749.3682783699642</v>
      </c>
      <c r="CQ238">
        <f t="shared" si="318"/>
        <v>371.0557861328125</v>
      </c>
      <c r="CR238">
        <f t="shared" si="319"/>
        <v>0.22647566225456292</v>
      </c>
      <c r="CS238">
        <v>-9999</v>
      </c>
    </row>
    <row r="239" spans="1:97" x14ac:dyDescent="0.2">
      <c r="A239" t="s">
        <v>84</v>
      </c>
      <c r="B239" t="s">
        <v>195</v>
      </c>
      <c r="C239" t="s">
        <v>100</v>
      </c>
      <c r="D239">
        <v>1</v>
      </c>
      <c r="E239">
        <v>3</v>
      </c>
      <c r="F239" t="s">
        <v>332</v>
      </c>
      <c r="G239" t="s">
        <v>101</v>
      </c>
      <c r="H239" t="s">
        <v>333</v>
      </c>
      <c r="I239">
        <v>3</v>
      </c>
      <c r="J239" s="6">
        <v>20130615</v>
      </c>
      <c r="K239" s="6" t="s">
        <v>294</v>
      </c>
      <c r="L239" s="6" t="s">
        <v>86</v>
      </c>
      <c r="M239" s="6" t="s">
        <v>87</v>
      </c>
      <c r="O239" s="1">
        <v>66</v>
      </c>
      <c r="P239" s="1" t="s">
        <v>362</v>
      </c>
      <c r="Q239" s="1">
        <v>17848.499999207444</v>
      </c>
      <c r="R239" s="1">
        <v>0</v>
      </c>
      <c r="S239">
        <f t="shared" si="280"/>
        <v>30.344849135462972</v>
      </c>
      <c r="T239">
        <f t="shared" si="281"/>
        <v>0.11919432775819666</v>
      </c>
      <c r="U239">
        <f t="shared" si="282"/>
        <v>720.03815018469561</v>
      </c>
      <c r="V239" s="1">
        <v>66</v>
      </c>
      <c r="W239" s="1">
        <v>66</v>
      </c>
      <c r="X239" s="1">
        <v>0</v>
      </c>
      <c r="Y239" s="1">
        <v>0</v>
      </c>
      <c r="Z239" s="1">
        <v>454.94384765625</v>
      </c>
      <c r="AA239" s="1">
        <v>834.082275390625</v>
      </c>
      <c r="AB239" s="1">
        <v>639.709716796875</v>
      </c>
      <c r="AC239">
        <v>-9999</v>
      </c>
      <c r="AD239">
        <f t="shared" si="283"/>
        <v>0.45455758852663958</v>
      </c>
      <c r="AE239">
        <f t="shared" si="284"/>
        <v>0.23303763229199381</v>
      </c>
      <c r="AF239" s="1">
        <v>-1</v>
      </c>
      <c r="AG239" s="1">
        <v>0.87</v>
      </c>
      <c r="AH239" s="1">
        <v>0.92</v>
      </c>
      <c r="AI239" s="1">
        <v>10.00818920135498</v>
      </c>
      <c r="AJ239">
        <f t="shared" si="285"/>
        <v>0.87500409460067741</v>
      </c>
      <c r="AK239">
        <f t="shared" si="286"/>
        <v>1.7918754588106503E-2</v>
      </c>
      <c r="AL239">
        <f t="shared" si="287"/>
        <v>0.51266910546437072</v>
      </c>
      <c r="AM239">
        <f t="shared" si="288"/>
        <v>1.8333741178995948</v>
      </c>
      <c r="AN239">
        <f t="shared" si="289"/>
        <v>-1</v>
      </c>
      <c r="AO239" s="1">
        <v>1999.163330078125</v>
      </c>
      <c r="AP239" s="1">
        <v>0.5</v>
      </c>
      <c r="AQ239">
        <f t="shared" si="290"/>
        <v>203.82358023716645</v>
      </c>
      <c r="AR239">
        <f t="shared" si="291"/>
        <v>3.5561867316302385</v>
      </c>
      <c r="AS239">
        <f t="shared" si="292"/>
        <v>2.8481990350781494</v>
      </c>
      <c r="AT239">
        <f t="shared" si="293"/>
        <v>30.481212615966797</v>
      </c>
      <c r="AU239" s="1">
        <v>2</v>
      </c>
      <c r="AV239">
        <f t="shared" si="294"/>
        <v>4.644859790802002</v>
      </c>
      <c r="AW239" s="1">
        <v>1</v>
      </c>
      <c r="AX239">
        <f t="shared" si="295"/>
        <v>9.2897195816040039</v>
      </c>
      <c r="AY239" s="1">
        <v>31.615695953369141</v>
      </c>
      <c r="AZ239" s="1">
        <v>30.481212615966797</v>
      </c>
      <c r="BA239" s="1">
        <v>32.612453460693359</v>
      </c>
      <c r="BB239" s="1">
        <v>1200.64697265625</v>
      </c>
      <c r="BC239" s="1">
        <v>1177.6376953125</v>
      </c>
      <c r="BD239" s="1">
        <v>13.421669960021973</v>
      </c>
      <c r="BE239" s="1">
        <v>15.753839492797852</v>
      </c>
      <c r="BF239" s="1">
        <v>27.925378799438477</v>
      </c>
      <c r="BG239" s="1">
        <v>32.777736663818359</v>
      </c>
      <c r="BH239" s="1">
        <v>300.1636962890625</v>
      </c>
      <c r="BI239" s="1">
        <v>1999.163330078125</v>
      </c>
      <c r="BJ239" s="1">
        <v>1.2171297073364258</v>
      </c>
      <c r="BK239" s="1">
        <v>97.210556030273438</v>
      </c>
      <c r="BL239" s="1">
        <v>-3.6125078201293945</v>
      </c>
      <c r="BM239" s="1">
        <v>-4.8278927803039551E-2</v>
      </c>
      <c r="BN239" s="1">
        <v>0.5</v>
      </c>
      <c r="BO239" s="1">
        <v>-1.355140209197998</v>
      </c>
      <c r="BP239" s="1">
        <v>7.355140209197998</v>
      </c>
      <c r="BQ239" s="1">
        <v>1</v>
      </c>
      <c r="BR239" s="1">
        <v>0</v>
      </c>
      <c r="BS239" s="1">
        <v>0.15999999642372131</v>
      </c>
      <c r="BT239" s="1">
        <v>111115</v>
      </c>
      <c r="BU239">
        <f t="shared" si="296"/>
        <v>1.5008184814453123</v>
      </c>
      <c r="BV239">
        <f t="shared" si="297"/>
        <v>3.5561867316302384E-3</v>
      </c>
      <c r="BW239">
        <f t="shared" si="298"/>
        <v>303.63121261596677</v>
      </c>
      <c r="BX239">
        <f t="shared" si="299"/>
        <v>304.76569595336912</v>
      </c>
      <c r="BY239">
        <f t="shared" si="300"/>
        <v>319.86612566293479</v>
      </c>
      <c r="BZ239">
        <f t="shared" si="301"/>
        <v>0.70492033834257473</v>
      </c>
      <c r="CA239">
        <f t="shared" si="302"/>
        <v>4.3796385317847095</v>
      </c>
      <c r="CB239">
        <f t="shared" si="303"/>
        <v>45.053116766668808</v>
      </c>
      <c r="CC239">
        <f t="shared" si="304"/>
        <v>29.299277273870956</v>
      </c>
      <c r="CD239">
        <f t="shared" si="305"/>
        <v>31.048454284667969</v>
      </c>
      <c r="CE239">
        <f t="shared" si="306"/>
        <v>4.5238571055317731</v>
      </c>
      <c r="CF239">
        <f t="shared" si="307"/>
        <v>0.11768434606354096</v>
      </c>
      <c r="CG239">
        <f t="shared" si="308"/>
        <v>1.5314394967065601</v>
      </c>
      <c r="CH239">
        <f t="shared" si="309"/>
        <v>2.992417608825213</v>
      </c>
      <c r="CI239">
        <f t="shared" si="310"/>
        <v>7.3686904468822492E-2</v>
      </c>
      <c r="CJ239">
        <f t="shared" si="311"/>
        <v>69.995308942463794</v>
      </c>
      <c r="CK239">
        <f t="shared" si="312"/>
        <v>0.61142586811780431</v>
      </c>
      <c r="CL239">
        <f t="shared" si="313"/>
        <v>33.777720205985197</v>
      </c>
      <c r="CM239">
        <f t="shared" si="314"/>
        <v>1173.227923201187</v>
      </c>
      <c r="CN239">
        <f t="shared" si="315"/>
        <v>8.7364083612484489E-3</v>
      </c>
      <c r="CO239">
        <f t="shared" si="316"/>
        <v>0</v>
      </c>
      <c r="CP239">
        <f t="shared" si="317"/>
        <v>1749.276099593885</v>
      </c>
      <c r="CQ239">
        <f t="shared" si="318"/>
        <v>379.138427734375</v>
      </c>
      <c r="CR239">
        <f t="shared" si="319"/>
        <v>0.23303763229199381</v>
      </c>
      <c r="CS239">
        <v>-9999</v>
      </c>
    </row>
    <row r="240" spans="1:97" x14ac:dyDescent="0.2">
      <c r="A240" t="s">
        <v>84</v>
      </c>
      <c r="B240" t="s">
        <v>195</v>
      </c>
      <c r="C240" t="s">
        <v>100</v>
      </c>
      <c r="D240">
        <v>1</v>
      </c>
      <c r="E240">
        <v>3</v>
      </c>
      <c r="F240" t="s">
        <v>332</v>
      </c>
      <c r="G240" t="s">
        <v>101</v>
      </c>
      <c r="H240" t="s">
        <v>333</v>
      </c>
      <c r="I240">
        <v>3</v>
      </c>
      <c r="J240" s="6">
        <v>20130615</v>
      </c>
      <c r="K240" s="6" t="s">
        <v>294</v>
      </c>
      <c r="L240" s="6" t="s">
        <v>86</v>
      </c>
      <c r="M240" s="6" t="s">
        <v>87</v>
      </c>
      <c r="O240" s="1">
        <v>67</v>
      </c>
      <c r="P240" s="1" t="s">
        <v>363</v>
      </c>
      <c r="Q240" s="1">
        <v>18006.49999741558</v>
      </c>
      <c r="R240" s="1">
        <v>0</v>
      </c>
      <c r="S240">
        <f t="shared" si="280"/>
        <v>32.813955430581821</v>
      </c>
      <c r="T240">
        <f t="shared" si="281"/>
        <v>0.11598059210624326</v>
      </c>
      <c r="U240">
        <f t="shared" si="282"/>
        <v>958.60561429212271</v>
      </c>
      <c r="V240" s="1">
        <v>67</v>
      </c>
      <c r="W240" s="1">
        <v>67</v>
      </c>
      <c r="X240" s="1">
        <v>0</v>
      </c>
      <c r="Y240" s="1">
        <v>0</v>
      </c>
      <c r="Z240" s="1">
        <v>456.32421875</v>
      </c>
      <c r="AA240" s="1">
        <v>841.05487060546875</v>
      </c>
      <c r="AB240" s="1">
        <v>635.1285400390625</v>
      </c>
      <c r="AC240">
        <v>-9999</v>
      </c>
      <c r="AD240">
        <f t="shared" si="283"/>
        <v>0.45743823060973915</v>
      </c>
      <c r="AE240">
        <f t="shared" si="284"/>
        <v>0.24484292019872794</v>
      </c>
      <c r="AF240" s="1">
        <v>-1</v>
      </c>
      <c r="AG240" s="1">
        <v>0.87</v>
      </c>
      <c r="AH240" s="1">
        <v>0.92</v>
      </c>
      <c r="AI240" s="1">
        <v>10.00818920135498</v>
      </c>
      <c r="AJ240">
        <f t="shared" si="285"/>
        <v>0.87500409460067741</v>
      </c>
      <c r="AK240">
        <f t="shared" si="286"/>
        <v>1.9328427027851921E-2</v>
      </c>
      <c r="AL240">
        <f t="shared" si="287"/>
        <v>0.53524804840287676</v>
      </c>
      <c r="AM240">
        <f t="shared" si="288"/>
        <v>1.8431081149042536</v>
      </c>
      <c r="AN240">
        <f t="shared" si="289"/>
        <v>-1</v>
      </c>
      <c r="AO240" s="1">
        <v>1999.3525390625</v>
      </c>
      <c r="AP240" s="1">
        <v>0.5</v>
      </c>
      <c r="AQ240">
        <f t="shared" si="290"/>
        <v>214.16920215916278</v>
      </c>
      <c r="AR240">
        <f t="shared" si="291"/>
        <v>3.4808454228009631</v>
      </c>
      <c r="AS240">
        <f t="shared" si="292"/>
        <v>2.8640119589101594</v>
      </c>
      <c r="AT240">
        <f t="shared" si="293"/>
        <v>30.520002365112305</v>
      </c>
      <c r="AU240" s="1">
        <v>2</v>
      </c>
      <c r="AV240">
        <f t="shared" si="294"/>
        <v>4.644859790802002</v>
      </c>
      <c r="AW240" s="1">
        <v>1</v>
      </c>
      <c r="AX240">
        <f t="shared" si="295"/>
        <v>9.2897195816040039</v>
      </c>
      <c r="AY240" s="1">
        <v>31.619766235351562</v>
      </c>
      <c r="AZ240" s="1">
        <v>30.520002365112305</v>
      </c>
      <c r="BA240" s="1">
        <v>32.611305236816406</v>
      </c>
      <c r="BB240" s="1">
        <v>1500.475341796875</v>
      </c>
      <c r="BC240" s="1">
        <v>1475.1865234375</v>
      </c>
      <c r="BD240" s="1">
        <v>13.408406257629395</v>
      </c>
      <c r="BE240" s="1">
        <v>15.691616058349609</v>
      </c>
      <c r="BF240" s="1">
        <v>27.890766143798828</v>
      </c>
      <c r="BG240" s="1">
        <v>32.640060424804688</v>
      </c>
      <c r="BH240" s="1">
        <v>300.12356567382812</v>
      </c>
      <c r="BI240" s="1">
        <v>1999.3525390625</v>
      </c>
      <c r="BJ240" s="1">
        <v>1.0239474773406982</v>
      </c>
      <c r="BK240" s="1">
        <v>97.208564758300781</v>
      </c>
      <c r="BL240" s="1">
        <v>-4.1233720779418945</v>
      </c>
      <c r="BM240" s="1">
        <v>-4.8923611640930176E-2</v>
      </c>
      <c r="BN240" s="1">
        <v>0.75</v>
      </c>
      <c r="BO240" s="1">
        <v>-1.355140209197998</v>
      </c>
      <c r="BP240" s="1">
        <v>7.355140209197998</v>
      </c>
      <c r="BQ240" s="1">
        <v>1</v>
      </c>
      <c r="BR240" s="1">
        <v>0</v>
      </c>
      <c r="BS240" s="1">
        <v>0.15999999642372131</v>
      </c>
      <c r="BT240" s="1">
        <v>111115</v>
      </c>
      <c r="BU240">
        <f t="shared" si="296"/>
        <v>1.5006178283691405</v>
      </c>
      <c r="BV240">
        <f t="shared" si="297"/>
        <v>3.4808454228009633E-3</v>
      </c>
      <c r="BW240">
        <f t="shared" si="298"/>
        <v>303.67000236511228</v>
      </c>
      <c r="BX240">
        <f t="shared" si="299"/>
        <v>304.76976623535154</v>
      </c>
      <c r="BY240">
        <f t="shared" si="300"/>
        <v>319.89639909975813</v>
      </c>
      <c r="BZ240">
        <f t="shared" si="301"/>
        <v>0.71660724785651642</v>
      </c>
      <c r="CA240">
        <f t="shared" si="302"/>
        <v>4.3893714346806298</v>
      </c>
      <c r="CB240">
        <f t="shared" si="303"/>
        <v>45.154163582132462</v>
      </c>
      <c r="CC240">
        <f t="shared" si="304"/>
        <v>29.462547523782852</v>
      </c>
      <c r="CD240">
        <f t="shared" si="305"/>
        <v>31.069884300231934</v>
      </c>
      <c r="CE240">
        <f t="shared" si="306"/>
        <v>4.5293857200922378</v>
      </c>
      <c r="CF240">
        <f t="shared" si="307"/>
        <v>0.11455044894870217</v>
      </c>
      <c r="CG240">
        <f t="shared" si="308"/>
        <v>1.5253594757704705</v>
      </c>
      <c r="CH240">
        <f t="shared" si="309"/>
        <v>3.0040262443217673</v>
      </c>
      <c r="CI240">
        <f t="shared" si="310"/>
        <v>7.1721160975942597E-2</v>
      </c>
      <c r="CJ240">
        <f t="shared" si="311"/>
        <v>93.184675934586522</v>
      </c>
      <c r="CK240">
        <f t="shared" si="312"/>
        <v>0.64981993738552235</v>
      </c>
      <c r="CL240">
        <f t="shared" si="313"/>
        <v>33.533683078056342</v>
      </c>
      <c r="CM240">
        <f t="shared" si="314"/>
        <v>1470.4179360283592</v>
      </c>
      <c r="CN240">
        <f t="shared" si="315"/>
        <v>7.4834015213302886E-3</v>
      </c>
      <c r="CO240">
        <f t="shared" si="316"/>
        <v>0</v>
      </c>
      <c r="CP240">
        <f t="shared" si="317"/>
        <v>1749.4416582299484</v>
      </c>
      <c r="CQ240">
        <f t="shared" si="318"/>
        <v>384.73065185546875</v>
      </c>
      <c r="CR240">
        <f t="shared" si="319"/>
        <v>0.24484292019872794</v>
      </c>
      <c r="CS240">
        <v>-9999</v>
      </c>
    </row>
    <row r="241" spans="1:97" x14ac:dyDescent="0.2">
      <c r="A241" t="s">
        <v>84</v>
      </c>
      <c r="B241" t="s">
        <v>195</v>
      </c>
      <c r="C241" t="s">
        <v>100</v>
      </c>
      <c r="D241">
        <v>1</v>
      </c>
      <c r="E241">
        <v>3</v>
      </c>
      <c r="F241" t="s">
        <v>332</v>
      </c>
      <c r="G241" t="s">
        <v>101</v>
      </c>
      <c r="H241" t="s">
        <v>333</v>
      </c>
      <c r="I241">
        <v>3</v>
      </c>
      <c r="J241" s="6">
        <v>20130615</v>
      </c>
      <c r="K241" s="6" t="s">
        <v>294</v>
      </c>
      <c r="L241" s="6" t="s">
        <v>86</v>
      </c>
      <c r="M241" s="6" t="s">
        <v>87</v>
      </c>
      <c r="O241" s="1">
        <v>68</v>
      </c>
      <c r="P241" s="1" t="s">
        <v>364</v>
      </c>
      <c r="Q241" s="1">
        <v>18075.499999276362</v>
      </c>
      <c r="R241" s="1">
        <v>0</v>
      </c>
      <c r="S241">
        <f t="shared" si="280"/>
        <v>33.52695163721669</v>
      </c>
      <c r="T241">
        <f t="shared" si="281"/>
        <v>0.11572193985886707</v>
      </c>
      <c r="U241">
        <f t="shared" si="282"/>
        <v>947.73443913972881</v>
      </c>
      <c r="V241" s="1">
        <v>68</v>
      </c>
      <c r="W241" s="1">
        <v>68</v>
      </c>
      <c r="X241" s="1">
        <v>0</v>
      </c>
      <c r="Y241" s="1">
        <v>0</v>
      </c>
      <c r="Z241" s="1">
        <v>457.30029296875</v>
      </c>
      <c r="AA241" s="1">
        <v>848.6600341796875</v>
      </c>
      <c r="AB241" s="1">
        <v>641.1888427734375</v>
      </c>
      <c r="AC241">
        <v>-9999</v>
      </c>
      <c r="AD241">
        <f t="shared" si="283"/>
        <v>0.46115019613151076</v>
      </c>
      <c r="AE241">
        <f t="shared" si="284"/>
        <v>0.24446914317909538</v>
      </c>
      <c r="AF241" s="1">
        <v>-1</v>
      </c>
      <c r="AG241" s="1">
        <v>0.87</v>
      </c>
      <c r="AH241" s="1">
        <v>0.92</v>
      </c>
      <c r="AI241" s="1">
        <v>10.00818920135498</v>
      </c>
      <c r="AJ241">
        <f t="shared" si="285"/>
        <v>0.87500409460067741</v>
      </c>
      <c r="AK241">
        <f t="shared" si="286"/>
        <v>1.9738717939511291E-2</v>
      </c>
      <c r="AL241">
        <f t="shared" si="287"/>
        <v>0.530129110276639</v>
      </c>
      <c r="AM241">
        <f t="shared" si="288"/>
        <v>1.8558047025735918</v>
      </c>
      <c r="AN241">
        <f t="shared" si="289"/>
        <v>-1</v>
      </c>
      <c r="AO241" s="1">
        <v>1999.0755615234375</v>
      </c>
      <c r="AP241" s="1">
        <v>0.5</v>
      </c>
      <c r="AQ241">
        <f t="shared" si="290"/>
        <v>213.81262727404408</v>
      </c>
      <c r="AR241">
        <f t="shared" si="291"/>
        <v>3.4633910109390258</v>
      </c>
      <c r="AS241">
        <f t="shared" si="292"/>
        <v>2.8561249313875781</v>
      </c>
      <c r="AT241">
        <f t="shared" si="293"/>
        <v>30.481451034545898</v>
      </c>
      <c r="AU241" s="1">
        <v>2</v>
      </c>
      <c r="AV241">
        <f t="shared" si="294"/>
        <v>4.644859790802002</v>
      </c>
      <c r="AW241" s="1">
        <v>1</v>
      </c>
      <c r="AX241">
        <f t="shared" si="295"/>
        <v>9.2897195816040039</v>
      </c>
      <c r="AY241" s="1">
        <v>31.618982315063477</v>
      </c>
      <c r="AZ241" s="1">
        <v>30.481451034545898</v>
      </c>
      <c r="BA241" s="1">
        <v>32.612056732177734</v>
      </c>
      <c r="BB241" s="1">
        <v>1500.5975341796875</v>
      </c>
      <c r="BC241" s="1">
        <v>1474.85302734375</v>
      </c>
      <c r="BD241" s="1">
        <v>13.401519775390625</v>
      </c>
      <c r="BE241" s="1">
        <v>15.673189163208008</v>
      </c>
      <c r="BF241" s="1">
        <v>27.877775192260742</v>
      </c>
      <c r="BG241" s="1">
        <v>32.603290557861328</v>
      </c>
      <c r="BH241" s="1">
        <v>300.14126586914062</v>
      </c>
      <c r="BI241" s="1">
        <v>1999.0755615234375</v>
      </c>
      <c r="BJ241" s="1">
        <v>1.0203894376754761</v>
      </c>
      <c r="BK241" s="1">
        <v>97.208892822265625</v>
      </c>
      <c r="BL241" s="1">
        <v>-4.1535234451293945</v>
      </c>
      <c r="BM241" s="1">
        <v>-4.2722821235656738E-2</v>
      </c>
      <c r="BN241" s="1">
        <v>0.5</v>
      </c>
      <c r="BO241" s="1">
        <v>-1.355140209197998</v>
      </c>
      <c r="BP241" s="1">
        <v>7.355140209197998</v>
      </c>
      <c r="BQ241" s="1">
        <v>1</v>
      </c>
      <c r="BR241" s="1">
        <v>0</v>
      </c>
      <c r="BS241" s="1">
        <v>0.15999999642372131</v>
      </c>
      <c r="BT241" s="1">
        <v>111115</v>
      </c>
      <c r="BU241">
        <f t="shared" si="296"/>
        <v>1.5007063293457028</v>
      </c>
      <c r="BV241">
        <f t="shared" si="297"/>
        <v>3.4633910109390259E-3</v>
      </c>
      <c r="BW241">
        <f t="shared" si="298"/>
        <v>303.63145103454588</v>
      </c>
      <c r="BX241">
        <f t="shared" si="299"/>
        <v>304.76898231506345</v>
      </c>
      <c r="BY241">
        <f t="shared" si="300"/>
        <v>319.85208269449868</v>
      </c>
      <c r="BZ241">
        <f t="shared" si="301"/>
        <v>0.72132904941841758</v>
      </c>
      <c r="CA241">
        <f t="shared" si="302"/>
        <v>4.3796982969369607</v>
      </c>
      <c r="CB241">
        <f t="shared" si="303"/>
        <v>45.054502420315544</v>
      </c>
      <c r="CC241">
        <f t="shared" si="304"/>
        <v>29.381313257107536</v>
      </c>
      <c r="CD241">
        <f t="shared" si="305"/>
        <v>31.050216674804688</v>
      </c>
      <c r="CE241">
        <f t="shared" si="306"/>
        <v>4.5243115531706541</v>
      </c>
      <c r="CF241">
        <f t="shared" si="307"/>
        <v>0.11429812925580925</v>
      </c>
      <c r="CG241">
        <f t="shared" si="308"/>
        <v>1.5235733655493824</v>
      </c>
      <c r="CH241">
        <f t="shared" si="309"/>
        <v>3.0007381876212715</v>
      </c>
      <c r="CI241">
        <f t="shared" si="310"/>
        <v>7.1562901230742743E-2</v>
      </c>
      <c r="CJ241">
        <f t="shared" si="311"/>
        <v>92.128215518303932</v>
      </c>
      <c r="CK241">
        <f t="shared" si="312"/>
        <v>0.64259585298924604</v>
      </c>
      <c r="CL241">
        <f t="shared" si="313"/>
        <v>33.572543673459656</v>
      </c>
      <c r="CM241">
        <f t="shared" si="314"/>
        <v>1469.9808259481479</v>
      </c>
      <c r="CN241">
        <f t="shared" si="315"/>
        <v>7.6571410198661384E-3</v>
      </c>
      <c r="CO241">
        <f t="shared" si="316"/>
        <v>0</v>
      </c>
      <c r="CP241">
        <f t="shared" si="317"/>
        <v>1749.1993017491561</v>
      </c>
      <c r="CQ241">
        <f t="shared" si="318"/>
        <v>391.3597412109375</v>
      </c>
      <c r="CR241">
        <f t="shared" si="319"/>
        <v>0.24446914317909538</v>
      </c>
      <c r="CS241">
        <v>-9999</v>
      </c>
    </row>
    <row r="242" spans="1:97" x14ac:dyDescent="0.2">
      <c r="A242" t="s">
        <v>84</v>
      </c>
      <c r="B242" t="s">
        <v>243</v>
      </c>
      <c r="C242" t="s">
        <v>100</v>
      </c>
      <c r="D242">
        <v>2</v>
      </c>
      <c r="E242">
        <v>4</v>
      </c>
      <c r="F242" t="s">
        <v>332</v>
      </c>
      <c r="G242" t="s">
        <v>101</v>
      </c>
      <c r="H242" t="s">
        <v>374</v>
      </c>
      <c r="I242">
        <v>1</v>
      </c>
      <c r="J242" s="6">
        <v>20130616</v>
      </c>
      <c r="K242" s="6" t="s">
        <v>138</v>
      </c>
      <c r="L242" s="6" t="s">
        <v>86</v>
      </c>
      <c r="M242" s="6" t="s">
        <v>87</v>
      </c>
      <c r="O242" s="1">
        <v>1</v>
      </c>
      <c r="P242" s="1" t="s">
        <v>365</v>
      </c>
      <c r="Q242" s="1">
        <v>1733.999999448657</v>
      </c>
      <c r="R242" s="1">
        <v>0</v>
      </c>
      <c r="S242">
        <f t="shared" si="280"/>
        <v>9.5583856875474531</v>
      </c>
      <c r="T242">
        <f t="shared" si="281"/>
        <v>0.10585837132743485</v>
      </c>
      <c r="U242">
        <f t="shared" si="282"/>
        <v>241.87976320185126</v>
      </c>
      <c r="V242" s="1">
        <v>1</v>
      </c>
      <c r="W242" s="1">
        <v>1</v>
      </c>
      <c r="X242" s="1">
        <v>0</v>
      </c>
      <c r="Y242" s="1">
        <v>0</v>
      </c>
      <c r="Z242" s="1">
        <v>677.512451171875</v>
      </c>
      <c r="AA242" s="1">
        <v>1146.34130859375</v>
      </c>
      <c r="AB242" s="1">
        <v>1037.681640625</v>
      </c>
      <c r="AC242">
        <v>-9999</v>
      </c>
      <c r="AD242">
        <f t="shared" si="283"/>
        <v>0.40897842022024045</v>
      </c>
      <c r="AE242">
        <f t="shared" si="284"/>
        <v>9.4788233795784563E-2</v>
      </c>
      <c r="AF242" s="1">
        <v>-1</v>
      </c>
      <c r="AG242" s="1">
        <v>0.87</v>
      </c>
      <c r="AH242" s="1">
        <v>0.92</v>
      </c>
      <c r="AI242" s="1">
        <v>13.023255348205566</v>
      </c>
      <c r="AJ242">
        <f t="shared" si="285"/>
        <v>0.87651162767410273</v>
      </c>
      <c r="AK242">
        <f t="shared" si="286"/>
        <v>5.1071900820952362E-3</v>
      </c>
      <c r="AL242">
        <f t="shared" si="287"/>
        <v>0.23176830147844921</v>
      </c>
      <c r="AM242">
        <f t="shared" si="288"/>
        <v>1.6919855961480181</v>
      </c>
      <c r="AN242">
        <f t="shared" si="289"/>
        <v>-1</v>
      </c>
      <c r="AO242" s="1">
        <v>2358.619140625</v>
      </c>
      <c r="AP242" s="1">
        <v>0.5</v>
      </c>
      <c r="AQ242">
        <f t="shared" si="290"/>
        <v>97.980564162468823</v>
      </c>
      <c r="AR242">
        <f t="shared" si="291"/>
        <v>1.2755557426255142</v>
      </c>
      <c r="AS242">
        <f t="shared" si="292"/>
        <v>1.165480960597342</v>
      </c>
      <c r="AT242">
        <f t="shared" si="293"/>
        <v>22.547431945800781</v>
      </c>
      <c r="AU242" s="1">
        <v>1.91</v>
      </c>
      <c r="AV242">
        <f t="shared" si="294"/>
        <v>4.766822409629822</v>
      </c>
      <c r="AW242" s="1">
        <v>1</v>
      </c>
      <c r="AX242">
        <f t="shared" si="295"/>
        <v>9.5336448192596439</v>
      </c>
      <c r="AY242" s="1">
        <v>18.533023834228516</v>
      </c>
      <c r="AZ242" s="1">
        <v>22.547431945800781</v>
      </c>
      <c r="BA242" s="1">
        <v>17.102470397949219</v>
      </c>
      <c r="BB242" s="1">
        <v>400.31515502929688</v>
      </c>
      <c r="BC242" s="1">
        <v>393.91098022460938</v>
      </c>
      <c r="BD242" s="1">
        <v>15.331733703613281</v>
      </c>
      <c r="BE242" s="1">
        <v>16.130584716796875</v>
      </c>
      <c r="BF242" s="1">
        <v>70.026260375976562</v>
      </c>
      <c r="BG242" s="1">
        <v>73.674934387207031</v>
      </c>
      <c r="BH242" s="1">
        <v>300.0574951171875</v>
      </c>
      <c r="BI242" s="1">
        <v>2358.619140625</v>
      </c>
      <c r="BJ242" s="1">
        <v>2.5055594444274902</v>
      </c>
      <c r="BK242" s="1">
        <v>97.821739196777344</v>
      </c>
      <c r="BL242" s="1">
        <v>1.5941715240478516</v>
      </c>
      <c r="BM242" s="1">
        <v>-3.7222340703010559E-2</v>
      </c>
      <c r="BN242" s="1">
        <v>0.5</v>
      </c>
      <c r="BO242" s="1">
        <v>-1.355140209197998</v>
      </c>
      <c r="BP242" s="1">
        <v>7.355140209197998</v>
      </c>
      <c r="BQ242" s="1">
        <v>1</v>
      </c>
      <c r="BR242" s="1">
        <v>0</v>
      </c>
      <c r="BS242" s="1">
        <v>0.15999999642372131</v>
      </c>
      <c r="BT242" s="1">
        <v>111115</v>
      </c>
      <c r="BU242">
        <f t="shared" si="296"/>
        <v>1.5709816498282068</v>
      </c>
      <c r="BV242">
        <f t="shared" si="297"/>
        <v>1.2755557426255143E-3</v>
      </c>
      <c r="BW242">
        <f t="shared" si="298"/>
        <v>295.69743194580076</v>
      </c>
      <c r="BX242">
        <f t="shared" si="299"/>
        <v>291.68302383422849</v>
      </c>
      <c r="BY242">
        <f t="shared" si="300"/>
        <v>377.37905406492064</v>
      </c>
      <c r="BZ242">
        <f t="shared" si="301"/>
        <v>1.0825570829987838</v>
      </c>
      <c r="CA242">
        <f t="shared" si="302"/>
        <v>2.7434028118553684</v>
      </c>
      <c r="CB242">
        <f t="shared" si="303"/>
        <v>28.04491960970724</v>
      </c>
      <c r="CC242">
        <f t="shared" si="304"/>
        <v>11.914334892910365</v>
      </c>
      <c r="CD242">
        <f t="shared" si="305"/>
        <v>20.540227890014648</v>
      </c>
      <c r="CE242">
        <f t="shared" si="306"/>
        <v>2.4262766090395007</v>
      </c>
      <c r="CF242">
        <f t="shared" si="307"/>
        <v>0.10469586382486568</v>
      </c>
      <c r="CG242">
        <f t="shared" si="308"/>
        <v>1.5779218512580264</v>
      </c>
      <c r="CH242">
        <f t="shared" si="309"/>
        <v>0.84835475778147429</v>
      </c>
      <c r="CI242">
        <f t="shared" si="310"/>
        <v>6.5538375273275634E-2</v>
      </c>
      <c r="CJ242">
        <f t="shared" si="311"/>
        <v>23.661099112909756</v>
      </c>
      <c r="CK242">
        <f t="shared" si="312"/>
        <v>0.61404676524612389</v>
      </c>
      <c r="CL242">
        <f t="shared" si="313"/>
        <v>57.034483695912016</v>
      </c>
      <c r="CM242">
        <f t="shared" si="314"/>
        <v>392.55747682451198</v>
      </c>
      <c r="CN242">
        <f t="shared" si="315"/>
        <v>1.3887331788087938E-2</v>
      </c>
      <c r="CO242">
        <f t="shared" si="316"/>
        <v>0</v>
      </c>
      <c r="CP242">
        <f t="shared" si="317"/>
        <v>2067.3571020125123</v>
      </c>
      <c r="CQ242">
        <f t="shared" si="318"/>
        <v>468.828857421875</v>
      </c>
      <c r="CR242">
        <f t="shared" si="319"/>
        <v>9.4788233795784563E-2</v>
      </c>
      <c r="CS242">
        <v>-9999</v>
      </c>
    </row>
    <row r="243" spans="1:97" x14ac:dyDescent="0.2">
      <c r="A243" t="s">
        <v>84</v>
      </c>
      <c r="B243" t="s">
        <v>243</v>
      </c>
      <c r="C243" t="s">
        <v>100</v>
      </c>
      <c r="D243">
        <v>2</v>
      </c>
      <c r="E243">
        <v>4</v>
      </c>
      <c r="F243" t="s">
        <v>332</v>
      </c>
      <c r="G243" t="s">
        <v>101</v>
      </c>
      <c r="H243" t="s">
        <v>374</v>
      </c>
      <c r="I243">
        <v>1</v>
      </c>
      <c r="J243" s="6">
        <v>20130616</v>
      </c>
      <c r="K243" s="6" t="s">
        <v>138</v>
      </c>
      <c r="L243" s="6" t="s">
        <v>86</v>
      </c>
      <c r="M243" s="6" t="s">
        <v>87</v>
      </c>
      <c r="O243" s="1">
        <v>2</v>
      </c>
      <c r="P243" s="1" t="s">
        <v>366</v>
      </c>
      <c r="Q243" s="1">
        <v>1894.999997863546</v>
      </c>
      <c r="R243" s="1">
        <v>0</v>
      </c>
      <c r="S243">
        <f t="shared" si="280"/>
        <v>5.7209817845931248</v>
      </c>
      <c r="T243">
        <f t="shared" si="281"/>
        <v>0.10432783451592786</v>
      </c>
      <c r="U243">
        <f t="shared" si="282"/>
        <v>152.63449069169627</v>
      </c>
      <c r="V243" s="1">
        <v>2</v>
      </c>
      <c r="W243" s="1">
        <v>2</v>
      </c>
      <c r="X243" s="1">
        <v>0</v>
      </c>
      <c r="Y243" s="1">
        <v>0</v>
      </c>
      <c r="Z243" s="1">
        <v>687.33203125</v>
      </c>
      <c r="AA243" s="1">
        <v>1124.83935546875</v>
      </c>
      <c r="AB243" s="1">
        <v>1031.4708251953125</v>
      </c>
      <c r="AC243">
        <v>-9999</v>
      </c>
      <c r="AD243">
        <f t="shared" si="283"/>
        <v>0.38895093960899796</v>
      </c>
      <c r="AE243">
        <f t="shared" si="284"/>
        <v>8.3006101999808138E-2</v>
      </c>
      <c r="AF243" s="1">
        <v>-1</v>
      </c>
      <c r="AG243" s="1">
        <v>0.87</v>
      </c>
      <c r="AH243" s="1">
        <v>0.92</v>
      </c>
      <c r="AI243" s="1">
        <v>7.9800500869750977</v>
      </c>
      <c r="AJ243">
        <f t="shared" si="285"/>
        <v>0.87399002504348744</v>
      </c>
      <c r="AK243">
        <f t="shared" si="286"/>
        <v>3.2666586049361324E-3</v>
      </c>
      <c r="AL243">
        <f t="shared" si="287"/>
        <v>0.21341021076656083</v>
      </c>
      <c r="AM243">
        <f t="shared" si="288"/>
        <v>1.6365298055774991</v>
      </c>
      <c r="AN243">
        <f t="shared" si="289"/>
        <v>-1</v>
      </c>
      <c r="AO243" s="1">
        <v>2354.0869140625</v>
      </c>
      <c r="AP243" s="1">
        <v>0.5</v>
      </c>
      <c r="AQ243">
        <f t="shared" si="290"/>
        <v>85.39038923562336</v>
      </c>
      <c r="AR243">
        <f t="shared" si="291"/>
        <v>1.2775336338765593</v>
      </c>
      <c r="AS243">
        <f t="shared" si="292"/>
        <v>1.1841313674147758</v>
      </c>
      <c r="AT243">
        <f t="shared" si="293"/>
        <v>22.65723991394043</v>
      </c>
      <c r="AU243" s="1">
        <v>1.91</v>
      </c>
      <c r="AV243">
        <f t="shared" si="294"/>
        <v>4.766822409629822</v>
      </c>
      <c r="AW243" s="1">
        <v>1</v>
      </c>
      <c r="AX243">
        <f t="shared" si="295"/>
        <v>9.5336448192596439</v>
      </c>
      <c r="AY243" s="1">
        <v>18.530994415283203</v>
      </c>
      <c r="AZ243" s="1">
        <v>22.65723991394043</v>
      </c>
      <c r="BA243" s="1">
        <v>17.100500106811523</v>
      </c>
      <c r="BB243" s="1">
        <v>248.96942138671875</v>
      </c>
      <c r="BC243" s="1">
        <v>245.12825012207031</v>
      </c>
      <c r="BD243" s="1">
        <v>15.327136039733887</v>
      </c>
      <c r="BE243" s="1">
        <v>16.127264022827148</v>
      </c>
      <c r="BF243" s="1">
        <v>70.015213012695312</v>
      </c>
      <c r="BG243" s="1">
        <v>73.670242309570312</v>
      </c>
      <c r="BH243" s="1">
        <v>300.04415893554688</v>
      </c>
      <c r="BI243" s="1">
        <v>2354.0869140625</v>
      </c>
      <c r="BJ243" s="1">
        <v>2.5325264930725098</v>
      </c>
      <c r="BK243" s="1">
        <v>97.823219299316406</v>
      </c>
      <c r="BL243" s="1">
        <v>1.4953556060791016</v>
      </c>
      <c r="BM243" s="1">
        <v>-3.9905980229377747E-2</v>
      </c>
      <c r="BN243" s="1">
        <v>0.75</v>
      </c>
      <c r="BO243" s="1">
        <v>-1.355140209197998</v>
      </c>
      <c r="BP243" s="1">
        <v>7.355140209197998</v>
      </c>
      <c r="BQ243" s="1">
        <v>1</v>
      </c>
      <c r="BR243" s="1">
        <v>0</v>
      </c>
      <c r="BS243" s="1">
        <v>0.15999999642372131</v>
      </c>
      <c r="BT243" s="1">
        <v>111115</v>
      </c>
      <c r="BU243">
        <f t="shared" si="296"/>
        <v>1.5709118268876798</v>
      </c>
      <c r="BV243">
        <f t="shared" si="297"/>
        <v>1.2775336338765593E-3</v>
      </c>
      <c r="BW243">
        <f t="shared" si="298"/>
        <v>295.80723991394041</v>
      </c>
      <c r="BX243">
        <f t="shared" si="299"/>
        <v>291.68099441528318</v>
      </c>
      <c r="BY243">
        <f t="shared" si="300"/>
        <v>376.65389783112914</v>
      </c>
      <c r="BZ243">
        <f t="shared" si="301"/>
        <v>1.0744701402168075</v>
      </c>
      <c r="CA243">
        <f t="shared" si="302"/>
        <v>2.7617522526177716</v>
      </c>
      <c r="CB243">
        <f t="shared" si="303"/>
        <v>28.232072839143118</v>
      </c>
      <c r="CC243">
        <f t="shared" si="304"/>
        <v>12.10480881631597</v>
      </c>
      <c r="CD243">
        <f t="shared" si="305"/>
        <v>20.594117164611816</v>
      </c>
      <c r="CE243">
        <f t="shared" si="306"/>
        <v>2.4343517138658193</v>
      </c>
      <c r="CF243">
        <f t="shared" si="307"/>
        <v>0.10319852055688494</v>
      </c>
      <c r="CG243">
        <f t="shared" si="308"/>
        <v>1.5776208852029958</v>
      </c>
      <c r="CH243">
        <f t="shared" si="309"/>
        <v>0.85673082866282346</v>
      </c>
      <c r="CI243">
        <f t="shared" si="310"/>
        <v>6.459959527255664E-2</v>
      </c>
      <c r="CJ243">
        <f t="shared" si="311"/>
        <v>14.931197255573274</v>
      </c>
      <c r="CK243">
        <f t="shared" si="312"/>
        <v>0.62267197116483519</v>
      </c>
      <c r="CL243">
        <f t="shared" si="313"/>
        <v>56.626009116882301</v>
      </c>
      <c r="CM243">
        <f t="shared" si="314"/>
        <v>244.31813756222351</v>
      </c>
      <c r="CN243">
        <f t="shared" si="315"/>
        <v>1.3259611829243824E-2</v>
      </c>
      <c r="CO243">
        <f t="shared" si="316"/>
        <v>0</v>
      </c>
      <c r="CP243">
        <f t="shared" si="317"/>
        <v>2057.4484809760306</v>
      </c>
      <c r="CQ243">
        <f t="shared" si="318"/>
        <v>437.50732421875</v>
      </c>
      <c r="CR243">
        <f t="shared" si="319"/>
        <v>8.3006101999808138E-2</v>
      </c>
      <c r="CS243">
        <v>-9999</v>
      </c>
    </row>
    <row r="244" spans="1:97" x14ac:dyDescent="0.2">
      <c r="A244" t="s">
        <v>84</v>
      </c>
      <c r="B244" t="s">
        <v>243</v>
      </c>
      <c r="C244" t="s">
        <v>100</v>
      </c>
      <c r="D244">
        <v>2</v>
      </c>
      <c r="E244">
        <v>4</v>
      </c>
      <c r="F244" t="s">
        <v>332</v>
      </c>
      <c r="G244" t="s">
        <v>101</v>
      </c>
      <c r="H244" t="s">
        <v>374</v>
      </c>
      <c r="I244">
        <v>1</v>
      </c>
      <c r="J244" s="6">
        <v>20130616</v>
      </c>
      <c r="K244" s="6" t="s">
        <v>138</v>
      </c>
      <c r="L244" s="6" t="s">
        <v>86</v>
      </c>
      <c r="M244" s="6" t="s">
        <v>87</v>
      </c>
      <c r="O244" s="1">
        <v>3</v>
      </c>
      <c r="P244" s="1" t="s">
        <v>367</v>
      </c>
      <c r="Q244" s="1">
        <v>2070.4999982425943</v>
      </c>
      <c r="R244" s="1">
        <v>0</v>
      </c>
      <c r="S244">
        <f t="shared" si="280"/>
        <v>1.0252361272698611</v>
      </c>
      <c r="T244">
        <f t="shared" si="281"/>
        <v>0.10511281576817252</v>
      </c>
      <c r="U244">
        <f t="shared" si="282"/>
        <v>80.697656666033396</v>
      </c>
      <c r="V244" s="1">
        <v>3</v>
      </c>
      <c r="W244" s="1">
        <v>3</v>
      </c>
      <c r="X244" s="1">
        <v>0</v>
      </c>
      <c r="Y244" s="1">
        <v>0</v>
      </c>
      <c r="Z244" s="1">
        <v>692.953125</v>
      </c>
      <c r="AA244" s="1">
        <v>1114.4276123046875</v>
      </c>
      <c r="AB244" s="1">
        <v>1028.2333984375</v>
      </c>
      <c r="AC244">
        <v>-9999</v>
      </c>
      <c r="AD244">
        <f t="shared" si="283"/>
        <v>0.37819817335022676</v>
      </c>
      <c r="AE244">
        <f t="shared" si="284"/>
        <v>7.7343932360877082E-2</v>
      </c>
      <c r="AF244" s="1">
        <v>-1</v>
      </c>
      <c r="AG244" s="1">
        <v>0.87</v>
      </c>
      <c r="AH244" s="1">
        <v>0.92</v>
      </c>
      <c r="AI244" s="1">
        <v>7.9800500869750977</v>
      </c>
      <c r="AJ244">
        <f t="shared" si="285"/>
        <v>0.87399002504348744</v>
      </c>
      <c r="AK244">
        <f t="shared" si="286"/>
        <v>9.852625576047022E-4</v>
      </c>
      <c r="AL244">
        <f t="shared" si="287"/>
        <v>0.20450636150813314</v>
      </c>
      <c r="AM244">
        <f t="shared" si="288"/>
        <v>1.6082294344291868</v>
      </c>
      <c r="AN244">
        <f t="shared" si="289"/>
        <v>-1</v>
      </c>
      <c r="AO244" s="1">
        <v>2351.89111328125</v>
      </c>
      <c r="AP244" s="1">
        <v>0.5</v>
      </c>
      <c r="AQ244">
        <f t="shared" si="290"/>
        <v>79.491362395408458</v>
      </c>
      <c r="AR244">
        <f t="shared" si="291"/>
        <v>1.3174766379082419</v>
      </c>
      <c r="AS244">
        <f t="shared" si="292"/>
        <v>1.2119410265214967</v>
      </c>
      <c r="AT244">
        <f t="shared" si="293"/>
        <v>22.842905044555664</v>
      </c>
      <c r="AU244" s="1">
        <v>1.91</v>
      </c>
      <c r="AV244">
        <f t="shared" si="294"/>
        <v>4.766822409629822</v>
      </c>
      <c r="AW244" s="1">
        <v>1</v>
      </c>
      <c r="AX244">
        <f t="shared" si="295"/>
        <v>9.5336448192596439</v>
      </c>
      <c r="AY244" s="1">
        <v>18.537235260009766</v>
      </c>
      <c r="AZ244" s="1">
        <v>22.842905044555664</v>
      </c>
      <c r="BA244" s="1">
        <v>17.100757598876953</v>
      </c>
      <c r="BB244" s="1">
        <v>98.997314453125</v>
      </c>
      <c r="BC244" s="1">
        <v>98.262260437011719</v>
      </c>
      <c r="BD244" s="1">
        <v>15.337150573730469</v>
      </c>
      <c r="BE244" s="1">
        <v>16.162273406982422</v>
      </c>
      <c r="BF244" s="1">
        <v>70.035148620605469</v>
      </c>
      <c r="BG244" s="1">
        <v>73.802970886230469</v>
      </c>
      <c r="BH244" s="1">
        <v>300.0413818359375</v>
      </c>
      <c r="BI244" s="1">
        <v>2351.89111328125</v>
      </c>
      <c r="BJ244" s="1">
        <v>2.703768253326416</v>
      </c>
      <c r="BK244" s="1">
        <v>97.825416564941406</v>
      </c>
      <c r="BL244" s="1">
        <v>1.2498950958251953</v>
      </c>
      <c r="BM244" s="1">
        <v>-4.4166997075080872E-2</v>
      </c>
      <c r="BN244" s="1">
        <v>0.5</v>
      </c>
      <c r="BO244" s="1">
        <v>-1.355140209197998</v>
      </c>
      <c r="BP244" s="1">
        <v>7.355140209197998</v>
      </c>
      <c r="BQ244" s="1">
        <v>1</v>
      </c>
      <c r="BR244" s="1">
        <v>0</v>
      </c>
      <c r="BS244" s="1">
        <v>0.15999999642372131</v>
      </c>
      <c r="BT244" s="1">
        <v>111115</v>
      </c>
      <c r="BU244">
        <f t="shared" si="296"/>
        <v>1.5708972870991491</v>
      </c>
      <c r="BV244">
        <f t="shared" si="297"/>
        <v>1.3174766379082418E-3</v>
      </c>
      <c r="BW244">
        <f t="shared" si="298"/>
        <v>295.99290504455564</v>
      </c>
      <c r="BX244">
        <f t="shared" si="299"/>
        <v>291.68723526000974</v>
      </c>
      <c r="BY244">
        <f t="shared" si="300"/>
        <v>376.30256971398194</v>
      </c>
      <c r="BZ244">
        <f t="shared" si="301"/>
        <v>1.0583044520857687</v>
      </c>
      <c r="CA244">
        <f t="shared" si="302"/>
        <v>2.7930221551960268</v>
      </c>
      <c r="CB244">
        <f t="shared" si="303"/>
        <v>28.551088799523576</v>
      </c>
      <c r="CC244">
        <f t="shared" si="304"/>
        <v>12.388815392541154</v>
      </c>
      <c r="CD244">
        <f t="shared" si="305"/>
        <v>20.690070152282715</v>
      </c>
      <c r="CE244">
        <f t="shared" si="306"/>
        <v>2.4487881983250128</v>
      </c>
      <c r="CF244">
        <f t="shared" si="307"/>
        <v>0.10396653691595176</v>
      </c>
      <c r="CG244">
        <f t="shared" si="308"/>
        <v>1.5810811286745301</v>
      </c>
      <c r="CH244">
        <f t="shared" si="309"/>
        <v>0.86770706965048272</v>
      </c>
      <c r="CI244">
        <f t="shared" si="310"/>
        <v>6.508110841140935E-2</v>
      </c>
      <c r="CJ244">
        <f t="shared" si="311"/>
        <v>7.8942818791693385</v>
      </c>
      <c r="CK244">
        <f t="shared" si="312"/>
        <v>0.82124771308067335</v>
      </c>
      <c r="CL244">
        <f t="shared" si="313"/>
        <v>56.099994169423304</v>
      </c>
      <c r="CM244">
        <f t="shared" si="314"/>
        <v>98.117083141438656</v>
      </c>
      <c r="CN244">
        <f t="shared" si="315"/>
        <v>5.8619497156484675E-3</v>
      </c>
      <c r="CO244">
        <f t="shared" si="316"/>
        <v>0</v>
      </c>
      <c r="CP244">
        <f t="shared" si="317"/>
        <v>2055.5293729962355</v>
      </c>
      <c r="CQ244">
        <f t="shared" si="318"/>
        <v>421.4744873046875</v>
      </c>
      <c r="CR244">
        <f t="shared" si="319"/>
        <v>7.7343932360877082E-2</v>
      </c>
      <c r="CS244">
        <v>-9999</v>
      </c>
    </row>
    <row r="245" spans="1:97" x14ac:dyDescent="0.2">
      <c r="A245" t="s">
        <v>84</v>
      </c>
      <c r="B245" t="s">
        <v>243</v>
      </c>
      <c r="C245" t="s">
        <v>100</v>
      </c>
      <c r="D245">
        <v>2</v>
      </c>
      <c r="E245">
        <v>4</v>
      </c>
      <c r="F245" t="s">
        <v>332</v>
      </c>
      <c r="G245" t="s">
        <v>101</v>
      </c>
      <c r="H245" t="s">
        <v>374</v>
      </c>
      <c r="I245">
        <v>1</v>
      </c>
      <c r="J245" s="6">
        <v>20130616</v>
      </c>
      <c r="K245" s="6" t="s">
        <v>138</v>
      </c>
      <c r="L245" s="6" t="s">
        <v>86</v>
      </c>
      <c r="M245" s="6" t="s">
        <v>87</v>
      </c>
      <c r="O245" s="1">
        <v>4</v>
      </c>
      <c r="P245" s="1" t="s">
        <v>368</v>
      </c>
      <c r="Q245" s="1">
        <v>2246.9999971054494</v>
      </c>
      <c r="R245" s="1">
        <v>0</v>
      </c>
      <c r="S245">
        <f t="shared" si="280"/>
        <v>-0.30816484164680141</v>
      </c>
      <c r="T245">
        <f t="shared" si="281"/>
        <v>0.10952676617564382</v>
      </c>
      <c r="U245">
        <f t="shared" si="282"/>
        <v>53.513527036761026</v>
      </c>
      <c r="V245" s="1">
        <v>4</v>
      </c>
      <c r="W245" s="1">
        <v>4</v>
      </c>
      <c r="X245" s="1">
        <v>0</v>
      </c>
      <c r="Y245" s="1">
        <v>0</v>
      </c>
      <c r="Z245" s="1">
        <v>693.27197265625</v>
      </c>
      <c r="AA245" s="1">
        <v>1108.83251953125</v>
      </c>
      <c r="AB245" s="1">
        <v>1023.177490234375</v>
      </c>
      <c r="AC245">
        <v>-9999</v>
      </c>
      <c r="AD245">
        <f t="shared" si="283"/>
        <v>0.37477305143492262</v>
      </c>
      <c r="AE245">
        <f t="shared" si="284"/>
        <v>7.724794122478025E-2</v>
      </c>
      <c r="AF245" s="1">
        <v>-1</v>
      </c>
      <c r="AG245" s="1">
        <v>0.87</v>
      </c>
      <c r="AH245" s="1">
        <v>0.92</v>
      </c>
      <c r="AI245" s="1">
        <v>7.9552516937255859</v>
      </c>
      <c r="AJ245">
        <f t="shared" si="285"/>
        <v>0.87397762584686278</v>
      </c>
      <c r="AK245">
        <f t="shared" si="286"/>
        <v>3.356985228398922E-4</v>
      </c>
      <c r="AL245">
        <f t="shared" si="287"/>
        <v>0.20611925251566268</v>
      </c>
      <c r="AM245">
        <f t="shared" si="288"/>
        <v>1.5994192225639712</v>
      </c>
      <c r="AN245">
        <f t="shared" si="289"/>
        <v>-1</v>
      </c>
      <c r="AO245" s="1">
        <v>2358.04931640625</v>
      </c>
      <c r="AP245" s="1">
        <v>0.5</v>
      </c>
      <c r="AQ245">
        <f t="shared" si="290"/>
        <v>79.599459058676601</v>
      </c>
      <c r="AR245">
        <f t="shared" si="291"/>
        <v>1.3373406175238958</v>
      </c>
      <c r="AS245">
        <f t="shared" si="292"/>
        <v>1.1813128147924776</v>
      </c>
      <c r="AT245">
        <f t="shared" si="293"/>
        <v>22.680391311645508</v>
      </c>
      <c r="AU245" s="1">
        <v>1.91</v>
      </c>
      <c r="AV245">
        <f t="shared" si="294"/>
        <v>4.766822409629822</v>
      </c>
      <c r="AW245" s="1">
        <v>1</v>
      </c>
      <c r="AX245">
        <f t="shared" si="295"/>
        <v>9.5336448192596439</v>
      </c>
      <c r="AY245" s="1">
        <v>18.547090530395508</v>
      </c>
      <c r="AZ245" s="1">
        <v>22.680391311645508</v>
      </c>
      <c r="BA245" s="1">
        <v>17.099771499633789</v>
      </c>
      <c r="BB245" s="1">
        <v>49.834827423095703</v>
      </c>
      <c r="BC245" s="1">
        <v>49.988445281982422</v>
      </c>
      <c r="BD245" s="1">
        <v>15.358022689819336</v>
      </c>
      <c r="BE245" s="1">
        <v>16.195573806762695</v>
      </c>
      <c r="BF245" s="1">
        <v>70.086448669433594</v>
      </c>
      <c r="BG245" s="1">
        <v>73.908615112304688</v>
      </c>
      <c r="BH245" s="1">
        <v>300.03564453125</v>
      </c>
      <c r="BI245" s="1">
        <v>2358.04931640625</v>
      </c>
      <c r="BJ245" s="1">
        <v>2.6133866310119629</v>
      </c>
      <c r="BK245" s="1">
        <v>97.824371337890625</v>
      </c>
      <c r="BL245" s="1">
        <v>1.0945224761962891</v>
      </c>
      <c r="BM245" s="1">
        <v>-3.8332417607307434E-2</v>
      </c>
      <c r="BN245" s="1">
        <v>0.5</v>
      </c>
      <c r="BO245" s="1">
        <v>-1.355140209197998</v>
      </c>
      <c r="BP245" s="1">
        <v>7.355140209197998</v>
      </c>
      <c r="BQ245" s="1">
        <v>1</v>
      </c>
      <c r="BR245" s="1">
        <v>0</v>
      </c>
      <c r="BS245" s="1">
        <v>0.15999999642372131</v>
      </c>
      <c r="BT245" s="1">
        <v>111115</v>
      </c>
      <c r="BU245">
        <f t="shared" si="296"/>
        <v>1.5708672488547117</v>
      </c>
      <c r="BV245">
        <f t="shared" si="297"/>
        <v>1.3373406175238957E-3</v>
      </c>
      <c r="BW245">
        <f t="shared" si="298"/>
        <v>295.83039131164549</v>
      </c>
      <c r="BX245">
        <f t="shared" si="299"/>
        <v>291.69709053039549</v>
      </c>
      <c r="BY245">
        <f t="shared" si="300"/>
        <v>377.28788219195849</v>
      </c>
      <c r="BZ245">
        <f t="shared" si="301"/>
        <v>1.0663020223699555</v>
      </c>
      <c r="CA245">
        <f t="shared" si="302"/>
        <v>2.7656346408954464</v>
      </c>
      <c r="CB245">
        <f t="shared" si="303"/>
        <v>28.271427693031587</v>
      </c>
      <c r="CC245">
        <f t="shared" si="304"/>
        <v>12.075853886268892</v>
      </c>
      <c r="CD245">
        <f t="shared" si="305"/>
        <v>20.613740921020508</v>
      </c>
      <c r="CE245">
        <f t="shared" si="306"/>
        <v>2.4372981016445783</v>
      </c>
      <c r="CF245">
        <f t="shared" si="307"/>
        <v>0.10828276544387082</v>
      </c>
      <c r="CG245">
        <f t="shared" si="308"/>
        <v>1.5843218261029688</v>
      </c>
      <c r="CH245">
        <f t="shared" si="309"/>
        <v>0.85297627554160949</v>
      </c>
      <c r="CI245">
        <f t="shared" si="310"/>
        <v>6.7787405365855077E-2</v>
      </c>
      <c r="CJ245">
        <f t="shared" si="311"/>
        <v>5.2349271404443609</v>
      </c>
      <c r="CK245">
        <f t="shared" si="312"/>
        <v>1.0705179313918205</v>
      </c>
      <c r="CL245">
        <f t="shared" si="313"/>
        <v>56.810912405561545</v>
      </c>
      <c r="CM245">
        <f t="shared" si="314"/>
        <v>50.032082583781495</v>
      </c>
      <c r="CN245">
        <f t="shared" si="315"/>
        <v>-3.4991799104011961E-3</v>
      </c>
      <c r="CO245">
        <f t="shared" si="316"/>
        <v>0</v>
      </c>
      <c r="CP245">
        <f t="shared" si="317"/>
        <v>2060.8823431825522</v>
      </c>
      <c r="CQ245">
        <f t="shared" si="318"/>
        <v>415.560546875</v>
      </c>
      <c r="CR245">
        <f t="shared" si="319"/>
        <v>7.724794122478025E-2</v>
      </c>
      <c r="CS245">
        <v>-9999</v>
      </c>
    </row>
    <row r="246" spans="1:97" x14ac:dyDescent="0.2">
      <c r="A246" t="s">
        <v>84</v>
      </c>
      <c r="B246" t="s">
        <v>243</v>
      </c>
      <c r="C246" t="s">
        <v>100</v>
      </c>
      <c r="D246">
        <v>2</v>
      </c>
      <c r="E246">
        <v>4</v>
      </c>
      <c r="F246" t="s">
        <v>332</v>
      </c>
      <c r="G246" t="s">
        <v>101</v>
      </c>
      <c r="H246" t="s">
        <v>374</v>
      </c>
      <c r="I246">
        <v>1</v>
      </c>
      <c r="J246" s="6">
        <v>20130616</v>
      </c>
      <c r="K246" s="6" t="s">
        <v>138</v>
      </c>
      <c r="L246" s="6" t="s">
        <v>86</v>
      </c>
      <c r="M246" s="6" t="s">
        <v>87</v>
      </c>
      <c r="O246" s="1">
        <v>5</v>
      </c>
      <c r="P246" s="1" t="s">
        <v>369</v>
      </c>
      <c r="Q246" s="1">
        <v>2319.499998931773</v>
      </c>
      <c r="R246" s="1">
        <v>0</v>
      </c>
      <c r="S246">
        <f t="shared" si="280"/>
        <v>-0.59220389919115546</v>
      </c>
      <c r="T246">
        <f t="shared" si="281"/>
        <v>0.10931815834370028</v>
      </c>
      <c r="U246">
        <f t="shared" si="282"/>
        <v>57.785264758187367</v>
      </c>
      <c r="V246" s="1">
        <v>5</v>
      </c>
      <c r="W246" s="1">
        <v>5</v>
      </c>
      <c r="X246" s="1">
        <v>0</v>
      </c>
      <c r="Y246" s="1">
        <v>0</v>
      </c>
      <c r="Z246" s="1">
        <v>688.225830078125</v>
      </c>
      <c r="AA246" s="1">
        <v>1102.4232177734375</v>
      </c>
      <c r="AB246" s="1">
        <v>1023.8680419921875</v>
      </c>
      <c r="AC246">
        <v>-9999</v>
      </c>
      <c r="AD246">
        <f t="shared" si="283"/>
        <v>0.37571540676716364</v>
      </c>
      <c r="AE246">
        <f t="shared" si="284"/>
        <v>7.1256822710889359E-2</v>
      </c>
      <c r="AF246" s="1">
        <v>-1</v>
      </c>
      <c r="AG246" s="1">
        <v>0.87</v>
      </c>
      <c r="AH246" s="1">
        <v>0.92</v>
      </c>
      <c r="AI246" s="1">
        <v>12.785387992858887</v>
      </c>
      <c r="AJ246">
        <f t="shared" si="285"/>
        <v>0.87639269399642938</v>
      </c>
      <c r="AK246">
        <f t="shared" si="286"/>
        <v>2.7944073229426499E-4</v>
      </c>
      <c r="AL246">
        <f t="shared" si="287"/>
        <v>0.18965637668153507</v>
      </c>
      <c r="AM246">
        <f t="shared" si="288"/>
        <v>1.6018335400871169</v>
      </c>
      <c r="AN246">
        <f t="shared" si="289"/>
        <v>-1</v>
      </c>
      <c r="AO246" s="1">
        <v>1665.15478515625</v>
      </c>
      <c r="AP246" s="1">
        <v>0.5</v>
      </c>
      <c r="AQ246">
        <f t="shared" si="290"/>
        <v>51.993591304591945</v>
      </c>
      <c r="AR246">
        <f t="shared" si="291"/>
        <v>1.3623218592996265</v>
      </c>
      <c r="AS246">
        <f t="shared" si="292"/>
        <v>1.205486263424222</v>
      </c>
      <c r="AT246">
        <f t="shared" si="293"/>
        <v>22.83568000793457</v>
      </c>
      <c r="AU246" s="1">
        <v>1.91</v>
      </c>
      <c r="AV246">
        <f t="shared" si="294"/>
        <v>4.766822409629822</v>
      </c>
      <c r="AW246" s="1">
        <v>1</v>
      </c>
      <c r="AX246">
        <f t="shared" si="295"/>
        <v>9.5336448192596439</v>
      </c>
      <c r="AY246" s="1">
        <v>18.551813125610352</v>
      </c>
      <c r="AZ246" s="1">
        <v>22.83568000793457</v>
      </c>
      <c r="BA246" s="1">
        <v>17.100332260131836</v>
      </c>
      <c r="BB246" s="1">
        <v>49.785362243652344</v>
      </c>
      <c r="BC246" s="1">
        <v>50.118885040283203</v>
      </c>
      <c r="BD246" s="1">
        <v>15.362578392028809</v>
      </c>
      <c r="BE246" s="1">
        <v>16.215747833251953</v>
      </c>
      <c r="BF246" s="1">
        <v>70.087295532226562</v>
      </c>
      <c r="BG246" s="1">
        <v>73.979637145996094</v>
      </c>
      <c r="BH246" s="1">
        <v>300.03897094726562</v>
      </c>
      <c r="BI246" s="1">
        <v>1665.15478515625</v>
      </c>
      <c r="BJ246" s="1">
        <v>2.5975577831268311</v>
      </c>
      <c r="BK246" s="1">
        <v>97.825477600097656</v>
      </c>
      <c r="BL246" s="1">
        <v>1.1167850494384766</v>
      </c>
      <c r="BM246" s="1">
        <v>-4.2196705937385559E-2</v>
      </c>
      <c r="BN246" s="1">
        <v>0.75</v>
      </c>
      <c r="BO246" s="1">
        <v>-1.355140209197998</v>
      </c>
      <c r="BP246" s="1">
        <v>7.355140209197998</v>
      </c>
      <c r="BQ246" s="1">
        <v>1</v>
      </c>
      <c r="BR246" s="1">
        <v>0</v>
      </c>
      <c r="BS246" s="1">
        <v>0.15999999642372131</v>
      </c>
      <c r="BT246" s="1">
        <v>111115</v>
      </c>
      <c r="BU246">
        <f t="shared" si="296"/>
        <v>1.5708846646453696</v>
      </c>
      <c r="BV246">
        <f t="shared" si="297"/>
        <v>1.3623218592996264E-3</v>
      </c>
      <c r="BW246">
        <f t="shared" si="298"/>
        <v>295.98568000793455</v>
      </c>
      <c r="BX246">
        <f t="shared" si="299"/>
        <v>291.70181312561033</v>
      </c>
      <c r="BY246">
        <f t="shared" si="300"/>
        <v>266.42475966994243</v>
      </c>
      <c r="BZ246">
        <f t="shared" si="301"/>
        <v>0.62261785245889223</v>
      </c>
      <c r="CA246">
        <f t="shared" si="302"/>
        <v>2.7917995398548432</v>
      </c>
      <c r="CB246">
        <f t="shared" si="303"/>
        <v>28.538573062402879</v>
      </c>
      <c r="CC246">
        <f t="shared" si="304"/>
        <v>12.322825229150926</v>
      </c>
      <c r="CD246">
        <f t="shared" si="305"/>
        <v>20.693746566772461</v>
      </c>
      <c r="CE246">
        <f t="shared" si="306"/>
        <v>2.4493428170361859</v>
      </c>
      <c r="CF246">
        <f t="shared" si="307"/>
        <v>0.10807886500912932</v>
      </c>
      <c r="CG246">
        <f t="shared" si="308"/>
        <v>1.5863132764306211</v>
      </c>
      <c r="CH246">
        <f t="shared" si="309"/>
        <v>0.8630295406055648</v>
      </c>
      <c r="CI246">
        <f t="shared" si="310"/>
        <v>6.7659550829444109E-2</v>
      </c>
      <c r="CJ246">
        <f t="shared" si="311"/>
        <v>5.6528711232177713</v>
      </c>
      <c r="CK246">
        <f t="shared" si="312"/>
        <v>1.1529638919888638</v>
      </c>
      <c r="CL246">
        <f t="shared" si="313"/>
        <v>56.332818214499049</v>
      </c>
      <c r="CM246">
        <f t="shared" si="314"/>
        <v>50.202743342020327</v>
      </c>
      <c r="CN246">
        <f t="shared" si="315"/>
        <v>-6.6451576902431366E-3</v>
      </c>
      <c r="CO246">
        <f t="shared" si="316"/>
        <v>0</v>
      </c>
      <c r="CP246">
        <f t="shared" si="317"/>
        <v>1459.3294880841315</v>
      </c>
      <c r="CQ246">
        <f t="shared" si="318"/>
        <v>414.1973876953125</v>
      </c>
      <c r="CR246">
        <f t="shared" si="319"/>
        <v>7.1256822710889359E-2</v>
      </c>
      <c r="CS246">
        <v>-9999</v>
      </c>
    </row>
    <row r="247" spans="1:97" x14ac:dyDescent="0.2">
      <c r="A247" t="s">
        <v>84</v>
      </c>
      <c r="B247" t="s">
        <v>243</v>
      </c>
      <c r="C247" t="s">
        <v>100</v>
      </c>
      <c r="D247">
        <v>2</v>
      </c>
      <c r="E247">
        <v>4</v>
      </c>
      <c r="F247" t="s">
        <v>332</v>
      </c>
      <c r="G247" t="s">
        <v>101</v>
      </c>
      <c r="H247" t="s">
        <v>374</v>
      </c>
      <c r="I247">
        <v>1</v>
      </c>
      <c r="J247" s="6">
        <v>20130616</v>
      </c>
      <c r="K247" s="6" t="s">
        <v>138</v>
      </c>
      <c r="L247" s="6" t="s">
        <v>86</v>
      </c>
      <c r="M247" s="6" t="s">
        <v>87</v>
      </c>
      <c r="O247" s="1">
        <v>6</v>
      </c>
      <c r="P247" s="1" t="s">
        <v>370</v>
      </c>
      <c r="Q247" s="1">
        <v>2488.49999838043</v>
      </c>
      <c r="R247" s="1">
        <v>0</v>
      </c>
      <c r="S247">
        <f t="shared" si="280"/>
        <v>11.796156942689178</v>
      </c>
      <c r="T247">
        <f t="shared" si="281"/>
        <v>0.11278426372042967</v>
      </c>
      <c r="U247">
        <f t="shared" si="282"/>
        <v>217.61090170280502</v>
      </c>
      <c r="V247" s="1">
        <v>6</v>
      </c>
      <c r="W247" s="1">
        <v>6</v>
      </c>
      <c r="X247" s="1">
        <v>0</v>
      </c>
      <c r="Y247" s="1">
        <v>0</v>
      </c>
      <c r="Z247" s="1">
        <v>668.060302734375</v>
      </c>
      <c r="AA247" s="1">
        <v>1142.07470703125</v>
      </c>
      <c r="AB247" s="1">
        <v>1013.36474609375</v>
      </c>
      <c r="AC247">
        <v>-9999</v>
      </c>
      <c r="AD247">
        <f t="shared" si="283"/>
        <v>0.41504675778088551</v>
      </c>
      <c r="AE247">
        <f t="shared" si="284"/>
        <v>0.11269837265906474</v>
      </c>
      <c r="AF247" s="1">
        <v>-1</v>
      </c>
      <c r="AG247" s="1">
        <v>0.87</v>
      </c>
      <c r="AH247" s="1">
        <v>0.92</v>
      </c>
      <c r="AI247" s="1">
        <v>12.993039131164551</v>
      </c>
      <c r="AJ247">
        <f t="shared" si="285"/>
        <v>0.87649651956558217</v>
      </c>
      <c r="AK247">
        <f t="shared" si="286"/>
        <v>8.9441360677427455E-3</v>
      </c>
      <c r="AL247">
        <f t="shared" si="287"/>
        <v>0.27153175045053907</v>
      </c>
      <c r="AM247">
        <f t="shared" si="288"/>
        <v>1.7095383490932348</v>
      </c>
      <c r="AN247">
        <f t="shared" si="289"/>
        <v>-1</v>
      </c>
      <c r="AO247" s="1">
        <v>1632.26611328125</v>
      </c>
      <c r="AP247" s="1">
        <v>0.5</v>
      </c>
      <c r="AQ247">
        <f t="shared" si="290"/>
        <v>80.617404118663615</v>
      </c>
      <c r="AR247">
        <f t="shared" si="291"/>
        <v>1.3732427705757098</v>
      </c>
      <c r="AS247">
        <f t="shared" si="292"/>
        <v>1.178432290831249</v>
      </c>
      <c r="AT247">
        <f t="shared" si="293"/>
        <v>22.668132781982422</v>
      </c>
      <c r="AU247" s="1">
        <v>1.91</v>
      </c>
      <c r="AV247">
        <f t="shared" si="294"/>
        <v>4.766822409629822</v>
      </c>
      <c r="AW247" s="1">
        <v>1</v>
      </c>
      <c r="AX247">
        <f t="shared" si="295"/>
        <v>9.5336448192596439</v>
      </c>
      <c r="AY247" s="1">
        <v>18.553920745849609</v>
      </c>
      <c r="AZ247" s="1">
        <v>22.668132781982422</v>
      </c>
      <c r="BA247" s="1">
        <v>17.100288391113281</v>
      </c>
      <c r="BB247" s="1">
        <v>400.50762939453125</v>
      </c>
      <c r="BC247" s="1">
        <v>392.65536499023438</v>
      </c>
      <c r="BD247" s="1">
        <v>15.343523979187012</v>
      </c>
      <c r="BE247" s="1">
        <v>16.203517913818359</v>
      </c>
      <c r="BF247" s="1">
        <v>69.992424011230469</v>
      </c>
      <c r="BG247" s="1">
        <v>73.915451049804688</v>
      </c>
      <c r="BH247" s="1">
        <v>300.04788208007812</v>
      </c>
      <c r="BI247" s="1">
        <v>1632.26611328125</v>
      </c>
      <c r="BJ247" s="1">
        <v>2.594372034072876</v>
      </c>
      <c r="BK247" s="1">
        <v>97.827278137207031</v>
      </c>
      <c r="BL247" s="1">
        <v>1.5843753814697266</v>
      </c>
      <c r="BM247" s="1">
        <v>-4.1553929448127747E-2</v>
      </c>
      <c r="BN247" s="1">
        <v>0.75</v>
      </c>
      <c r="BO247" s="1">
        <v>-1.355140209197998</v>
      </c>
      <c r="BP247" s="1">
        <v>7.355140209197998</v>
      </c>
      <c r="BQ247" s="1">
        <v>1</v>
      </c>
      <c r="BR247" s="1">
        <v>0</v>
      </c>
      <c r="BS247" s="1">
        <v>0.15999999642372131</v>
      </c>
      <c r="BT247" s="1">
        <v>111115</v>
      </c>
      <c r="BU247">
        <f t="shared" si="296"/>
        <v>1.5709313197909847</v>
      </c>
      <c r="BV247">
        <f t="shared" si="297"/>
        <v>1.3732427705757098E-3</v>
      </c>
      <c r="BW247">
        <f t="shared" si="298"/>
        <v>295.8181327819824</v>
      </c>
      <c r="BX247">
        <f t="shared" si="299"/>
        <v>291.70392074584959</v>
      </c>
      <c r="BY247">
        <f t="shared" si="300"/>
        <v>261.16257228756149</v>
      </c>
      <c r="BZ247">
        <f t="shared" si="301"/>
        <v>0.60763222157689845</v>
      </c>
      <c r="CA247">
        <f t="shared" si="302"/>
        <v>2.7635783445875743</v>
      </c>
      <c r="CB247">
        <f t="shared" si="303"/>
        <v>28.249567985644404</v>
      </c>
      <c r="CC247">
        <f t="shared" si="304"/>
        <v>12.046050071826045</v>
      </c>
      <c r="CD247">
        <f t="shared" si="305"/>
        <v>20.611026763916016</v>
      </c>
      <c r="CE247">
        <f t="shared" si="306"/>
        <v>2.4368904013949013</v>
      </c>
      <c r="CF247">
        <f t="shared" si="307"/>
        <v>0.11146561098027707</v>
      </c>
      <c r="CG247">
        <f t="shared" si="308"/>
        <v>1.5851460537563253</v>
      </c>
      <c r="CH247">
        <f t="shared" si="309"/>
        <v>0.85174434763857598</v>
      </c>
      <c r="CI247">
        <f t="shared" si="310"/>
        <v>6.9783291528979316E-2</v>
      </c>
      <c r="CJ247">
        <f t="shared" si="311"/>
        <v>21.288282206568727</v>
      </c>
      <c r="CK247">
        <f t="shared" si="312"/>
        <v>0.55420330678078766</v>
      </c>
      <c r="CL247">
        <f t="shared" si="313"/>
        <v>56.899034187809946</v>
      </c>
      <c r="CM247">
        <f t="shared" si="314"/>
        <v>390.98498475533626</v>
      </c>
      <c r="CN247">
        <f t="shared" si="315"/>
        <v>1.7166642283893554E-2</v>
      </c>
      <c r="CO247">
        <f t="shared" si="316"/>
        <v>0</v>
      </c>
      <c r="CP247">
        <f t="shared" si="317"/>
        <v>1430.6755672958559</v>
      </c>
      <c r="CQ247">
        <f t="shared" si="318"/>
        <v>474.014404296875</v>
      </c>
      <c r="CR247">
        <f t="shared" si="319"/>
        <v>0.11269837265906474</v>
      </c>
      <c r="CS247">
        <v>-9999</v>
      </c>
    </row>
    <row r="248" spans="1:97" x14ac:dyDescent="0.2">
      <c r="A248" t="s">
        <v>84</v>
      </c>
      <c r="B248" t="s">
        <v>243</v>
      </c>
      <c r="C248" t="s">
        <v>100</v>
      </c>
      <c r="D248">
        <v>2</v>
      </c>
      <c r="E248">
        <v>4</v>
      </c>
      <c r="F248" t="s">
        <v>332</v>
      </c>
      <c r="G248" t="s">
        <v>101</v>
      </c>
      <c r="H248" t="s">
        <v>374</v>
      </c>
      <c r="I248">
        <v>1</v>
      </c>
      <c r="J248" s="6">
        <v>20130616</v>
      </c>
      <c r="K248" s="6" t="s">
        <v>138</v>
      </c>
      <c r="L248" s="6" t="s">
        <v>86</v>
      </c>
      <c r="M248" s="6" t="s">
        <v>87</v>
      </c>
      <c r="O248" s="1">
        <v>7</v>
      </c>
      <c r="P248" s="1" t="s">
        <v>371</v>
      </c>
      <c r="Q248" s="1">
        <v>2640.9999988283962</v>
      </c>
      <c r="R248" s="1">
        <v>0</v>
      </c>
      <c r="S248">
        <f t="shared" si="280"/>
        <v>16.456224747350603</v>
      </c>
      <c r="T248">
        <f t="shared" si="281"/>
        <v>0.11489519356914794</v>
      </c>
      <c r="U248">
        <f t="shared" si="282"/>
        <v>643.21577122683414</v>
      </c>
      <c r="V248" s="1">
        <v>7</v>
      </c>
      <c r="W248" s="1">
        <v>7</v>
      </c>
      <c r="X248" s="1">
        <v>0</v>
      </c>
      <c r="Y248" s="1">
        <v>0</v>
      </c>
      <c r="Z248" s="1">
        <v>667.106201171875</v>
      </c>
      <c r="AA248" s="1">
        <v>1171.208984375</v>
      </c>
      <c r="AB248" s="1">
        <v>1026.8194580078125</v>
      </c>
      <c r="AC248">
        <v>-9999</v>
      </c>
      <c r="AD248">
        <f t="shared" si="283"/>
        <v>0.43041232600527968</v>
      </c>
      <c r="AE248">
        <f t="shared" si="284"/>
        <v>0.12328246136554274</v>
      </c>
      <c r="AF248" s="1">
        <v>-1</v>
      </c>
      <c r="AG248" s="1">
        <v>0.87</v>
      </c>
      <c r="AH248" s="1">
        <v>0.92</v>
      </c>
      <c r="AI248" s="1">
        <v>7.9800500869750977</v>
      </c>
      <c r="AJ248">
        <f t="shared" si="285"/>
        <v>0.87399002504348744</v>
      </c>
      <c r="AK248">
        <f t="shared" si="286"/>
        <v>8.489643890164331E-3</v>
      </c>
      <c r="AL248">
        <f t="shared" si="287"/>
        <v>0.28642874266577234</v>
      </c>
      <c r="AM248">
        <f t="shared" si="288"/>
        <v>1.7556559694956975</v>
      </c>
      <c r="AN248">
        <f t="shared" si="289"/>
        <v>-1</v>
      </c>
      <c r="AO248" s="1">
        <v>2352.634033203125</v>
      </c>
      <c r="AP248" s="1">
        <v>0.5</v>
      </c>
      <c r="AQ248">
        <f t="shared" si="290"/>
        <v>126.74538419077464</v>
      </c>
      <c r="AR248">
        <f t="shared" si="291"/>
        <v>1.384748272457246</v>
      </c>
      <c r="AS248">
        <f t="shared" si="292"/>
        <v>1.1668413076572488</v>
      </c>
      <c r="AT248">
        <f t="shared" si="293"/>
        <v>22.586448669433594</v>
      </c>
      <c r="AU248" s="1">
        <v>1.91</v>
      </c>
      <c r="AV248">
        <f t="shared" si="294"/>
        <v>4.766822409629822</v>
      </c>
      <c r="AW248" s="1">
        <v>1</v>
      </c>
      <c r="AX248">
        <f t="shared" si="295"/>
        <v>9.5336448192596439</v>
      </c>
      <c r="AY248" s="1">
        <v>18.550933837890625</v>
      </c>
      <c r="AZ248" s="1">
        <v>22.586448669433594</v>
      </c>
      <c r="BA248" s="1">
        <v>17.100265502929688</v>
      </c>
      <c r="BB248" s="1">
        <v>900.9368896484375</v>
      </c>
      <c r="BC248" s="1">
        <v>889.677978515625</v>
      </c>
      <c r="BD248" s="1">
        <v>15.314902305603027</v>
      </c>
      <c r="BE248" s="1">
        <v>16.182060241699219</v>
      </c>
      <c r="BF248" s="1">
        <v>69.875900268554688</v>
      </c>
      <c r="BG248" s="1">
        <v>73.832405090332031</v>
      </c>
      <c r="BH248" s="1">
        <v>300.0687255859375</v>
      </c>
      <c r="BI248" s="1">
        <v>2352.634033203125</v>
      </c>
      <c r="BJ248" s="1">
        <v>2.5610613822937012</v>
      </c>
      <c r="BK248" s="1">
        <v>97.828651428222656</v>
      </c>
      <c r="BL248" s="1">
        <v>1.7367191314697266</v>
      </c>
      <c r="BM248" s="1">
        <v>-4.0583088994026184E-2</v>
      </c>
      <c r="BN248" s="1">
        <v>0.5</v>
      </c>
      <c r="BO248" s="1">
        <v>-1.355140209197998</v>
      </c>
      <c r="BP248" s="1">
        <v>7.355140209197998</v>
      </c>
      <c r="BQ248" s="1">
        <v>1</v>
      </c>
      <c r="BR248" s="1">
        <v>0</v>
      </c>
      <c r="BS248" s="1">
        <v>0.15999999642372131</v>
      </c>
      <c r="BT248" s="1">
        <v>111115</v>
      </c>
      <c r="BU248">
        <f t="shared" si="296"/>
        <v>1.5710404480939135</v>
      </c>
      <c r="BV248">
        <f t="shared" si="297"/>
        <v>1.3847482724572459E-3</v>
      </c>
      <c r="BW248">
        <f t="shared" si="298"/>
        <v>295.73644866943357</v>
      </c>
      <c r="BX248">
        <f t="shared" si="299"/>
        <v>291.7009338378906</v>
      </c>
      <c r="BY248">
        <f t="shared" si="300"/>
        <v>376.42143689882505</v>
      </c>
      <c r="BZ248">
        <f t="shared" si="301"/>
        <v>1.0590521822444701</v>
      </c>
      <c r="CA248">
        <f t="shared" si="302"/>
        <v>2.7499104384329423</v>
      </c>
      <c r="CB248">
        <f t="shared" si="303"/>
        <v>28.109458714664633</v>
      </c>
      <c r="CC248">
        <f t="shared" si="304"/>
        <v>11.927398472965415</v>
      </c>
      <c r="CD248">
        <f t="shared" si="305"/>
        <v>20.568691253662109</v>
      </c>
      <c r="CE248">
        <f t="shared" si="306"/>
        <v>2.4305388082520061</v>
      </c>
      <c r="CF248">
        <f t="shared" si="307"/>
        <v>0.11352701708983193</v>
      </c>
      <c r="CG248">
        <f t="shared" si="308"/>
        <v>1.5830691307756934</v>
      </c>
      <c r="CH248">
        <f t="shared" si="309"/>
        <v>0.84746967747631263</v>
      </c>
      <c r="CI248">
        <f t="shared" si="310"/>
        <v>7.1076052291995734E-2</v>
      </c>
      <c r="CJ248">
        <f t="shared" si="311"/>
        <v>62.924931476485362</v>
      </c>
      <c r="CK248">
        <f t="shared" si="312"/>
        <v>0.7229759382153097</v>
      </c>
      <c r="CL248">
        <f t="shared" si="313"/>
        <v>57.123780251074962</v>
      </c>
      <c r="CM248">
        <f t="shared" si="314"/>
        <v>887.34771513471503</v>
      </c>
      <c r="CN248">
        <f t="shared" si="315"/>
        <v>1.0593837682753739E-2</v>
      </c>
      <c r="CO248">
        <f t="shared" si="316"/>
        <v>0</v>
      </c>
      <c r="CP248">
        <f t="shared" si="317"/>
        <v>2056.1786775973601</v>
      </c>
      <c r="CQ248">
        <f t="shared" si="318"/>
        <v>504.102783203125</v>
      </c>
      <c r="CR248">
        <f t="shared" si="319"/>
        <v>0.12328246136554274</v>
      </c>
      <c r="CS248">
        <v>-9999</v>
      </c>
    </row>
    <row r="249" spans="1:97" x14ac:dyDescent="0.2">
      <c r="A249" t="s">
        <v>84</v>
      </c>
      <c r="B249" t="s">
        <v>243</v>
      </c>
      <c r="C249" t="s">
        <v>100</v>
      </c>
      <c r="D249">
        <v>2</v>
      </c>
      <c r="E249">
        <v>4</v>
      </c>
      <c r="F249" t="s">
        <v>332</v>
      </c>
      <c r="G249" t="s">
        <v>101</v>
      </c>
      <c r="H249" t="s">
        <v>374</v>
      </c>
      <c r="I249">
        <v>1</v>
      </c>
      <c r="J249" s="6">
        <v>20130616</v>
      </c>
      <c r="K249" s="6" t="s">
        <v>138</v>
      </c>
      <c r="L249" s="6" t="s">
        <v>86</v>
      </c>
      <c r="M249" s="6" t="s">
        <v>87</v>
      </c>
      <c r="O249" s="1">
        <v>8</v>
      </c>
      <c r="P249" s="1" t="s">
        <v>372</v>
      </c>
      <c r="Q249" s="1">
        <v>2789.4999980358407</v>
      </c>
      <c r="R249" s="1">
        <v>0</v>
      </c>
      <c r="S249">
        <f t="shared" si="280"/>
        <v>22.844059203217647</v>
      </c>
      <c r="T249">
        <f t="shared" si="281"/>
        <v>0.11680367992599637</v>
      </c>
      <c r="U249">
        <f t="shared" si="282"/>
        <v>848.50613206771334</v>
      </c>
      <c r="V249" s="1">
        <v>8</v>
      </c>
      <c r="W249" s="1">
        <v>8</v>
      </c>
      <c r="X249" s="1">
        <v>0</v>
      </c>
      <c r="Y249" s="1">
        <v>0</v>
      </c>
      <c r="Z249" s="1">
        <v>667.304931640625</v>
      </c>
      <c r="AA249" s="1">
        <v>1167.5770263671875</v>
      </c>
      <c r="AB249" s="1">
        <v>1006.8943481445312</v>
      </c>
      <c r="AC249">
        <v>-9999</v>
      </c>
      <c r="AD249">
        <f t="shared" si="283"/>
        <v>0.42847031367439187</v>
      </c>
      <c r="AE249">
        <f t="shared" si="284"/>
        <v>0.13762062338842532</v>
      </c>
      <c r="AF249" s="1">
        <v>-1</v>
      </c>
      <c r="AG249" s="1">
        <v>0.87</v>
      </c>
      <c r="AH249" s="1">
        <v>0.92</v>
      </c>
      <c r="AI249" s="1">
        <v>7.9800500869750977</v>
      </c>
      <c r="AJ249">
        <f t="shared" si="285"/>
        <v>0.87399002504348744</v>
      </c>
      <c r="AK249">
        <f t="shared" si="286"/>
        <v>1.1595074767083956E-2</v>
      </c>
      <c r="AL249">
        <f t="shared" si="287"/>
        <v>0.32119056792580403</v>
      </c>
      <c r="AM249">
        <f t="shared" si="288"/>
        <v>1.7496903904135725</v>
      </c>
      <c r="AN249">
        <f t="shared" si="289"/>
        <v>-1</v>
      </c>
      <c r="AO249" s="1">
        <v>2352.882080078125</v>
      </c>
      <c r="AP249" s="1">
        <v>0.5</v>
      </c>
      <c r="AQ249">
        <f t="shared" si="290"/>
        <v>141.50121312596679</v>
      </c>
      <c r="AR249">
        <f t="shared" si="291"/>
        <v>1.4039029303163209</v>
      </c>
      <c r="AS249">
        <f t="shared" si="292"/>
        <v>1.163884499668143</v>
      </c>
      <c r="AT249">
        <f t="shared" si="293"/>
        <v>22.56622314453125</v>
      </c>
      <c r="AU249" s="1">
        <v>1.91</v>
      </c>
      <c r="AV249">
        <f t="shared" si="294"/>
        <v>4.766822409629822</v>
      </c>
      <c r="AW249" s="1">
        <v>1</v>
      </c>
      <c r="AX249">
        <f t="shared" si="295"/>
        <v>9.5336448192596439</v>
      </c>
      <c r="AY249" s="1">
        <v>18.549097061157227</v>
      </c>
      <c r="AZ249" s="1">
        <v>22.56622314453125</v>
      </c>
      <c r="BA249" s="1">
        <v>17.100372314453125</v>
      </c>
      <c r="BB249" s="1">
        <v>1200.0655517578125</v>
      </c>
      <c r="BC249" s="1">
        <v>1184.46435546875</v>
      </c>
      <c r="BD249" s="1">
        <v>15.298805236816406</v>
      </c>
      <c r="BE249" s="1">
        <v>16.178075790405273</v>
      </c>
      <c r="BF249" s="1">
        <v>69.809234619140625</v>
      </c>
      <c r="BG249" s="1">
        <v>73.821388244628906</v>
      </c>
      <c r="BH249" s="1">
        <v>300.02981567382812</v>
      </c>
      <c r="BI249" s="1">
        <v>2352.882080078125</v>
      </c>
      <c r="BJ249" s="1">
        <v>2.5182685852050781</v>
      </c>
      <c r="BK249" s="1">
        <v>97.826889038085938</v>
      </c>
      <c r="BL249" s="1">
        <v>2.1026859283447266</v>
      </c>
      <c r="BM249" s="1">
        <v>-4.2496159672737122E-2</v>
      </c>
      <c r="BN249" s="1">
        <v>0.5</v>
      </c>
      <c r="BO249" s="1">
        <v>-1.355140209197998</v>
      </c>
      <c r="BP249" s="1">
        <v>7.355140209197998</v>
      </c>
      <c r="BQ249" s="1">
        <v>1</v>
      </c>
      <c r="BR249" s="1">
        <v>0</v>
      </c>
      <c r="BS249" s="1">
        <v>0.15999999642372131</v>
      </c>
      <c r="BT249" s="1">
        <v>111115</v>
      </c>
      <c r="BU249">
        <f t="shared" si="296"/>
        <v>1.570836731276587</v>
      </c>
      <c r="BV249">
        <f t="shared" si="297"/>
        <v>1.4039029303163208E-3</v>
      </c>
      <c r="BW249">
        <f t="shared" si="298"/>
        <v>295.71622314453123</v>
      </c>
      <c r="BX249">
        <f t="shared" si="299"/>
        <v>291.6990970611572</v>
      </c>
      <c r="BY249">
        <f t="shared" si="300"/>
        <v>376.46112439793797</v>
      </c>
      <c r="BZ249">
        <f t="shared" si="301"/>
        <v>1.0567221758909391</v>
      </c>
      <c r="CA249">
        <f t="shared" si="302"/>
        <v>2.7465353248658642</v>
      </c>
      <c r="CB249">
        <f t="shared" si="303"/>
        <v>28.075464239658935</v>
      </c>
      <c r="CC249">
        <f t="shared" si="304"/>
        <v>11.897388449253661</v>
      </c>
      <c r="CD249">
        <f t="shared" si="305"/>
        <v>20.557660102844238</v>
      </c>
      <c r="CE249">
        <f t="shared" si="306"/>
        <v>2.4288861891202806</v>
      </c>
      <c r="CF249">
        <f t="shared" si="307"/>
        <v>0.11538995292197103</v>
      </c>
      <c r="CG249">
        <f t="shared" si="308"/>
        <v>1.5826508251977212</v>
      </c>
      <c r="CH249">
        <f t="shared" si="309"/>
        <v>0.84623536392255949</v>
      </c>
      <c r="CI249">
        <f t="shared" si="310"/>
        <v>7.2244416492804497E-2</v>
      </c>
      <c r="CJ249">
        <f t="shared" si="311"/>
        <v>83.006715229923699</v>
      </c>
      <c r="CK249">
        <f t="shared" si="312"/>
        <v>0.71636274080355777</v>
      </c>
      <c r="CL249">
        <f t="shared" si="313"/>
        <v>57.189173854135021</v>
      </c>
      <c r="CM249">
        <f t="shared" si="314"/>
        <v>1181.2295506790811</v>
      </c>
      <c r="CN249">
        <f t="shared" si="315"/>
        <v>1.1059940657223717E-2</v>
      </c>
      <c r="CO249">
        <f t="shared" si="316"/>
        <v>0</v>
      </c>
      <c r="CP249">
        <f t="shared" si="317"/>
        <v>2056.3954680918532</v>
      </c>
      <c r="CQ249">
        <f t="shared" si="318"/>
        <v>500.2720947265625</v>
      </c>
      <c r="CR249">
        <f t="shared" si="319"/>
        <v>0.13762062338842532</v>
      </c>
      <c r="CS249">
        <v>-9999</v>
      </c>
    </row>
    <row r="250" spans="1:97" x14ac:dyDescent="0.2">
      <c r="A250" t="s">
        <v>84</v>
      </c>
      <c r="B250" t="s">
        <v>243</v>
      </c>
      <c r="C250" t="s">
        <v>100</v>
      </c>
      <c r="D250">
        <v>2</v>
      </c>
      <c r="E250">
        <v>4</v>
      </c>
      <c r="F250" t="s">
        <v>332</v>
      </c>
      <c r="G250" t="s">
        <v>101</v>
      </c>
      <c r="H250" t="s">
        <v>374</v>
      </c>
      <c r="I250">
        <v>1</v>
      </c>
      <c r="J250" s="6">
        <v>20130616</v>
      </c>
      <c r="K250" s="6" t="s">
        <v>138</v>
      </c>
      <c r="L250" s="6" t="s">
        <v>86</v>
      </c>
      <c r="M250" s="6" t="s">
        <v>87</v>
      </c>
      <c r="O250" s="1">
        <v>9</v>
      </c>
      <c r="P250" s="1" t="s">
        <v>373</v>
      </c>
      <c r="Q250" s="1">
        <v>2956.9999975189567</v>
      </c>
      <c r="R250" s="1">
        <v>0</v>
      </c>
      <c r="S250">
        <f t="shared" si="280"/>
        <v>25.296694844230409</v>
      </c>
      <c r="T250">
        <f t="shared" si="281"/>
        <v>0.11779629975539177</v>
      </c>
      <c r="U250">
        <f t="shared" si="282"/>
        <v>1109.7930183010724</v>
      </c>
      <c r="V250" s="1">
        <v>9</v>
      </c>
      <c r="W250" s="1">
        <v>9</v>
      </c>
      <c r="X250" s="1">
        <v>0</v>
      </c>
      <c r="Y250" s="1">
        <v>0</v>
      </c>
      <c r="Z250" s="1">
        <v>669.675048828125</v>
      </c>
      <c r="AA250" s="1">
        <v>1151.2322998046875</v>
      </c>
      <c r="AB250" s="1">
        <v>1010.656982421875</v>
      </c>
      <c r="AC250">
        <v>-9999</v>
      </c>
      <c r="AD250">
        <f t="shared" si="283"/>
        <v>0.41829720296960149</v>
      </c>
      <c r="AE250">
        <f t="shared" si="284"/>
        <v>0.12210855915583833</v>
      </c>
      <c r="AF250" s="1">
        <v>-1</v>
      </c>
      <c r="AG250" s="1">
        <v>0.87</v>
      </c>
      <c r="AH250" s="1">
        <v>0.92</v>
      </c>
      <c r="AI250" s="1">
        <v>7.9800500869750977</v>
      </c>
      <c r="AJ250">
        <f t="shared" si="285"/>
        <v>0.87399002504348744</v>
      </c>
      <c r="AK250">
        <f t="shared" si="286"/>
        <v>1.2777410890152692E-2</v>
      </c>
      <c r="AL250">
        <f t="shared" si="287"/>
        <v>0.2919181823090321</v>
      </c>
      <c r="AM250">
        <f t="shared" si="288"/>
        <v>1.7190909259935057</v>
      </c>
      <c r="AN250">
        <f t="shared" si="289"/>
        <v>-1</v>
      </c>
      <c r="AO250" s="1">
        <v>2354.7880859375</v>
      </c>
      <c r="AP250" s="1">
        <v>0.5</v>
      </c>
      <c r="AQ250">
        <f t="shared" si="290"/>
        <v>125.65344988883602</v>
      </c>
      <c r="AR250">
        <f t="shared" si="291"/>
        <v>1.4416130047268783</v>
      </c>
      <c r="AS250">
        <f t="shared" si="292"/>
        <v>1.1850852061088182</v>
      </c>
      <c r="AT250">
        <f t="shared" si="293"/>
        <v>22.691394805908203</v>
      </c>
      <c r="AU250" s="1">
        <v>1.91</v>
      </c>
      <c r="AV250">
        <f t="shared" si="294"/>
        <v>4.766822409629822</v>
      </c>
      <c r="AW250" s="1">
        <v>1</v>
      </c>
      <c r="AX250">
        <f t="shared" si="295"/>
        <v>9.5336448192596439</v>
      </c>
      <c r="AY250" s="1">
        <v>18.542303085327148</v>
      </c>
      <c r="AZ250" s="1">
        <v>22.691394805908203</v>
      </c>
      <c r="BA250" s="1">
        <v>17.099994659423828</v>
      </c>
      <c r="BB250" s="1">
        <v>1500.1419677734375</v>
      </c>
      <c r="BC250" s="1">
        <v>1482.6776123046875</v>
      </c>
      <c r="BD250" s="1">
        <v>15.272398948669434</v>
      </c>
      <c r="BE250" s="1">
        <v>16.175273895263672</v>
      </c>
      <c r="BF250" s="1">
        <v>69.719261169433594</v>
      </c>
      <c r="BG250" s="1">
        <v>73.840927124023438</v>
      </c>
      <c r="BH250" s="1">
        <v>300.03518676757812</v>
      </c>
      <c r="BI250" s="1">
        <v>2354.7880859375</v>
      </c>
      <c r="BJ250" s="1">
        <v>2.5230443477630615</v>
      </c>
      <c r="BK250" s="1">
        <v>97.828102111816406</v>
      </c>
      <c r="BL250" s="1">
        <v>2.4353275299072266</v>
      </c>
      <c r="BM250" s="1">
        <v>-4.9648717045783997E-2</v>
      </c>
      <c r="BN250" s="1">
        <v>0.5</v>
      </c>
      <c r="BO250" s="1">
        <v>-1.355140209197998</v>
      </c>
      <c r="BP250" s="1">
        <v>7.355140209197998</v>
      </c>
      <c r="BQ250" s="1">
        <v>1</v>
      </c>
      <c r="BR250" s="1">
        <v>0</v>
      </c>
      <c r="BS250" s="1">
        <v>0.15999999642372131</v>
      </c>
      <c r="BT250" s="1">
        <v>111115</v>
      </c>
      <c r="BU250">
        <f t="shared" si="296"/>
        <v>1.5708648521862727</v>
      </c>
      <c r="BV250">
        <f t="shared" si="297"/>
        <v>1.4416130047268782E-3</v>
      </c>
      <c r="BW250">
        <f t="shared" si="298"/>
        <v>295.84139480590818</v>
      </c>
      <c r="BX250">
        <f t="shared" si="299"/>
        <v>291.69230308532713</v>
      </c>
      <c r="BY250">
        <f t="shared" si="300"/>
        <v>376.76608532862156</v>
      </c>
      <c r="BZ250">
        <f t="shared" si="301"/>
        <v>1.0456303721701337</v>
      </c>
      <c r="CA250">
        <f t="shared" si="302"/>
        <v>2.767481552421271</v>
      </c>
      <c r="CB250">
        <f t="shared" si="303"/>
        <v>28.289228684596896</v>
      </c>
      <c r="CC250">
        <f t="shared" si="304"/>
        <v>12.113954789333224</v>
      </c>
      <c r="CD250">
        <f t="shared" si="305"/>
        <v>20.616848945617676</v>
      </c>
      <c r="CE250">
        <f t="shared" si="306"/>
        <v>2.4377650390862922</v>
      </c>
      <c r="CF250">
        <f t="shared" si="307"/>
        <v>0.1163585902915974</v>
      </c>
      <c r="CG250">
        <f t="shared" si="308"/>
        <v>1.5823963463124529</v>
      </c>
      <c r="CH250">
        <f t="shared" si="309"/>
        <v>0.85536869277383931</v>
      </c>
      <c r="CI250">
        <f t="shared" si="310"/>
        <v>7.2851935877227228E-2</v>
      </c>
      <c r="CJ250">
        <f t="shared" si="311"/>
        <v>108.56894471733824</v>
      </c>
      <c r="CK250">
        <f t="shared" si="312"/>
        <v>0.74850595240053575</v>
      </c>
      <c r="CL250">
        <f t="shared" si="313"/>
        <v>56.739061529550881</v>
      </c>
      <c r="CM250">
        <f t="shared" si="314"/>
        <v>1479.095505074227</v>
      </c>
      <c r="CN250">
        <f t="shared" si="315"/>
        <v>9.7039759794891132E-3</v>
      </c>
      <c r="CO250">
        <f t="shared" si="316"/>
        <v>0</v>
      </c>
      <c r="CP250">
        <f t="shared" si="317"/>
        <v>2058.0612982006214</v>
      </c>
      <c r="CQ250">
        <f t="shared" si="318"/>
        <v>481.5572509765625</v>
      </c>
      <c r="CR250">
        <f t="shared" si="319"/>
        <v>0.12210855915583833</v>
      </c>
      <c r="CS250">
        <v>-9999</v>
      </c>
    </row>
    <row r="251" spans="1:97" x14ac:dyDescent="0.2">
      <c r="A251" t="s">
        <v>84</v>
      </c>
      <c r="B251" t="s">
        <v>243</v>
      </c>
      <c r="C251" t="s">
        <v>100</v>
      </c>
      <c r="D251">
        <v>2</v>
      </c>
      <c r="E251">
        <v>4</v>
      </c>
      <c r="F251" t="s">
        <v>332</v>
      </c>
      <c r="G251" t="s">
        <v>101</v>
      </c>
      <c r="H251" t="s">
        <v>374</v>
      </c>
      <c r="I251">
        <v>1</v>
      </c>
      <c r="J251" s="6">
        <v>20130616</v>
      </c>
      <c r="K251" s="6" t="s">
        <v>138</v>
      </c>
      <c r="L251" s="6" t="s">
        <v>86</v>
      </c>
      <c r="M251" s="6" t="s">
        <v>87</v>
      </c>
      <c r="O251" s="1">
        <v>1</v>
      </c>
      <c r="P251" s="1" t="s">
        <v>375</v>
      </c>
      <c r="Q251" s="1">
        <v>153.99999889731407</v>
      </c>
      <c r="R251" s="1">
        <v>0</v>
      </c>
      <c r="S251">
        <f>(BB251-BC251*(1000-BD251)/(1000-BE251))*BU251</f>
        <v>26.676611366513296</v>
      </c>
      <c r="T251">
        <f>IF(CF251&lt;&gt;0,1/(1/CF251-1/AX251),0)</f>
        <v>0.12600065561236928</v>
      </c>
      <c r="U251">
        <f>((CI251-BV251/2)*BC251-S251)/(CI251+BV251/2)</f>
        <v>820.18078871797002</v>
      </c>
      <c r="V251" s="1">
        <v>10</v>
      </c>
      <c r="W251" s="1">
        <v>10</v>
      </c>
      <c r="X251" s="1">
        <v>0</v>
      </c>
      <c r="Y251" s="1">
        <v>0</v>
      </c>
      <c r="Z251" s="1">
        <v>676.712646484375</v>
      </c>
      <c r="AA251" s="1">
        <v>1182.841064453125</v>
      </c>
      <c r="AB251" s="1">
        <v>1005.8978271484375</v>
      </c>
      <c r="AC251">
        <v>-9999</v>
      </c>
      <c r="AD251">
        <f>CQ251/AA251</f>
        <v>0.42789215996889113</v>
      </c>
      <c r="AE251">
        <f>(AA251-AB251)/AA251</f>
        <v>0.14959172675197532</v>
      </c>
      <c r="AF251" s="1">
        <v>-1</v>
      </c>
      <c r="AG251" s="1">
        <v>0.87</v>
      </c>
      <c r="AH251" s="1">
        <v>0.92</v>
      </c>
      <c r="AI251" s="1">
        <v>7.7858881950378418</v>
      </c>
      <c r="AJ251">
        <f>(AI251*AH251+(100-AI251)*AG251)/100</f>
        <v>0.87389294409751894</v>
      </c>
      <c r="AK251">
        <f>(S251-AF251)/CP251</f>
        <v>1.3242324128999594E-2</v>
      </c>
      <c r="AL251">
        <f>(AA251-AB251)/(AA251-Z251)</f>
        <v>0.34960146678745185</v>
      </c>
      <c r="AM251">
        <f>(Y251-AA251)/(Y251-Z251)</f>
        <v>1.7479222098155902</v>
      </c>
      <c r="AN251">
        <f>(Y251-AA251)/AA251</f>
        <v>-1</v>
      </c>
      <c r="AO251" s="1">
        <v>2391.610595703125</v>
      </c>
      <c r="AP251" s="1">
        <v>0.5</v>
      </c>
      <c r="AQ251">
        <f>AE251*AP251*AJ251*AO251</f>
        <v>156.32422392884169</v>
      </c>
      <c r="AR251">
        <f>BV251*1000</f>
        <v>1.5425166607202403</v>
      </c>
      <c r="AS251">
        <f>(CA251-CG251)</f>
        <v>1.1863690905949902</v>
      </c>
      <c r="AT251">
        <f>(AZ251+BZ251*R251)</f>
        <v>22.755807876586914</v>
      </c>
      <c r="AU251" s="1">
        <v>1.91</v>
      </c>
      <c r="AV251">
        <f>(AU251*BO251+BP251)</f>
        <v>4.766822409629822</v>
      </c>
      <c r="AW251" s="1">
        <v>1</v>
      </c>
      <c r="AX251">
        <f>AV251*(AW251+1)*(AW251+1)/(AW251*AW251+1)</f>
        <v>9.5336448192596439</v>
      </c>
      <c r="AY251" s="1">
        <v>18.608985900878906</v>
      </c>
      <c r="AZ251" s="1">
        <v>22.755807876586914</v>
      </c>
      <c r="BA251" s="1">
        <v>17.099452972412109</v>
      </c>
      <c r="BB251" s="1">
        <v>1200.7432861328125</v>
      </c>
      <c r="BC251" s="1">
        <v>1182.5997314453125</v>
      </c>
      <c r="BD251" s="1">
        <v>15.306629180908203</v>
      </c>
      <c r="BE251" s="1">
        <v>16.272613525390625</v>
      </c>
      <c r="BF251" s="1">
        <v>69.585578918457031</v>
      </c>
      <c r="BG251" s="1">
        <v>73.97705078125</v>
      </c>
      <c r="BH251" s="1">
        <v>300.0322265625</v>
      </c>
      <c r="BI251" s="1">
        <v>2391.610595703125</v>
      </c>
      <c r="BJ251" s="1">
        <v>2.4548368453979492</v>
      </c>
      <c r="BK251" s="1">
        <v>97.829750061035156</v>
      </c>
      <c r="BL251" s="1">
        <v>2.1074466705322266</v>
      </c>
      <c r="BM251" s="1">
        <v>-4.0699437260627747E-2</v>
      </c>
      <c r="BN251" s="1">
        <v>0.25</v>
      </c>
      <c r="BO251" s="1">
        <v>-1.355140209197998</v>
      </c>
      <c r="BP251" s="1">
        <v>7.355140209197998</v>
      </c>
      <c r="BQ251" s="1">
        <v>1</v>
      </c>
      <c r="BR251" s="1">
        <v>0</v>
      </c>
      <c r="BS251" s="1">
        <v>0.15999999642372131</v>
      </c>
      <c r="BT251" s="1">
        <v>111115</v>
      </c>
      <c r="BU251">
        <f>BH251*0.000001/(AU251*0.0001)</f>
        <v>1.5708493537303663</v>
      </c>
      <c r="BV251">
        <f>(BE251-BD251)/(1000-BE251)*BU251</f>
        <v>1.5425166607202403E-3</v>
      </c>
      <c r="BW251">
        <f>(AZ251+273.15)</f>
        <v>295.90580787658689</v>
      </c>
      <c r="BX251">
        <f>(AY251+273.15)</f>
        <v>291.75898590087888</v>
      </c>
      <c r="BY251">
        <f>(BI251*BQ251+BJ251*BR251)*BS251</f>
        <v>382.657686759434</v>
      </c>
      <c r="BZ251">
        <f>((BY251+0.00000010773*(BX251^4-BW251^4))-BV251*44100)/(AV251*51.4+0.00000043092*BW251^3)</f>
        <v>1.0512069108755095</v>
      </c>
      <c r="CA251">
        <f>0.61365*EXP(17.502*AT251/(240.97+AT251))</f>
        <v>2.7783148046237751</v>
      </c>
      <c r="CB251">
        <f>CA251*1000/BK251</f>
        <v>28.399487915387784</v>
      </c>
      <c r="CC251">
        <f>(CB251-BE251)</f>
        <v>12.126874389997159</v>
      </c>
      <c r="CD251">
        <f>IF(R251,AZ251,(AY251+AZ251)/2)</f>
        <v>20.68239688873291</v>
      </c>
      <c r="CE251">
        <f>0.61365*EXP(17.502*CD251/(240.97+CD251))</f>
        <v>2.447630974977228</v>
      </c>
      <c r="CF251">
        <f>IF(CC251&lt;&gt;0,(1000-(CB251+BE251)/2)/CC251*BV251,0)</f>
        <v>0.12435709992949809</v>
      </c>
      <c r="CG251">
        <f>BE251*BK251/1000</f>
        <v>1.5919457140287849</v>
      </c>
      <c r="CH251">
        <f>(CE251-CG251)</f>
        <v>0.8556852609484431</v>
      </c>
      <c r="CI251">
        <f>1/(1.6/T251+1.37/AX251)</f>
        <v>7.7869198321136979E-2</v>
      </c>
      <c r="CJ251">
        <f>U251*BK251*0.001</f>
        <v>80.238081565141698</v>
      </c>
      <c r="CK251">
        <f>U251/BC251</f>
        <v>0.69354048281034808</v>
      </c>
      <c r="CL251">
        <f>(1-BV251*BK251/CA251/T251)*100</f>
        <v>56.893124068562869</v>
      </c>
      <c r="CM251">
        <f>(BC251-S251/(AX251/1.35))</f>
        <v>1178.822222839995</v>
      </c>
      <c r="CN251">
        <f>S251*CL251/100/CM251</f>
        <v>1.2874848563233097E-2</v>
      </c>
      <c r="CO251">
        <f>(Y251-X251)</f>
        <v>0</v>
      </c>
      <c r="CP251">
        <f>BI251*AJ251</f>
        <v>2090.011624613825</v>
      </c>
      <c r="CQ251">
        <f>(AA251-Z251)</f>
        <v>506.12841796875</v>
      </c>
      <c r="CR251">
        <f>(AA251-AB251)/(AA251-X251)</f>
        <v>0.14959172675197532</v>
      </c>
      <c r="CS251">
        <v>-9999</v>
      </c>
    </row>
    <row r="252" spans="1:97" x14ac:dyDescent="0.2">
      <c r="A252" t="s">
        <v>84</v>
      </c>
      <c r="B252" t="s">
        <v>243</v>
      </c>
      <c r="C252" t="s">
        <v>100</v>
      </c>
      <c r="D252">
        <v>2</v>
      </c>
      <c r="E252">
        <v>4</v>
      </c>
      <c r="F252" t="s">
        <v>332</v>
      </c>
      <c r="G252" t="s">
        <v>101</v>
      </c>
      <c r="H252" t="s">
        <v>374</v>
      </c>
      <c r="I252">
        <v>1</v>
      </c>
      <c r="J252" s="6">
        <v>20130616</v>
      </c>
      <c r="K252" s="6" t="s">
        <v>138</v>
      </c>
      <c r="L252" s="6" t="s">
        <v>86</v>
      </c>
      <c r="M252" s="6" t="s">
        <v>87</v>
      </c>
      <c r="O252" s="1">
        <v>2</v>
      </c>
      <c r="P252" s="1" t="s">
        <v>376</v>
      </c>
      <c r="Q252" s="1">
        <v>280.49999893177301</v>
      </c>
      <c r="R252" s="1">
        <v>0</v>
      </c>
      <c r="S252">
        <f>(BB252-BC252*(1000-BD252)/(1000-BE252))*BU252</f>
        <v>23.116591787086215</v>
      </c>
      <c r="T252">
        <f>IF(CF252&lt;&gt;0,1/(1/CF252-1/AX252),0)</f>
        <v>0.12196138143729342</v>
      </c>
      <c r="U252">
        <f>((CI252-BV252/2)*BC252-S252)/(CI252+BV252/2)</f>
        <v>561.84084984758931</v>
      </c>
      <c r="V252" s="1">
        <v>11</v>
      </c>
      <c r="W252" s="1">
        <v>11</v>
      </c>
      <c r="X252" s="1">
        <v>0</v>
      </c>
      <c r="Y252" s="1">
        <v>0</v>
      </c>
      <c r="Z252" s="1">
        <v>677.83251953125</v>
      </c>
      <c r="AA252" s="1">
        <v>1179.6298828125</v>
      </c>
      <c r="AB252" s="1">
        <v>1011.6160888671875</v>
      </c>
      <c r="AC252">
        <v>-9999</v>
      </c>
      <c r="AD252">
        <f>CQ252/AA252</f>
        <v>0.42538542859295281</v>
      </c>
      <c r="AE252">
        <f>(AA252-AB252)/AA252</f>
        <v>0.14242924530254375</v>
      </c>
      <c r="AF252" s="1">
        <v>-1</v>
      </c>
      <c r="AG252" s="1">
        <v>0.87</v>
      </c>
      <c r="AH252" s="1">
        <v>0.92</v>
      </c>
      <c r="AI252" s="1">
        <v>12.962963104248047</v>
      </c>
      <c r="AJ252">
        <f>(AI252*AH252+(100-AI252)*AG252)/100</f>
        <v>0.87648148155212413</v>
      </c>
      <c r="AK252">
        <f>(S252-AF252)/CP252</f>
        <v>1.6834090491551386E-2</v>
      </c>
      <c r="AL252">
        <f>(AA252-AB252)/(AA252-Z252)</f>
        <v>0.33482398721003892</v>
      </c>
      <c r="AM252">
        <f>(Y252-AA252)/(Y252-Z252)</f>
        <v>1.7402969742854242</v>
      </c>
      <c r="AN252">
        <f>(Y252-AA252)/AA252</f>
        <v>-1</v>
      </c>
      <c r="AO252" s="1">
        <v>1634.4947509765625</v>
      </c>
      <c r="AP252" s="1">
        <v>0.5</v>
      </c>
      <c r="AQ252">
        <f>AE252*AP252*AJ252*AO252</f>
        <v>102.02238039614051</v>
      </c>
      <c r="AR252">
        <f>BV252*1000</f>
        <v>1.5216676379594127</v>
      </c>
      <c r="AS252">
        <f>(CA252-CG252)</f>
        <v>1.2083837574942278</v>
      </c>
      <c r="AT252">
        <f>(AZ252+BZ252*R252)</f>
        <v>22.893352508544922</v>
      </c>
      <c r="AU252" s="1">
        <v>1.91</v>
      </c>
      <c r="AV252">
        <f>(AU252*BO252+BP252)</f>
        <v>4.766822409629822</v>
      </c>
      <c r="AW252" s="1">
        <v>1</v>
      </c>
      <c r="AX252">
        <f>AV252*(AW252+1)*(AW252+1)/(AW252*AW252+1)</f>
        <v>9.5336448192596439</v>
      </c>
      <c r="AY252" s="1">
        <v>18.591651916503906</v>
      </c>
      <c r="AZ252" s="1">
        <v>22.893352508544922</v>
      </c>
      <c r="BA252" s="1">
        <v>17.099756240844727</v>
      </c>
      <c r="BB252" s="1">
        <v>898.57733154296875</v>
      </c>
      <c r="BC252" s="1">
        <v>883.006591796875</v>
      </c>
      <c r="BD252" s="1">
        <v>15.333098411560059</v>
      </c>
      <c r="BE252" s="1">
        <v>16.285976409912109</v>
      </c>
      <c r="BF252" s="1">
        <v>69.77874755859375</v>
      </c>
      <c r="BG252" s="1">
        <v>74.115158081054688</v>
      </c>
      <c r="BH252" s="1">
        <v>300.04385375976562</v>
      </c>
      <c r="BI252" s="1">
        <v>1634.4947509765625</v>
      </c>
      <c r="BJ252" s="1">
        <v>2.52463698387146</v>
      </c>
      <c r="BK252" s="1">
        <v>97.825767517089844</v>
      </c>
      <c r="BL252" s="1">
        <v>2.0092411041259766</v>
      </c>
      <c r="BM252" s="1">
        <v>-4.3367817997932434E-2</v>
      </c>
      <c r="BN252" s="1">
        <v>0.75</v>
      </c>
      <c r="BO252" s="1">
        <v>-1.355140209197998</v>
      </c>
      <c r="BP252" s="1">
        <v>7.355140209197998</v>
      </c>
      <c r="BQ252" s="1">
        <v>1</v>
      </c>
      <c r="BR252" s="1">
        <v>0</v>
      </c>
      <c r="BS252" s="1">
        <v>0.15999999642372131</v>
      </c>
      <c r="BT252" s="1">
        <v>111115</v>
      </c>
      <c r="BU252">
        <f>BH252*0.000001/(AU252*0.0001)</f>
        <v>1.5709102291087205</v>
      </c>
      <c r="BV252">
        <f>(BE252-BD252)/(1000-BE252)*BU252</f>
        <v>1.5216676379594127E-3</v>
      </c>
      <c r="BW252">
        <f>(AZ252+273.15)</f>
        <v>296.0433525085449</v>
      </c>
      <c r="BX252">
        <f>(AY252+273.15)</f>
        <v>291.74165191650388</v>
      </c>
      <c r="BY252">
        <f>(BI252*BQ252+BJ252*BR252)*BS252</f>
        <v>261.51915431084126</v>
      </c>
      <c r="BZ252">
        <f>((BY252+0.00000010773*(BX252^4-BW252^4))-BV252*44100)/(AV252*51.4+0.00000043092*BW252^3)</f>
        <v>0.57517259719973868</v>
      </c>
      <c r="CA252">
        <f>0.61365*EXP(17.502*AT252/(240.97+AT252))</f>
        <v>2.8015718995590992</v>
      </c>
      <c r="CB252">
        <f>CA252*1000/BK252</f>
        <v>28.63838404405745</v>
      </c>
      <c r="CC252">
        <f>(CB252-BE252)</f>
        <v>12.35240763414534</v>
      </c>
      <c r="CD252">
        <f>IF(R252,AZ252,(AY252+AZ252)/2)</f>
        <v>20.742502212524414</v>
      </c>
      <c r="CE252">
        <f>0.61365*EXP(17.502*CD252/(240.97+CD252))</f>
        <v>2.4567084369436731</v>
      </c>
      <c r="CF252">
        <f>IF(CC252&lt;&gt;0,(1000-(CB252+BE252)/2)/CC252*BV252,0)</f>
        <v>0.12042086929824</v>
      </c>
      <c r="CG252">
        <f>BE252*BK252/1000</f>
        <v>1.5931881420648715</v>
      </c>
      <c r="CH252">
        <f>(CE252-CG252)</f>
        <v>0.86352029487880166</v>
      </c>
      <c r="CI252">
        <f>1/(1.6/T252+1.37/AX252)</f>
        <v>7.539994906361927E-2</v>
      </c>
      <c r="CJ252">
        <f>U252*BK252*0.001</f>
        <v>54.962512358794456</v>
      </c>
      <c r="CK252">
        <f>U252/BC252</f>
        <v>0.63628160318064086</v>
      </c>
      <c r="CL252">
        <f>(1-BV252*BK252/CA252/T252)*100</f>
        <v>56.433872240466521</v>
      </c>
      <c r="CM252">
        <f>(BC252-S252/(AX252/1.35))</f>
        <v>879.7331953672616</v>
      </c>
      <c r="CN252">
        <f>S252*CL252/100/CM252</f>
        <v>1.4829027646306196E-2</v>
      </c>
      <c r="CO252">
        <f>(Y252-X252)</f>
        <v>0</v>
      </c>
      <c r="CP252">
        <f>BI252*AJ252</f>
        <v>1432.6043809251078</v>
      </c>
      <c r="CQ252">
        <f>(AA252-Z252)</f>
        <v>501.79736328125</v>
      </c>
      <c r="CR252">
        <f>(AA252-AB252)/(AA252-X252)</f>
        <v>0.14242924530254375</v>
      </c>
      <c r="CS252">
        <v>-9999</v>
      </c>
    </row>
    <row r="253" spans="1:97" x14ac:dyDescent="0.2">
      <c r="A253" t="s">
        <v>84</v>
      </c>
      <c r="B253" t="s">
        <v>243</v>
      </c>
      <c r="C253" t="s">
        <v>100</v>
      </c>
      <c r="D253">
        <v>2</v>
      </c>
      <c r="E253">
        <v>4</v>
      </c>
      <c r="F253" t="s">
        <v>332</v>
      </c>
      <c r="G253" t="s">
        <v>101</v>
      </c>
      <c r="H253" t="s">
        <v>374</v>
      </c>
      <c r="I253">
        <v>2</v>
      </c>
      <c r="J253" s="6">
        <v>20130616</v>
      </c>
      <c r="K253" s="6" t="s">
        <v>138</v>
      </c>
      <c r="L253" s="6" t="s">
        <v>86</v>
      </c>
      <c r="M253" s="6" t="s">
        <v>87</v>
      </c>
      <c r="O253" s="1">
        <v>3</v>
      </c>
      <c r="P253" s="1" t="s">
        <v>377</v>
      </c>
      <c r="Q253" s="1">
        <v>791.49999982770532</v>
      </c>
      <c r="R253" s="1">
        <v>0</v>
      </c>
      <c r="S253">
        <f t="shared" ref="S253:S269" si="320">(BB253-BC253*(1000-BD253)/(1000-BE253))*BU253</f>
        <v>11.806484526252701</v>
      </c>
      <c r="T253">
        <f t="shared" ref="T253:T269" si="321">IF(CF253&lt;&gt;0,1/(1/CF253-1/AX253),0)</f>
        <v>0.13344854041926385</v>
      </c>
      <c r="U253">
        <f t="shared" ref="U253:U269" si="322">((CI253-BV253/2)*BC253-S253)/(CI253+BV253/2)</f>
        <v>238.37570770878571</v>
      </c>
      <c r="V253" s="1">
        <v>12</v>
      </c>
      <c r="W253" s="1">
        <v>12</v>
      </c>
      <c r="X253" s="1">
        <v>0</v>
      </c>
      <c r="Y253" s="1">
        <v>0</v>
      </c>
      <c r="Z253" s="1">
        <v>684.65673828125</v>
      </c>
      <c r="AA253" s="1">
        <v>1136.9539794921875</v>
      </c>
      <c r="AB253" s="1">
        <v>970.2120361328125</v>
      </c>
      <c r="AC253">
        <v>-9999</v>
      </c>
      <c r="AD253">
        <f t="shared" ref="AD253:AD269" si="323">CQ253/AA253</f>
        <v>0.39781490664464086</v>
      </c>
      <c r="AE253">
        <f t="shared" ref="AE253:AE269" si="324">(AA253-AB253)/AA253</f>
        <v>0.14665672170288643</v>
      </c>
      <c r="AF253" s="1">
        <v>-1</v>
      </c>
      <c r="AG253" s="1">
        <v>0.87</v>
      </c>
      <c r="AH253" s="1">
        <v>0.92</v>
      </c>
      <c r="AI253" s="1">
        <v>7.9800500869750977</v>
      </c>
      <c r="AJ253">
        <f t="shared" ref="AJ253:AJ269" si="325">(AI253*AH253+(100-AI253)*AG253)/100</f>
        <v>0.87399002504348744</v>
      </c>
      <c r="AK253">
        <f t="shared" ref="AK253:AK269" si="326">(S253-AF253)/CP253</f>
        <v>6.6162915930732978E-3</v>
      </c>
      <c r="AL253">
        <f t="shared" ref="AL253:AL269" si="327">(AA253-AB253)/(AA253-Z253)</f>
        <v>0.36865567190495352</v>
      </c>
      <c r="AM253">
        <f t="shared" ref="AM253:AM269" si="328">(Y253-AA253)/(Y253-Z253)</f>
        <v>1.6606189874744772</v>
      </c>
      <c r="AN253">
        <f t="shared" ref="AN253:AN269" si="329">(Y253-AA253)/AA253</f>
        <v>-1</v>
      </c>
      <c r="AO253" s="1">
        <v>2214.6689453125</v>
      </c>
      <c r="AP253" s="1">
        <v>0.5</v>
      </c>
      <c r="AQ253">
        <f t="shared" ref="AQ253:AQ269" si="330">AE253*AP253*AJ253*AO253</f>
        <v>141.93427018280426</v>
      </c>
      <c r="AR253">
        <f t="shared" ref="AR253:AR269" si="331">BV253*1000</f>
        <v>2.6878004160403375</v>
      </c>
      <c r="AS253">
        <f t="shared" ref="AS253:AS269" si="332">(CA253-CG253)</f>
        <v>1.9443206674762072</v>
      </c>
      <c r="AT253">
        <f t="shared" ref="AT253:AT269" si="333">(AZ253+BZ253*R253)</f>
        <v>27.063858032226562</v>
      </c>
      <c r="AU253" s="1">
        <v>1.91</v>
      </c>
      <c r="AV253">
        <f t="shared" ref="AV253:AV269" si="334">(AU253*BO253+BP253)</f>
        <v>4.766822409629822</v>
      </c>
      <c r="AW253" s="1">
        <v>1</v>
      </c>
      <c r="AX253">
        <f t="shared" ref="AX253:AX269" si="335">AV253*(AW253+1)*(AW253+1)/(AW253*AW253+1)</f>
        <v>9.5336448192596439</v>
      </c>
      <c r="AY253" s="1">
        <v>25.926366806030273</v>
      </c>
      <c r="AZ253" s="1">
        <v>27.063858032226562</v>
      </c>
      <c r="BA253" s="1">
        <v>26.657417297363281</v>
      </c>
      <c r="BB253" s="1">
        <v>400.09161376953125</v>
      </c>
      <c r="BC253" s="1">
        <v>391.90518188476562</v>
      </c>
      <c r="BD253" s="1">
        <v>15.16750431060791</v>
      </c>
      <c r="BE253" s="1">
        <v>16.849697113037109</v>
      </c>
      <c r="BF253" s="1">
        <v>44.164031982421875</v>
      </c>
      <c r="BG253" s="1">
        <v>49.062164306640625</v>
      </c>
      <c r="BH253" s="1">
        <v>300.03680419921875</v>
      </c>
      <c r="BI253" s="1">
        <v>2214.6689453125</v>
      </c>
      <c r="BJ253" s="1">
        <v>2.4897384643554688</v>
      </c>
      <c r="BK253" s="1">
        <v>97.82281494140625</v>
      </c>
      <c r="BL253" s="1">
        <v>1.9705142974853516</v>
      </c>
      <c r="BM253" s="1">
        <v>-5.0144627690315247E-2</v>
      </c>
      <c r="BN253" s="1">
        <v>0.5</v>
      </c>
      <c r="BO253" s="1">
        <v>-1.355140209197998</v>
      </c>
      <c r="BP253" s="1">
        <v>7.355140209197998</v>
      </c>
      <c r="BQ253" s="1">
        <v>1</v>
      </c>
      <c r="BR253" s="1">
        <v>0</v>
      </c>
      <c r="BS253" s="1">
        <v>0.15999999642372131</v>
      </c>
      <c r="BT253" s="1">
        <v>111115</v>
      </c>
      <c r="BU253">
        <f t="shared" ref="BU253:BU269" si="336">BH253*0.000001/(AU253*0.0001)</f>
        <v>1.5708733204147576</v>
      </c>
      <c r="BV253">
        <f t="shared" ref="BV253:BV269" si="337">(BE253-BD253)/(1000-BE253)*BU253</f>
        <v>2.6878004160403373E-3</v>
      </c>
      <c r="BW253">
        <f t="shared" ref="BW253:BW269" si="338">(AZ253+273.15)</f>
        <v>300.21385803222654</v>
      </c>
      <c r="BX253">
        <f t="shared" ref="BX253:BX269" si="339">(AY253+273.15)</f>
        <v>299.07636680603025</v>
      </c>
      <c r="BY253">
        <f t="shared" ref="BY253:BY269" si="340">(BI253*BQ253+BJ253*BR253)*BS253</f>
        <v>354.34702332972665</v>
      </c>
      <c r="BZ253">
        <f t="shared" ref="BZ253:BZ269" si="341">((BY253+0.00000010773*(BX253^4-BW253^4))-BV253*44100)/(AV253*51.4+0.00000043092*BW253^3)</f>
        <v>0.86735315683876657</v>
      </c>
      <c r="CA253">
        <f t="shared" ref="CA253:CA269" si="342">0.61365*EXP(17.502*AT253/(240.97+AT253))</f>
        <v>3.5926054699835834</v>
      </c>
      <c r="CB253">
        <f t="shared" ref="CB253:CB269" si="343">CA253*1000/BK253</f>
        <v>36.725639843174385</v>
      </c>
      <c r="CC253">
        <f t="shared" ref="CC253:CC269" si="344">(CB253-BE253)</f>
        <v>19.875942730137275</v>
      </c>
      <c r="CD253">
        <f t="shared" ref="CD253:CD269" si="345">IF(R253,AZ253,(AY253+AZ253)/2)</f>
        <v>26.495112419128418</v>
      </c>
      <c r="CE253">
        <f t="shared" ref="CE253:CE269" si="346">0.61365*EXP(17.502*CD253/(240.97+CD253))</f>
        <v>3.4743894890392655</v>
      </c>
      <c r="CF253">
        <f t="shared" ref="CF253:CF269" si="347">IF(CC253&lt;&gt;0,(1000-(CB253+BE253)/2)/CC253*BV253,0)</f>
        <v>0.13160636177492485</v>
      </c>
      <c r="CG253">
        <f t="shared" ref="CG253:CG269" si="348">BE253*BK253/1000</f>
        <v>1.6482848025073762</v>
      </c>
      <c r="CH253">
        <f t="shared" ref="CH253:CH269" si="349">(CE253-CG253)</f>
        <v>1.8261046865318893</v>
      </c>
      <c r="CI253">
        <f t="shared" ref="CI253:CI269" si="350">1/(1.6/T253+1.37/AX253)</f>
        <v>8.2417524145134383E-2</v>
      </c>
      <c r="CJ253">
        <f t="shared" ref="CJ253:CJ269" si="351">U253*BK253*0.001</f>
        <v>23.31858274172329</v>
      </c>
      <c r="CK253">
        <f t="shared" ref="CK253:CK269" si="352">U253/BC253</f>
        <v>0.60824842009585078</v>
      </c>
      <c r="CL253">
        <f t="shared" ref="CL253:CL269" si="353">(1-BV253*BK253/CA253/T253)*100</f>
        <v>45.15793264487634</v>
      </c>
      <c r="CM253">
        <f t="shared" ref="CM253:CM269" si="354">(BC253-S253/(AX253/1.35))</f>
        <v>390.23333922515218</v>
      </c>
      <c r="CN253">
        <f t="shared" ref="CN253:CN269" si="355">S253*CL253/100/CM253</f>
        <v>1.3662503415723792E-2</v>
      </c>
      <c r="CO253">
        <f t="shared" ref="CO253:CO269" si="356">(Y253-X253)</f>
        <v>0</v>
      </c>
      <c r="CP253">
        <f t="shared" ref="CP253:CP269" si="357">BI253*AJ253</f>
        <v>1935.5985669767058</v>
      </c>
      <c r="CQ253">
        <f t="shared" ref="CQ253:CQ269" si="358">(AA253-Z253)</f>
        <v>452.2972412109375</v>
      </c>
      <c r="CR253">
        <f t="shared" ref="CR253:CR269" si="359">(AA253-AB253)/(AA253-X253)</f>
        <v>0.14665672170288643</v>
      </c>
      <c r="CS253">
        <v>-9999</v>
      </c>
    </row>
    <row r="254" spans="1:97" x14ac:dyDescent="0.2">
      <c r="A254" t="s">
        <v>84</v>
      </c>
      <c r="B254" t="s">
        <v>243</v>
      </c>
      <c r="C254" t="s">
        <v>100</v>
      </c>
      <c r="D254">
        <v>2</v>
      </c>
      <c r="E254">
        <v>4</v>
      </c>
      <c r="F254" t="s">
        <v>332</v>
      </c>
      <c r="G254" t="s">
        <v>101</v>
      </c>
      <c r="H254" t="s">
        <v>374</v>
      </c>
      <c r="I254">
        <v>2</v>
      </c>
      <c r="J254" s="6">
        <v>20130616</v>
      </c>
      <c r="K254" s="6" t="s">
        <v>138</v>
      </c>
      <c r="L254" s="6" t="s">
        <v>86</v>
      </c>
      <c r="M254" s="6" t="s">
        <v>87</v>
      </c>
      <c r="O254" s="1">
        <v>4</v>
      </c>
      <c r="P254" s="1" t="s">
        <v>378</v>
      </c>
      <c r="Q254" s="1">
        <v>948.49999982770532</v>
      </c>
      <c r="R254" s="1">
        <v>0</v>
      </c>
      <c r="S254">
        <f t="shared" si="320"/>
        <v>6.4889069284296834</v>
      </c>
      <c r="T254">
        <f t="shared" si="321"/>
        <v>0.13197262280664526</v>
      </c>
      <c r="U254">
        <f t="shared" si="322"/>
        <v>158.30814642668952</v>
      </c>
      <c r="V254" s="1">
        <v>13</v>
      </c>
      <c r="W254" s="1">
        <v>13</v>
      </c>
      <c r="X254" s="1">
        <v>0</v>
      </c>
      <c r="Y254" s="1">
        <v>0</v>
      </c>
      <c r="Z254" s="1">
        <v>685.8798828125</v>
      </c>
      <c r="AA254" s="1">
        <v>1133.3946533203125</v>
      </c>
      <c r="AB254" s="1">
        <v>972.62200927734375</v>
      </c>
      <c r="AC254">
        <v>-9999</v>
      </c>
      <c r="AD254">
        <f t="shared" si="323"/>
        <v>0.39484461056597098</v>
      </c>
      <c r="AE254">
        <f t="shared" si="324"/>
        <v>0.14185054038501119</v>
      </c>
      <c r="AF254" s="1">
        <v>-1</v>
      </c>
      <c r="AG254" s="1">
        <v>0.87</v>
      </c>
      <c r="AH254" s="1">
        <v>0.92</v>
      </c>
      <c r="AI254" s="1">
        <v>7.9552516937255859</v>
      </c>
      <c r="AJ254">
        <f t="shared" si="325"/>
        <v>0.87397762584686278</v>
      </c>
      <c r="AK254">
        <f t="shared" si="326"/>
        <v>3.6450077699447768E-3</v>
      </c>
      <c r="AL254">
        <f t="shared" si="327"/>
        <v>0.35925662042513984</v>
      </c>
      <c r="AM254">
        <f t="shared" si="328"/>
        <v>1.6524681386961604</v>
      </c>
      <c r="AN254">
        <f t="shared" si="329"/>
        <v>-1</v>
      </c>
      <c r="AO254" s="1">
        <v>2350.821533203125</v>
      </c>
      <c r="AP254" s="1">
        <v>0.5</v>
      </c>
      <c r="AQ254">
        <f t="shared" si="330"/>
        <v>145.72060771037798</v>
      </c>
      <c r="AR254">
        <f t="shared" si="331"/>
        <v>2.7312096617793142</v>
      </c>
      <c r="AS254">
        <f t="shared" si="332"/>
        <v>1.9969514449487771</v>
      </c>
      <c r="AT254">
        <f t="shared" si="333"/>
        <v>27.311933517456055</v>
      </c>
      <c r="AU254" s="1">
        <v>1.91</v>
      </c>
      <c r="AV254">
        <f t="shared" si="334"/>
        <v>4.766822409629822</v>
      </c>
      <c r="AW254" s="1">
        <v>1</v>
      </c>
      <c r="AX254">
        <f t="shared" si="335"/>
        <v>9.5336448192596439</v>
      </c>
      <c r="AY254" s="1">
        <v>26.023357391357422</v>
      </c>
      <c r="AZ254" s="1">
        <v>27.311933517456055</v>
      </c>
      <c r="BA254" s="1">
        <v>26.657976150512695</v>
      </c>
      <c r="BB254" s="1">
        <v>249.21711730957031</v>
      </c>
      <c r="BC254" s="1">
        <v>244.66107177734375</v>
      </c>
      <c r="BD254" s="1">
        <v>15.140677452087402</v>
      </c>
      <c r="BE254" s="1">
        <v>16.850000381469727</v>
      </c>
      <c r="BF254" s="1">
        <v>43.833389282226562</v>
      </c>
      <c r="BG254" s="1">
        <v>48.782009124755859</v>
      </c>
      <c r="BH254" s="1">
        <v>300.04339599609375</v>
      </c>
      <c r="BI254" s="1">
        <v>2350.821533203125</v>
      </c>
      <c r="BJ254" s="1">
        <v>2.5261666774749756</v>
      </c>
      <c r="BK254" s="1">
        <v>97.822395324707031</v>
      </c>
      <c r="BL254" s="1">
        <v>1.8080997467041016</v>
      </c>
      <c r="BM254" s="1">
        <v>-4.7310307621955872E-2</v>
      </c>
      <c r="BN254" s="1">
        <v>0.5</v>
      </c>
      <c r="BO254" s="1">
        <v>-1.355140209197998</v>
      </c>
      <c r="BP254" s="1">
        <v>7.355140209197998</v>
      </c>
      <c r="BQ254" s="1">
        <v>1</v>
      </c>
      <c r="BR254" s="1">
        <v>0</v>
      </c>
      <c r="BS254" s="1">
        <v>0.15999999642372131</v>
      </c>
      <c r="BT254" s="1">
        <v>111115</v>
      </c>
      <c r="BU254">
        <f t="shared" si="336"/>
        <v>1.5709078324402812</v>
      </c>
      <c r="BV254">
        <f t="shared" si="337"/>
        <v>2.7312096617793141E-3</v>
      </c>
      <c r="BW254">
        <f t="shared" si="338"/>
        <v>300.46193351745603</v>
      </c>
      <c r="BX254">
        <f t="shared" si="339"/>
        <v>299.1733573913574</v>
      </c>
      <c r="BY254">
        <f t="shared" si="340"/>
        <v>376.13143690530705</v>
      </c>
      <c r="BZ254">
        <f t="shared" si="341"/>
        <v>0.93773601636201209</v>
      </c>
      <c r="CA254">
        <f t="shared" si="342"/>
        <v>3.6452588434863729</v>
      </c>
      <c r="CB254">
        <f t="shared" si="343"/>
        <v>37.264052177279787</v>
      </c>
      <c r="CC254">
        <f t="shared" si="344"/>
        <v>20.41405179581006</v>
      </c>
      <c r="CD254">
        <f t="shared" si="345"/>
        <v>26.667645454406738</v>
      </c>
      <c r="CE254">
        <f t="shared" si="346"/>
        <v>3.5098868656120898</v>
      </c>
      <c r="CF254">
        <f t="shared" si="347"/>
        <v>0.13017069206866008</v>
      </c>
      <c r="CG254">
        <f t="shared" si="348"/>
        <v>1.6483073985375958</v>
      </c>
      <c r="CH254">
        <f t="shared" si="349"/>
        <v>1.8615794670744941</v>
      </c>
      <c r="CI254">
        <f t="shared" si="350"/>
        <v>8.1516678339787235E-2</v>
      </c>
      <c r="CJ254">
        <f t="shared" si="351"/>
        <v>15.486082082873228</v>
      </c>
      <c r="CK254">
        <f t="shared" si="352"/>
        <v>0.64705081718418789</v>
      </c>
      <c r="CL254">
        <f t="shared" si="353"/>
        <v>44.463166675047418</v>
      </c>
      <c r="CM254">
        <f t="shared" si="354"/>
        <v>243.74221812593822</v>
      </c>
      <c r="CN254">
        <f t="shared" si="355"/>
        <v>1.1836987146336958E-2</v>
      </c>
      <c r="CO254">
        <f t="shared" si="356"/>
        <v>0</v>
      </c>
      <c r="CP254">
        <f t="shared" si="357"/>
        <v>2054.5654223785491</v>
      </c>
      <c r="CQ254">
        <f t="shared" si="358"/>
        <v>447.5147705078125</v>
      </c>
      <c r="CR254">
        <f t="shared" si="359"/>
        <v>0.14185054038501119</v>
      </c>
      <c r="CS254">
        <v>-9999</v>
      </c>
    </row>
    <row r="255" spans="1:97" x14ac:dyDescent="0.2">
      <c r="A255" t="s">
        <v>84</v>
      </c>
      <c r="B255" t="s">
        <v>243</v>
      </c>
      <c r="C255" t="s">
        <v>100</v>
      </c>
      <c r="D255">
        <v>2</v>
      </c>
      <c r="E255">
        <v>4</v>
      </c>
      <c r="F255" t="s">
        <v>332</v>
      </c>
      <c r="G255" t="s">
        <v>101</v>
      </c>
      <c r="H255" t="s">
        <v>374</v>
      </c>
      <c r="I255">
        <v>2</v>
      </c>
      <c r="J255" s="6">
        <v>20130616</v>
      </c>
      <c r="K255" s="6" t="s">
        <v>138</v>
      </c>
      <c r="L255" s="6" t="s">
        <v>86</v>
      </c>
      <c r="M255" s="6" t="s">
        <v>87</v>
      </c>
      <c r="O255" s="1">
        <v>5</v>
      </c>
      <c r="P255" s="1" t="s">
        <v>379</v>
      </c>
      <c r="Q255" s="1">
        <v>1096.9999989662319</v>
      </c>
      <c r="R255" s="1">
        <v>0</v>
      </c>
      <c r="S255">
        <f t="shared" si="320"/>
        <v>0.63058129096232129</v>
      </c>
      <c r="T255">
        <f t="shared" si="321"/>
        <v>0.12867858772707622</v>
      </c>
      <c r="U255">
        <f t="shared" si="322"/>
        <v>88.054439211589681</v>
      </c>
      <c r="V255" s="1">
        <v>14</v>
      </c>
      <c r="W255" s="1">
        <v>14</v>
      </c>
      <c r="X255" s="1">
        <v>0</v>
      </c>
      <c r="Y255" s="1">
        <v>0</v>
      </c>
      <c r="Z255" s="1">
        <v>684.47705078125</v>
      </c>
      <c r="AA255" s="1">
        <v>1099.25146484375</v>
      </c>
      <c r="AB255" s="1">
        <v>968.0123291015625</v>
      </c>
      <c r="AC255">
        <v>-9999</v>
      </c>
      <c r="AD255">
        <f t="shared" si="323"/>
        <v>0.37732441331925531</v>
      </c>
      <c r="AE255">
        <f t="shared" si="324"/>
        <v>0.11938954819663772</v>
      </c>
      <c r="AF255" s="1">
        <v>-1</v>
      </c>
      <c r="AG255" s="1">
        <v>0.87</v>
      </c>
      <c r="AH255" s="1">
        <v>0.92</v>
      </c>
      <c r="AI255" s="1">
        <v>7.9800500869750977</v>
      </c>
      <c r="AJ255">
        <f t="shared" si="325"/>
        <v>0.87399002504348744</v>
      </c>
      <c r="AK255">
        <f t="shared" si="326"/>
        <v>7.9597139536758733E-4</v>
      </c>
      <c r="AL255">
        <f t="shared" si="327"/>
        <v>0.31641087611159113</v>
      </c>
      <c r="AM255">
        <f t="shared" si="328"/>
        <v>1.6059727109756037</v>
      </c>
      <c r="AN255">
        <f t="shared" si="329"/>
        <v>-1</v>
      </c>
      <c r="AO255" s="1">
        <v>2343.89697265625</v>
      </c>
      <c r="AP255" s="1">
        <v>0.5</v>
      </c>
      <c r="AQ255">
        <f t="shared" si="330"/>
        <v>122.2872861756416</v>
      </c>
      <c r="AR255">
        <f t="shared" si="331"/>
        <v>2.7376089627937978</v>
      </c>
      <c r="AS255">
        <f t="shared" si="332"/>
        <v>2.0515635357977251</v>
      </c>
      <c r="AT255">
        <f t="shared" si="333"/>
        <v>27.556175231933594</v>
      </c>
      <c r="AU255" s="1">
        <v>1.91</v>
      </c>
      <c r="AV255">
        <f t="shared" si="334"/>
        <v>4.766822409629822</v>
      </c>
      <c r="AW255" s="1">
        <v>1</v>
      </c>
      <c r="AX255">
        <f t="shared" si="335"/>
        <v>9.5336448192596439</v>
      </c>
      <c r="AY255" s="1">
        <v>26.067237854003906</v>
      </c>
      <c r="AZ255" s="1">
        <v>27.556175231933594</v>
      </c>
      <c r="BA255" s="1">
        <v>26.657825469970703</v>
      </c>
      <c r="BB255" s="1">
        <v>99.784065246582031</v>
      </c>
      <c r="BC255" s="1">
        <v>99.209793090820312</v>
      </c>
      <c r="BD255" s="1">
        <v>15.11561107635498</v>
      </c>
      <c r="BE255" s="1">
        <v>16.828880310058594</v>
      </c>
      <c r="BF255" s="1">
        <v>43.646060943603516</v>
      </c>
      <c r="BG255" s="1">
        <v>48.593093872070312</v>
      </c>
      <c r="BH255" s="1">
        <v>300.06011962890625</v>
      </c>
      <c r="BI255" s="1">
        <v>2343.89697265625</v>
      </c>
      <c r="BJ255" s="1">
        <v>2.5452098846435547</v>
      </c>
      <c r="BK255" s="1">
        <v>97.819442749023438</v>
      </c>
      <c r="BL255" s="1">
        <v>1.6835193634033203</v>
      </c>
      <c r="BM255" s="1">
        <v>-4.3268635869026184E-2</v>
      </c>
      <c r="BN255" s="1">
        <v>0.5</v>
      </c>
      <c r="BO255" s="1">
        <v>-1.355140209197998</v>
      </c>
      <c r="BP255" s="1">
        <v>7.355140209197998</v>
      </c>
      <c r="BQ255" s="1">
        <v>1</v>
      </c>
      <c r="BR255" s="1">
        <v>0</v>
      </c>
      <c r="BS255" s="1">
        <v>0.15999999642372131</v>
      </c>
      <c r="BT255" s="1">
        <v>111115</v>
      </c>
      <c r="BU255">
        <f t="shared" si="336"/>
        <v>1.5709953907272576</v>
      </c>
      <c r="BV255">
        <f t="shared" si="337"/>
        <v>2.7376089627937977E-3</v>
      </c>
      <c r="BW255">
        <f t="shared" si="338"/>
        <v>300.70617523193357</v>
      </c>
      <c r="BX255">
        <f t="shared" si="339"/>
        <v>299.21723785400388</v>
      </c>
      <c r="BY255">
        <f t="shared" si="340"/>
        <v>375.02350724257121</v>
      </c>
      <c r="BZ255">
        <f t="shared" si="341"/>
        <v>0.92305615252312756</v>
      </c>
      <c r="CA255">
        <f t="shared" si="342"/>
        <v>3.6977552298176697</v>
      </c>
      <c r="CB255">
        <f t="shared" si="343"/>
        <v>37.801843129540678</v>
      </c>
      <c r="CC255">
        <f t="shared" si="344"/>
        <v>20.972962819482085</v>
      </c>
      <c r="CD255">
        <f t="shared" si="345"/>
        <v>26.81170654296875</v>
      </c>
      <c r="CE255">
        <f t="shared" si="346"/>
        <v>3.5397685128328744</v>
      </c>
      <c r="CF255">
        <f t="shared" si="347"/>
        <v>0.12696490270102317</v>
      </c>
      <c r="CG255">
        <f t="shared" si="348"/>
        <v>1.6461916940199444</v>
      </c>
      <c r="CH255">
        <f t="shared" si="349"/>
        <v>1.8935768188129301</v>
      </c>
      <c r="CI255">
        <f t="shared" si="350"/>
        <v>7.9505269034493328E-2</v>
      </c>
      <c r="CJ255">
        <f t="shared" si="351"/>
        <v>8.6134361752554618</v>
      </c>
      <c r="CK255">
        <f t="shared" si="352"/>
        <v>0.88755793625112589</v>
      </c>
      <c r="CL255">
        <f t="shared" si="353"/>
        <v>43.720250888715896</v>
      </c>
      <c r="CM255">
        <f t="shared" si="354"/>
        <v>99.120500405919842</v>
      </c>
      <c r="CN255">
        <f t="shared" si="355"/>
        <v>2.7813794455941341E-3</v>
      </c>
      <c r="CO255">
        <f t="shared" si="356"/>
        <v>0</v>
      </c>
      <c r="CP255">
        <f t="shared" si="357"/>
        <v>2048.5425738311901</v>
      </c>
      <c r="CQ255">
        <f t="shared" si="358"/>
        <v>414.7744140625</v>
      </c>
      <c r="CR255">
        <f t="shared" si="359"/>
        <v>0.11938954819663772</v>
      </c>
      <c r="CS255">
        <v>-9999</v>
      </c>
    </row>
    <row r="256" spans="1:97" x14ac:dyDescent="0.2">
      <c r="A256" t="s">
        <v>84</v>
      </c>
      <c r="B256" t="s">
        <v>243</v>
      </c>
      <c r="C256" t="s">
        <v>100</v>
      </c>
      <c r="D256">
        <v>2</v>
      </c>
      <c r="E256">
        <v>4</v>
      </c>
      <c r="F256" t="s">
        <v>332</v>
      </c>
      <c r="G256" t="s">
        <v>101</v>
      </c>
      <c r="H256" t="s">
        <v>374</v>
      </c>
      <c r="I256">
        <v>2</v>
      </c>
      <c r="J256" s="6">
        <v>20130616</v>
      </c>
      <c r="K256" s="6" t="s">
        <v>138</v>
      </c>
      <c r="L256" s="6" t="s">
        <v>86</v>
      </c>
      <c r="M256" s="6" t="s">
        <v>87</v>
      </c>
      <c r="O256" s="1">
        <v>6</v>
      </c>
      <c r="P256" s="1" t="s">
        <v>380</v>
      </c>
      <c r="Q256" s="1">
        <v>1213.9999992419034</v>
      </c>
      <c r="R256" s="1">
        <v>0</v>
      </c>
      <c r="S256">
        <f t="shared" si="320"/>
        <v>-1.4513548915601566</v>
      </c>
      <c r="T256">
        <f t="shared" si="321"/>
        <v>0.12928751646103315</v>
      </c>
      <c r="U256">
        <f t="shared" si="322"/>
        <v>66.1802710159063</v>
      </c>
      <c r="V256" s="1">
        <v>15</v>
      </c>
      <c r="W256" s="1">
        <v>15</v>
      </c>
      <c r="X256" s="1">
        <v>0</v>
      </c>
      <c r="Y256" s="1">
        <v>0</v>
      </c>
      <c r="Z256" s="1">
        <v>684.566162109375</v>
      </c>
      <c r="AA256" s="1">
        <v>1079.146728515625</v>
      </c>
      <c r="AB256" s="1">
        <v>961.02593994140625</v>
      </c>
      <c r="AC256">
        <v>-9999</v>
      </c>
      <c r="AD256">
        <f t="shared" si="323"/>
        <v>0.36564125709670525</v>
      </c>
      <c r="AE256">
        <f t="shared" si="324"/>
        <v>0.10945757926421631</v>
      </c>
      <c r="AF256" s="1">
        <v>-1</v>
      </c>
      <c r="AG256" s="1">
        <v>0.87</v>
      </c>
      <c r="AH256" s="1">
        <v>0.92</v>
      </c>
      <c r="AI256" s="1">
        <v>7.9800500869750977</v>
      </c>
      <c r="AJ256">
        <f t="shared" si="325"/>
        <v>0.87399002504348744</v>
      </c>
      <c r="AK256">
        <f t="shared" si="326"/>
        <v>-2.2037169584231451E-4</v>
      </c>
      <c r="AL256">
        <f t="shared" si="327"/>
        <v>0.29935784635831414</v>
      </c>
      <c r="AM256">
        <f t="shared" si="328"/>
        <v>1.5763950780015428</v>
      </c>
      <c r="AN256">
        <f t="shared" si="329"/>
        <v>-1</v>
      </c>
      <c r="AO256" s="1">
        <v>2343.450927734375</v>
      </c>
      <c r="AP256" s="1">
        <v>0.5</v>
      </c>
      <c r="AQ256">
        <f t="shared" si="330"/>
        <v>112.09292016926814</v>
      </c>
      <c r="AR256">
        <f t="shared" si="331"/>
        <v>2.8257415370512362</v>
      </c>
      <c r="AS256">
        <f t="shared" si="332"/>
        <v>2.1070626545888391</v>
      </c>
      <c r="AT256">
        <f t="shared" si="333"/>
        <v>27.824390411376953</v>
      </c>
      <c r="AU256" s="1">
        <v>1.91</v>
      </c>
      <c r="AV256">
        <f t="shared" si="334"/>
        <v>4.766822409629822</v>
      </c>
      <c r="AW256" s="1">
        <v>1</v>
      </c>
      <c r="AX256">
        <f t="shared" si="335"/>
        <v>9.5336448192596439</v>
      </c>
      <c r="AY256" s="1">
        <v>26.088459014892578</v>
      </c>
      <c r="AZ256" s="1">
        <v>27.824390411376953</v>
      </c>
      <c r="BA256" s="1">
        <v>26.657184600830078</v>
      </c>
      <c r="BB256" s="1">
        <v>49.232814788818359</v>
      </c>
      <c r="BC256" s="1">
        <v>50.066619873046875</v>
      </c>
      <c r="BD256" s="1">
        <v>15.090427398681641</v>
      </c>
      <c r="BE256" s="1">
        <v>16.858831405639648</v>
      </c>
      <c r="BF256" s="1">
        <v>43.518142700195312</v>
      </c>
      <c r="BG256" s="1">
        <v>48.617908477783203</v>
      </c>
      <c r="BH256" s="1">
        <v>300.05453491210938</v>
      </c>
      <c r="BI256" s="1">
        <v>2343.450927734375</v>
      </c>
      <c r="BJ256" s="1">
        <v>2.4627261161804199</v>
      </c>
      <c r="BK256" s="1">
        <v>97.818206787109375</v>
      </c>
      <c r="BL256" s="1">
        <v>1.6391468048095703</v>
      </c>
      <c r="BM256" s="1">
        <v>-4.3783619999885559E-2</v>
      </c>
      <c r="BN256" s="1">
        <v>0.5</v>
      </c>
      <c r="BO256" s="1">
        <v>-1.355140209197998</v>
      </c>
      <c r="BP256" s="1">
        <v>7.355140209197998</v>
      </c>
      <c r="BQ256" s="1">
        <v>1</v>
      </c>
      <c r="BR256" s="1">
        <v>0</v>
      </c>
      <c r="BS256" s="1">
        <v>0.15999999642372131</v>
      </c>
      <c r="BT256" s="1">
        <v>111115</v>
      </c>
      <c r="BU256">
        <f t="shared" si="336"/>
        <v>1.5709661513723003</v>
      </c>
      <c r="BV256">
        <f t="shared" si="337"/>
        <v>2.8257415370512361E-3</v>
      </c>
      <c r="BW256">
        <f t="shared" si="338"/>
        <v>300.97439041137693</v>
      </c>
      <c r="BX256">
        <f t="shared" si="339"/>
        <v>299.23845901489256</v>
      </c>
      <c r="BY256">
        <f t="shared" si="340"/>
        <v>374.95214005666639</v>
      </c>
      <c r="BZ256">
        <f t="shared" si="341"/>
        <v>0.896226322317769</v>
      </c>
      <c r="CA256">
        <f t="shared" si="342"/>
        <v>3.7561633112147121</v>
      </c>
      <c r="CB256">
        <f t="shared" si="343"/>
        <v>38.399429253386238</v>
      </c>
      <c r="CC256">
        <f t="shared" si="344"/>
        <v>21.540597847746589</v>
      </c>
      <c r="CD256">
        <f t="shared" si="345"/>
        <v>26.956424713134766</v>
      </c>
      <c r="CE256">
        <f t="shared" si="346"/>
        <v>3.5700098306608647</v>
      </c>
      <c r="CF256">
        <f t="shared" si="347"/>
        <v>0.12755768318352265</v>
      </c>
      <c r="CG256">
        <f t="shared" si="348"/>
        <v>1.649100656625873</v>
      </c>
      <c r="CH256">
        <f t="shared" si="349"/>
        <v>1.9209091740349917</v>
      </c>
      <c r="CI256">
        <f t="shared" si="350"/>
        <v>7.9877182773783528E-2</v>
      </c>
      <c r="CJ256">
        <f t="shared" si="351"/>
        <v>6.4736354354608636</v>
      </c>
      <c r="CK256">
        <f t="shared" si="352"/>
        <v>1.3218441984643372</v>
      </c>
      <c r="CL256">
        <f t="shared" si="353"/>
        <v>43.08181101881403</v>
      </c>
      <c r="CM256">
        <f t="shared" si="354"/>
        <v>50.272137189954677</v>
      </c>
      <c r="CN256">
        <f t="shared" si="355"/>
        <v>-1.2437704194505595E-2</v>
      </c>
      <c r="CO256">
        <f t="shared" si="356"/>
        <v>0</v>
      </c>
      <c r="CP256">
        <f t="shared" si="357"/>
        <v>2048.1527350187503</v>
      </c>
      <c r="CQ256">
        <f t="shared" si="358"/>
        <v>394.58056640625</v>
      </c>
      <c r="CR256">
        <f t="shared" si="359"/>
        <v>0.10945757926421631</v>
      </c>
      <c r="CS256">
        <v>-9999</v>
      </c>
    </row>
    <row r="257" spans="1:97" x14ac:dyDescent="0.2">
      <c r="A257" t="s">
        <v>84</v>
      </c>
      <c r="B257" t="s">
        <v>243</v>
      </c>
      <c r="C257" t="s">
        <v>100</v>
      </c>
      <c r="D257">
        <v>2</v>
      </c>
      <c r="E257">
        <v>4</v>
      </c>
      <c r="F257" t="s">
        <v>332</v>
      </c>
      <c r="G257" t="s">
        <v>101</v>
      </c>
      <c r="H257" t="s">
        <v>374</v>
      </c>
      <c r="I257">
        <v>2</v>
      </c>
      <c r="J257" s="6">
        <v>20130616</v>
      </c>
      <c r="K257" s="6" t="s">
        <v>138</v>
      </c>
      <c r="L257" s="6" t="s">
        <v>86</v>
      </c>
      <c r="M257" s="6" t="s">
        <v>87</v>
      </c>
      <c r="O257" s="1">
        <v>7</v>
      </c>
      <c r="P257" s="1" t="s">
        <v>381</v>
      </c>
      <c r="Q257" s="1">
        <v>1436.4999997587875</v>
      </c>
      <c r="R257" s="1">
        <v>0</v>
      </c>
      <c r="S257">
        <f t="shared" si="320"/>
        <v>12.42673802455325</v>
      </c>
      <c r="T257">
        <f t="shared" si="321"/>
        <v>0.13106769432512602</v>
      </c>
      <c r="U257">
        <f t="shared" si="322"/>
        <v>227.69014006760318</v>
      </c>
      <c r="V257" s="1">
        <v>16</v>
      </c>
      <c r="W257" s="1">
        <v>16</v>
      </c>
      <c r="X257" s="1">
        <v>0</v>
      </c>
      <c r="Y257" s="1">
        <v>0</v>
      </c>
      <c r="Z257" s="1">
        <v>683.48583984375</v>
      </c>
      <c r="AA257" s="1">
        <v>1146.2177734375</v>
      </c>
      <c r="AB257" s="1">
        <v>965.341552734375</v>
      </c>
      <c r="AC257">
        <v>-9999</v>
      </c>
      <c r="AD257">
        <f t="shared" si="323"/>
        <v>0.40370333135388381</v>
      </c>
      <c r="AE257">
        <f t="shared" si="324"/>
        <v>0.15780266620772973</v>
      </c>
      <c r="AF257" s="1">
        <v>-1</v>
      </c>
      <c r="AG257" s="1">
        <v>0.87</v>
      </c>
      <c r="AH257" s="1">
        <v>0.92</v>
      </c>
      <c r="AI257" s="1">
        <v>7.9800500869750977</v>
      </c>
      <c r="AJ257">
        <f t="shared" si="325"/>
        <v>0.87399002504348744</v>
      </c>
      <c r="AK257">
        <f t="shared" si="326"/>
        <v>6.5473795912278053E-3</v>
      </c>
      <c r="AL257">
        <f t="shared" si="327"/>
        <v>0.39088769884190255</v>
      </c>
      <c r="AM257">
        <f t="shared" si="328"/>
        <v>1.6770175863475592</v>
      </c>
      <c r="AN257">
        <f t="shared" si="329"/>
        <v>-1</v>
      </c>
      <c r="AO257" s="1">
        <v>2346.3701171875</v>
      </c>
      <c r="AP257" s="1">
        <v>0.5</v>
      </c>
      <c r="AQ257">
        <f t="shared" si="330"/>
        <v>161.80328551486068</v>
      </c>
      <c r="AR257">
        <f t="shared" si="331"/>
        <v>2.7694904882087465</v>
      </c>
      <c r="AS257">
        <f t="shared" si="332"/>
        <v>2.0384073999755552</v>
      </c>
      <c r="AT257">
        <f t="shared" si="333"/>
        <v>27.454866409301758</v>
      </c>
      <c r="AU257" s="1">
        <v>1.91</v>
      </c>
      <c r="AV257">
        <f t="shared" si="334"/>
        <v>4.766822409629822</v>
      </c>
      <c r="AW257" s="1">
        <v>1</v>
      </c>
      <c r="AX257">
        <f t="shared" si="335"/>
        <v>9.5336448192596439</v>
      </c>
      <c r="AY257" s="1">
        <v>26.103143692016602</v>
      </c>
      <c r="AZ257" s="1">
        <v>27.454866409301758</v>
      </c>
      <c r="BA257" s="1">
        <v>26.658464431762695</v>
      </c>
      <c r="BB257" s="1">
        <v>400.37033081054688</v>
      </c>
      <c r="BC257" s="1">
        <v>391.7691650390625</v>
      </c>
      <c r="BD257" s="1">
        <v>15.006877899169922</v>
      </c>
      <c r="BE257" s="1">
        <v>16.740339279174805</v>
      </c>
      <c r="BF257" s="1">
        <v>43.239200592041016</v>
      </c>
      <c r="BG257" s="1">
        <v>48.233810424804688</v>
      </c>
      <c r="BH257" s="1">
        <v>300.04562377929688</v>
      </c>
      <c r="BI257" s="1">
        <v>2346.3701171875</v>
      </c>
      <c r="BJ257" s="1">
        <v>2.3707723617553711</v>
      </c>
      <c r="BK257" s="1">
        <v>97.817214965820312</v>
      </c>
      <c r="BL257" s="1">
        <v>2.0476856231689453</v>
      </c>
      <c r="BM257" s="1">
        <v>-4.2286351323127747E-2</v>
      </c>
      <c r="BN257" s="1">
        <v>0.5</v>
      </c>
      <c r="BO257" s="1">
        <v>-1.355140209197998</v>
      </c>
      <c r="BP257" s="1">
        <v>7.355140209197998</v>
      </c>
      <c r="BQ257" s="1">
        <v>1</v>
      </c>
      <c r="BR257" s="1">
        <v>0</v>
      </c>
      <c r="BS257" s="1">
        <v>0.15999999642372131</v>
      </c>
      <c r="BT257" s="1">
        <v>111115</v>
      </c>
      <c r="BU257">
        <f t="shared" si="336"/>
        <v>1.570919496226685</v>
      </c>
      <c r="BV257">
        <f t="shared" si="337"/>
        <v>2.7694904882087468E-3</v>
      </c>
      <c r="BW257">
        <f t="shared" si="338"/>
        <v>300.60486640930174</v>
      </c>
      <c r="BX257">
        <f t="shared" si="339"/>
        <v>299.25314369201658</v>
      </c>
      <c r="BY257">
        <f t="shared" si="340"/>
        <v>375.41921035872656</v>
      </c>
      <c r="BZ257">
        <f t="shared" si="341"/>
        <v>0.92539988455420763</v>
      </c>
      <c r="CA257">
        <f t="shared" si="342"/>
        <v>3.6759007658473624</v>
      </c>
      <c r="CB257">
        <f t="shared" si="343"/>
        <v>37.579282615353655</v>
      </c>
      <c r="CC257">
        <f t="shared" si="344"/>
        <v>20.838943336178851</v>
      </c>
      <c r="CD257">
        <f t="shared" si="345"/>
        <v>26.77900505065918</v>
      </c>
      <c r="CE257">
        <f t="shared" si="346"/>
        <v>3.5329660420084443</v>
      </c>
      <c r="CF257">
        <f t="shared" si="347"/>
        <v>0.12929022391702458</v>
      </c>
      <c r="CG257">
        <f t="shared" si="348"/>
        <v>1.6374933658718074</v>
      </c>
      <c r="CH257">
        <f t="shared" si="349"/>
        <v>1.8954726761366369</v>
      </c>
      <c r="CI257">
        <f t="shared" si="350"/>
        <v>8.0964226558066635E-2</v>
      </c>
      <c r="CJ257">
        <f t="shared" si="351"/>
        <v>22.272015376590478</v>
      </c>
      <c r="CK257">
        <f t="shared" si="352"/>
        <v>0.58118443304464928</v>
      </c>
      <c r="CL257">
        <f t="shared" si="353"/>
        <v>43.771599040582899</v>
      </c>
      <c r="CM257">
        <f t="shared" si="354"/>
        <v>390.00949214887299</v>
      </c>
      <c r="CN257">
        <f t="shared" si="355"/>
        <v>1.3946793735611954E-2</v>
      </c>
      <c r="CO257">
        <f t="shared" si="356"/>
        <v>0</v>
      </c>
      <c r="CP257">
        <f t="shared" si="357"/>
        <v>2050.7040774819939</v>
      </c>
      <c r="CQ257">
        <f t="shared" si="358"/>
        <v>462.73193359375</v>
      </c>
      <c r="CR257">
        <f t="shared" si="359"/>
        <v>0.15780266620772973</v>
      </c>
      <c r="CS257">
        <v>-9999</v>
      </c>
    </row>
    <row r="258" spans="1:97" x14ac:dyDescent="0.2">
      <c r="A258" t="s">
        <v>84</v>
      </c>
      <c r="B258" t="s">
        <v>243</v>
      </c>
      <c r="C258" t="s">
        <v>100</v>
      </c>
      <c r="D258">
        <v>2</v>
      </c>
      <c r="E258">
        <v>4</v>
      </c>
      <c r="F258" t="s">
        <v>332</v>
      </c>
      <c r="G258" t="s">
        <v>101</v>
      </c>
      <c r="H258" t="s">
        <v>374</v>
      </c>
      <c r="I258">
        <v>2</v>
      </c>
      <c r="J258" s="6">
        <v>20130616</v>
      </c>
      <c r="K258" s="6" t="s">
        <v>138</v>
      </c>
      <c r="L258" s="6" t="s">
        <v>86</v>
      </c>
      <c r="M258" s="6" t="s">
        <v>87</v>
      </c>
      <c r="O258" s="1">
        <v>8</v>
      </c>
      <c r="P258" s="1" t="s">
        <v>382</v>
      </c>
      <c r="Q258" s="1">
        <v>1590.4999995520338</v>
      </c>
      <c r="R258" s="1">
        <v>0</v>
      </c>
      <c r="S258">
        <f t="shared" si="320"/>
        <v>25.916988917928094</v>
      </c>
      <c r="T258">
        <f t="shared" si="321"/>
        <v>0.12971871624573517</v>
      </c>
      <c r="U258">
        <f t="shared" si="322"/>
        <v>534.53508274033652</v>
      </c>
      <c r="V258" s="1">
        <v>17</v>
      </c>
      <c r="W258" s="1">
        <v>17</v>
      </c>
      <c r="X258" s="1">
        <v>0</v>
      </c>
      <c r="Y258" s="1">
        <v>0</v>
      </c>
      <c r="Z258" s="1">
        <v>684.4150390625</v>
      </c>
      <c r="AA258" s="1">
        <v>1177.9451904296875</v>
      </c>
      <c r="AB258" s="1">
        <v>981.8363037109375</v>
      </c>
      <c r="AC258">
        <v>-9999</v>
      </c>
      <c r="AD258">
        <f t="shared" si="323"/>
        <v>0.41897547982445515</v>
      </c>
      <c r="AE258">
        <f t="shared" si="324"/>
        <v>0.16648388083932322</v>
      </c>
      <c r="AF258" s="1">
        <v>-1</v>
      </c>
      <c r="AG258" s="1">
        <v>0.87</v>
      </c>
      <c r="AH258" s="1">
        <v>0.92</v>
      </c>
      <c r="AI258" s="1">
        <v>7.9800500869750977</v>
      </c>
      <c r="AJ258">
        <f t="shared" si="325"/>
        <v>0.87399002504348744</v>
      </c>
      <c r="AK258">
        <f t="shared" si="326"/>
        <v>1.3134854429350853E-2</v>
      </c>
      <c r="AL258">
        <f t="shared" si="327"/>
        <v>0.39735948487743877</v>
      </c>
      <c r="AM258">
        <f t="shared" si="328"/>
        <v>1.7210977596915706</v>
      </c>
      <c r="AN258">
        <f t="shared" si="329"/>
        <v>-1</v>
      </c>
      <c r="AO258" s="1">
        <v>2344.740234375</v>
      </c>
      <c r="AP258" s="1">
        <v>0.5</v>
      </c>
      <c r="AQ258">
        <f t="shared" si="330"/>
        <v>170.58600838209651</v>
      </c>
      <c r="AR258">
        <f t="shared" si="331"/>
        <v>2.8595268847711535</v>
      </c>
      <c r="AS258">
        <f t="shared" si="332"/>
        <v>2.1253756693591321</v>
      </c>
      <c r="AT258">
        <f t="shared" si="333"/>
        <v>27.852897644042969</v>
      </c>
      <c r="AU258" s="1">
        <v>1.91</v>
      </c>
      <c r="AV258">
        <f t="shared" si="334"/>
        <v>4.766822409629822</v>
      </c>
      <c r="AW258" s="1">
        <v>1</v>
      </c>
      <c r="AX258">
        <f t="shared" si="335"/>
        <v>9.5336448192596439</v>
      </c>
      <c r="AY258" s="1">
        <v>26.110097885131836</v>
      </c>
      <c r="AZ258" s="1">
        <v>27.852897644042969</v>
      </c>
      <c r="BA258" s="1">
        <v>26.658178329467773</v>
      </c>
      <c r="BB258" s="1">
        <v>901.327392578125</v>
      </c>
      <c r="BC258" s="1">
        <v>883.22320556640625</v>
      </c>
      <c r="BD258" s="1">
        <v>14.945512771606445</v>
      </c>
      <c r="BE258" s="1">
        <v>16.735189437866211</v>
      </c>
      <c r="BF258" s="1">
        <v>43.04608154296875</v>
      </c>
      <c r="BG258" s="1">
        <v>48.200706481933594</v>
      </c>
      <c r="BH258" s="1">
        <v>300.07061767578125</v>
      </c>
      <c r="BI258" s="1">
        <v>2344.740234375</v>
      </c>
      <c r="BJ258" s="1">
        <v>2.5848166942596436</v>
      </c>
      <c r="BK258" s="1">
        <v>97.820381164550781</v>
      </c>
      <c r="BL258" s="1">
        <v>2.4676685333251953</v>
      </c>
      <c r="BM258" s="1">
        <v>-3.7968114018440247E-2</v>
      </c>
      <c r="BN258" s="1">
        <v>0.5</v>
      </c>
      <c r="BO258" s="1">
        <v>-1.355140209197998</v>
      </c>
      <c r="BP258" s="1">
        <v>7.355140209197998</v>
      </c>
      <c r="BQ258" s="1">
        <v>1</v>
      </c>
      <c r="BR258" s="1">
        <v>0</v>
      </c>
      <c r="BS258" s="1">
        <v>0.15999999642372131</v>
      </c>
      <c r="BT258" s="1">
        <v>111115</v>
      </c>
      <c r="BU258">
        <f t="shared" si="336"/>
        <v>1.571050354323462</v>
      </c>
      <c r="BV258">
        <f t="shared" si="337"/>
        <v>2.8595268847711533E-3</v>
      </c>
      <c r="BW258">
        <f t="shared" si="338"/>
        <v>301.00289764404295</v>
      </c>
      <c r="BX258">
        <f t="shared" si="339"/>
        <v>299.26009788513181</v>
      </c>
      <c r="BY258">
        <f t="shared" si="340"/>
        <v>375.15842911455547</v>
      </c>
      <c r="BZ258">
        <f t="shared" si="341"/>
        <v>0.89088402081909557</v>
      </c>
      <c r="CA258">
        <f t="shared" si="342"/>
        <v>3.7624182790321692</v>
      </c>
      <c r="CB258">
        <f t="shared" si="343"/>
        <v>38.462519101240588</v>
      </c>
      <c r="CC258">
        <f t="shared" si="344"/>
        <v>21.727329663374377</v>
      </c>
      <c r="CD258">
        <f t="shared" si="345"/>
        <v>26.981497764587402</v>
      </c>
      <c r="CE258">
        <f t="shared" si="346"/>
        <v>3.5752721282975961</v>
      </c>
      <c r="CF258">
        <f t="shared" si="347"/>
        <v>0.12797740274939245</v>
      </c>
      <c r="CG258">
        <f t="shared" si="348"/>
        <v>1.6370426096730371</v>
      </c>
      <c r="CH258">
        <f t="shared" si="349"/>
        <v>1.9382295186245591</v>
      </c>
      <c r="CI258">
        <f t="shared" si="350"/>
        <v>8.0140521168904549E-2</v>
      </c>
      <c r="CJ258">
        <f t="shared" si="351"/>
        <v>52.288425539484408</v>
      </c>
      <c r="CK258">
        <f t="shared" si="352"/>
        <v>0.60520950918351613</v>
      </c>
      <c r="CL258">
        <f t="shared" si="353"/>
        <v>42.686910888324228</v>
      </c>
      <c r="CM258">
        <f t="shared" si="354"/>
        <v>879.55326235974087</v>
      </c>
      <c r="CN258">
        <f t="shared" si="355"/>
        <v>1.257816034318562E-2</v>
      </c>
      <c r="CO258">
        <f t="shared" si="356"/>
        <v>0</v>
      </c>
      <c r="CP258">
        <f t="shared" si="357"/>
        <v>2049.279576161879</v>
      </c>
      <c r="CQ258">
        <f t="shared" si="358"/>
        <v>493.5301513671875</v>
      </c>
      <c r="CR258">
        <f t="shared" si="359"/>
        <v>0.16648388083932322</v>
      </c>
      <c r="CS258">
        <v>-9999</v>
      </c>
    </row>
    <row r="259" spans="1:97" x14ac:dyDescent="0.2">
      <c r="A259" t="s">
        <v>84</v>
      </c>
      <c r="B259" t="s">
        <v>243</v>
      </c>
      <c r="C259" t="s">
        <v>100</v>
      </c>
      <c r="D259">
        <v>2</v>
      </c>
      <c r="E259">
        <v>4</v>
      </c>
      <c r="F259" t="s">
        <v>332</v>
      </c>
      <c r="G259" t="s">
        <v>101</v>
      </c>
      <c r="H259" t="s">
        <v>374</v>
      </c>
      <c r="I259">
        <v>2</v>
      </c>
      <c r="J259" s="6">
        <v>20130616</v>
      </c>
      <c r="K259" s="6" t="s">
        <v>138</v>
      </c>
      <c r="L259" s="6" t="s">
        <v>86</v>
      </c>
      <c r="M259" s="6" t="s">
        <v>87</v>
      </c>
      <c r="O259" s="1">
        <v>9</v>
      </c>
      <c r="P259" s="1" t="s">
        <v>383</v>
      </c>
      <c r="Q259" s="1">
        <v>1804.9999993797392</v>
      </c>
      <c r="R259" s="1">
        <v>0</v>
      </c>
      <c r="S259">
        <f t="shared" si="320"/>
        <v>30.280601455332285</v>
      </c>
      <c r="T259">
        <f t="shared" si="321"/>
        <v>0.12570626930460044</v>
      </c>
      <c r="U259">
        <f t="shared" si="322"/>
        <v>755.6965956146563</v>
      </c>
      <c r="V259" s="1">
        <v>18</v>
      </c>
      <c r="W259" s="1">
        <v>18</v>
      </c>
      <c r="X259" s="1">
        <v>0</v>
      </c>
      <c r="Y259" s="1">
        <v>0</v>
      </c>
      <c r="Z259" s="1">
        <v>690.441162109375</v>
      </c>
      <c r="AA259" s="1">
        <v>1200.7593994140625</v>
      </c>
      <c r="AB259" s="1">
        <v>996.4095458984375</v>
      </c>
      <c r="AC259">
        <v>-9999</v>
      </c>
      <c r="AD259">
        <f t="shared" si="323"/>
        <v>0.42499624617030585</v>
      </c>
      <c r="AE259">
        <f t="shared" si="324"/>
        <v>0.17018384666848504</v>
      </c>
      <c r="AF259" s="1">
        <v>-1</v>
      </c>
      <c r="AG259" s="1">
        <v>0.87</v>
      </c>
      <c r="AH259" s="1">
        <v>0.92</v>
      </c>
      <c r="AI259" s="1">
        <v>12.903225898742676</v>
      </c>
      <c r="AJ259">
        <f t="shared" si="325"/>
        <v>0.87645161294937135</v>
      </c>
      <c r="AK259">
        <f t="shared" si="326"/>
        <v>2.1738814814591677E-2</v>
      </c>
      <c r="AL259">
        <f t="shared" si="327"/>
        <v>0.40043611726464151</v>
      </c>
      <c r="AM259">
        <f t="shared" si="328"/>
        <v>1.7391190811185246</v>
      </c>
      <c r="AN259">
        <f t="shared" si="329"/>
        <v>-1</v>
      </c>
      <c r="AO259" s="1">
        <v>1641.76611328125</v>
      </c>
      <c r="AP259" s="1">
        <v>0.5</v>
      </c>
      <c r="AQ259">
        <f t="shared" si="330"/>
        <v>122.44119854682728</v>
      </c>
      <c r="AR259">
        <f t="shared" si="331"/>
        <v>2.6762816378743732</v>
      </c>
      <c r="AS259">
        <f t="shared" si="332"/>
        <v>2.0530076802015125</v>
      </c>
      <c r="AT259">
        <f t="shared" si="333"/>
        <v>27.446910858154297</v>
      </c>
      <c r="AU259" s="1">
        <v>1.91</v>
      </c>
      <c r="AV259">
        <f t="shared" si="334"/>
        <v>4.766822409629822</v>
      </c>
      <c r="AW259" s="1">
        <v>1</v>
      </c>
      <c r="AX259">
        <f t="shared" si="335"/>
        <v>9.5336448192596439</v>
      </c>
      <c r="AY259" s="1">
        <v>25.487342834472656</v>
      </c>
      <c r="AZ259" s="1">
        <v>27.446910858154297</v>
      </c>
      <c r="BA259" s="1">
        <v>25.681421279907227</v>
      </c>
      <c r="BB259" s="1">
        <v>1200.0660400390625</v>
      </c>
      <c r="BC259" s="1">
        <v>1178.781982421875</v>
      </c>
      <c r="BD259" s="1">
        <v>14.897097587585449</v>
      </c>
      <c r="BE259" s="1">
        <v>16.572513580322266</v>
      </c>
      <c r="BF259" s="1">
        <v>44.521171569824219</v>
      </c>
      <c r="BG259" s="1">
        <v>49.528282165527344</v>
      </c>
      <c r="BH259" s="1">
        <v>300.0439453125</v>
      </c>
      <c r="BI259" s="1">
        <v>1641.76611328125</v>
      </c>
      <c r="BJ259" s="1">
        <v>2.3168694972991943</v>
      </c>
      <c r="BK259" s="1">
        <v>97.823524475097656</v>
      </c>
      <c r="BL259" s="1">
        <v>2.7772388458251953</v>
      </c>
      <c r="BM259" s="1">
        <v>-2.8019383549690247E-2</v>
      </c>
      <c r="BN259" s="1">
        <v>0.5</v>
      </c>
      <c r="BO259" s="1">
        <v>-1.355140209197998</v>
      </c>
      <c r="BP259" s="1">
        <v>7.355140209197998</v>
      </c>
      <c r="BQ259" s="1">
        <v>1</v>
      </c>
      <c r="BR259" s="1">
        <v>0</v>
      </c>
      <c r="BS259" s="1">
        <v>0.15999999642372131</v>
      </c>
      <c r="BT259" s="1">
        <v>111115</v>
      </c>
      <c r="BU259">
        <f t="shared" si="336"/>
        <v>1.5709107084424083</v>
      </c>
      <c r="BV259">
        <f t="shared" si="337"/>
        <v>2.6762816378743731E-3</v>
      </c>
      <c r="BW259">
        <f t="shared" si="338"/>
        <v>300.59691085815427</v>
      </c>
      <c r="BX259">
        <f t="shared" si="339"/>
        <v>298.63734283447263</v>
      </c>
      <c r="BY259">
        <f t="shared" si="340"/>
        <v>262.68257225358684</v>
      </c>
      <c r="BZ259">
        <f t="shared" si="341"/>
        <v>0.47501814133921816</v>
      </c>
      <c r="CA259">
        <f t="shared" si="342"/>
        <v>3.6741893680400559</v>
      </c>
      <c r="CB259">
        <f t="shared" si="343"/>
        <v>37.559364046174515</v>
      </c>
      <c r="CC259">
        <f t="shared" si="344"/>
        <v>20.98685046585225</v>
      </c>
      <c r="CD259">
        <f t="shared" si="345"/>
        <v>26.467126846313477</v>
      </c>
      <c r="CE259">
        <f t="shared" si="346"/>
        <v>3.4686613141763551</v>
      </c>
      <c r="CF259">
        <f t="shared" si="347"/>
        <v>0.12407033475810807</v>
      </c>
      <c r="CG259">
        <f t="shared" si="348"/>
        <v>1.6211816878385434</v>
      </c>
      <c r="CH259">
        <f t="shared" si="349"/>
        <v>1.8474796263378117</v>
      </c>
      <c r="CI259">
        <f t="shared" si="350"/>
        <v>7.7689296839126176E-2</v>
      </c>
      <c r="CJ259">
        <f t="shared" si="351"/>
        <v>73.924904416858311</v>
      </c>
      <c r="CK259">
        <f t="shared" si="352"/>
        <v>0.64108258090443015</v>
      </c>
      <c r="CL259">
        <f t="shared" si="353"/>
        <v>43.316501562140196</v>
      </c>
      <c r="CM259">
        <f t="shared" si="354"/>
        <v>1174.4941352511773</v>
      </c>
      <c r="CN259">
        <f t="shared" si="355"/>
        <v>1.1167784332630458E-2</v>
      </c>
      <c r="CO259">
        <f t="shared" si="356"/>
        <v>0</v>
      </c>
      <c r="CP259">
        <f t="shared" si="357"/>
        <v>1438.9285580709718</v>
      </c>
      <c r="CQ259">
        <f t="shared" si="358"/>
        <v>510.3182373046875</v>
      </c>
      <c r="CR259">
        <f t="shared" si="359"/>
        <v>0.17018384666848504</v>
      </c>
      <c r="CS259">
        <v>-9999</v>
      </c>
    </row>
    <row r="260" spans="1:97" x14ac:dyDescent="0.2">
      <c r="A260" t="s">
        <v>84</v>
      </c>
      <c r="B260" t="s">
        <v>243</v>
      </c>
      <c r="C260" t="s">
        <v>100</v>
      </c>
      <c r="D260">
        <v>2</v>
      </c>
      <c r="E260">
        <v>4</v>
      </c>
      <c r="F260" t="s">
        <v>332</v>
      </c>
      <c r="G260" t="s">
        <v>101</v>
      </c>
      <c r="H260" t="s">
        <v>374</v>
      </c>
      <c r="I260">
        <v>2</v>
      </c>
      <c r="J260" s="6">
        <v>20130616</v>
      </c>
      <c r="K260" s="6" t="s">
        <v>138</v>
      </c>
      <c r="L260" s="6" t="s">
        <v>86</v>
      </c>
      <c r="M260" s="6" t="s">
        <v>87</v>
      </c>
      <c r="O260" s="1">
        <v>10</v>
      </c>
      <c r="P260" s="1" t="s">
        <v>384</v>
      </c>
      <c r="Q260" s="1">
        <v>1974.4999994141981</v>
      </c>
      <c r="R260" s="1">
        <v>0</v>
      </c>
      <c r="S260">
        <f t="shared" si="320"/>
        <v>31.435528794211056</v>
      </c>
      <c r="T260">
        <f t="shared" si="321"/>
        <v>0.12456635551138115</v>
      </c>
      <c r="U260">
        <f t="shared" si="322"/>
        <v>1025.9238705935893</v>
      </c>
      <c r="V260" s="1">
        <v>19</v>
      </c>
      <c r="W260" s="1">
        <v>19</v>
      </c>
      <c r="X260" s="1">
        <v>0</v>
      </c>
      <c r="Y260" s="1">
        <v>0</v>
      </c>
      <c r="Z260" s="1">
        <v>689.36962890625</v>
      </c>
      <c r="AA260" s="1">
        <v>1213.106689453125</v>
      </c>
      <c r="AB260" s="1">
        <v>995.781494140625</v>
      </c>
      <c r="AC260">
        <v>-9999</v>
      </c>
      <c r="AD260">
        <f t="shared" si="323"/>
        <v>0.43173206866329167</v>
      </c>
      <c r="AE260">
        <f t="shared" si="324"/>
        <v>0.17914763573719256</v>
      </c>
      <c r="AF260" s="1">
        <v>-1</v>
      </c>
      <c r="AG260" s="1">
        <v>0.87</v>
      </c>
      <c r="AH260" s="1">
        <v>0.92</v>
      </c>
      <c r="AI260" s="1">
        <v>12.903225898742676</v>
      </c>
      <c r="AJ260">
        <f t="shared" si="325"/>
        <v>0.87645161294937135</v>
      </c>
      <c r="AK260">
        <f t="shared" si="326"/>
        <v>2.2541414722844339E-2</v>
      </c>
      <c r="AL260">
        <f t="shared" si="327"/>
        <v>0.41495095856988562</v>
      </c>
      <c r="AM260">
        <f t="shared" si="328"/>
        <v>1.7597332963127972</v>
      </c>
      <c r="AN260">
        <f t="shared" si="329"/>
        <v>-1</v>
      </c>
      <c r="AO260" s="1">
        <v>1641.768310546875</v>
      </c>
      <c r="AP260" s="1">
        <v>0.5</v>
      </c>
      <c r="AQ260">
        <f t="shared" si="330"/>
        <v>128.89049708756093</v>
      </c>
      <c r="AR260">
        <f t="shared" si="331"/>
        <v>2.6178399492405564</v>
      </c>
      <c r="AS260">
        <f t="shared" si="332"/>
        <v>2.0267303632973084</v>
      </c>
      <c r="AT260">
        <f t="shared" si="333"/>
        <v>27.287609100341797</v>
      </c>
      <c r="AU260" s="1">
        <v>1.91</v>
      </c>
      <c r="AV260">
        <f t="shared" si="334"/>
        <v>4.766822409629822</v>
      </c>
      <c r="AW260" s="1">
        <v>1</v>
      </c>
      <c r="AX260">
        <f t="shared" si="335"/>
        <v>9.5336448192596439</v>
      </c>
      <c r="AY260" s="1">
        <v>25.394128799438477</v>
      </c>
      <c r="AZ260" s="1">
        <v>27.287609100341797</v>
      </c>
      <c r="BA260" s="1">
        <v>25.683786392211914</v>
      </c>
      <c r="BB260" s="1">
        <v>1499.2354736328125</v>
      </c>
      <c r="BC260" s="1">
        <v>1476.763916015625</v>
      </c>
      <c r="BD260" s="1">
        <v>14.853620529174805</v>
      </c>
      <c r="BE260" s="1">
        <v>16.4925537109375</v>
      </c>
      <c r="BF260" s="1">
        <v>44.63714599609375</v>
      </c>
      <c r="BG260" s="1">
        <v>49.562362670898438</v>
      </c>
      <c r="BH260" s="1">
        <v>300.04946899414062</v>
      </c>
      <c r="BI260" s="1">
        <v>1641.768310546875</v>
      </c>
      <c r="BJ260" s="1">
        <v>2.3945553302764893</v>
      </c>
      <c r="BK260" s="1">
        <v>97.822090148925781</v>
      </c>
      <c r="BL260" s="1">
        <v>3.1731128692626953</v>
      </c>
      <c r="BM260" s="1">
        <v>-2.6640370488166809E-2</v>
      </c>
      <c r="BN260" s="1">
        <v>0.5</v>
      </c>
      <c r="BO260" s="1">
        <v>-1.355140209197998</v>
      </c>
      <c r="BP260" s="1">
        <v>7.355140209197998</v>
      </c>
      <c r="BQ260" s="1">
        <v>1</v>
      </c>
      <c r="BR260" s="1">
        <v>0</v>
      </c>
      <c r="BS260" s="1">
        <v>0.15999999642372131</v>
      </c>
      <c r="BT260" s="1">
        <v>111115</v>
      </c>
      <c r="BU260">
        <f t="shared" si="336"/>
        <v>1.5709396282415737</v>
      </c>
      <c r="BV260">
        <f t="shared" si="337"/>
        <v>2.6178399492405562E-3</v>
      </c>
      <c r="BW260">
        <f t="shared" si="338"/>
        <v>300.43760910034177</v>
      </c>
      <c r="BX260">
        <f t="shared" si="339"/>
        <v>298.54412879943845</v>
      </c>
      <c r="BY260">
        <f t="shared" si="340"/>
        <v>262.68292381607898</v>
      </c>
      <c r="BZ260">
        <f t="shared" si="341"/>
        <v>0.48818601878209117</v>
      </c>
      <c r="CA260">
        <f t="shared" si="342"/>
        <v>3.6400664391946371</v>
      </c>
      <c r="CB260">
        <f t="shared" si="343"/>
        <v>37.211088350831048</v>
      </c>
      <c r="CC260">
        <f t="shared" si="344"/>
        <v>20.718534639893548</v>
      </c>
      <c r="CD260">
        <f t="shared" si="345"/>
        <v>26.340868949890137</v>
      </c>
      <c r="CE260">
        <f t="shared" si="346"/>
        <v>3.4429208506887221</v>
      </c>
      <c r="CF260">
        <f t="shared" si="347"/>
        <v>0.12295976639828322</v>
      </c>
      <c r="CG260">
        <f t="shared" si="348"/>
        <v>1.6133360758973285</v>
      </c>
      <c r="CH260">
        <f t="shared" si="349"/>
        <v>1.8295847747913936</v>
      </c>
      <c r="CI260">
        <f t="shared" si="350"/>
        <v>7.6992598995611519E-2</v>
      </c>
      <c r="CJ260">
        <f t="shared" si="351"/>
        <v>100.35801735514096</v>
      </c>
      <c r="CK260">
        <f t="shared" si="352"/>
        <v>0.69471081969660908</v>
      </c>
      <c r="CL260">
        <f t="shared" si="353"/>
        <v>43.523215770598391</v>
      </c>
      <c r="CM260">
        <f t="shared" si="354"/>
        <v>1472.312526785511</v>
      </c>
      <c r="CN260">
        <f t="shared" si="355"/>
        <v>9.2926962019431666E-3</v>
      </c>
      <c r="CO260">
        <f t="shared" si="356"/>
        <v>0</v>
      </c>
      <c r="CP260">
        <f t="shared" si="357"/>
        <v>1438.930483867973</v>
      </c>
      <c r="CQ260">
        <f t="shared" si="358"/>
        <v>523.737060546875</v>
      </c>
      <c r="CR260">
        <f t="shared" si="359"/>
        <v>0.17914763573719256</v>
      </c>
      <c r="CS260">
        <v>-9999</v>
      </c>
    </row>
    <row r="261" spans="1:97" x14ac:dyDescent="0.2">
      <c r="A261" t="s">
        <v>84</v>
      </c>
      <c r="B261" t="s">
        <v>243</v>
      </c>
      <c r="C261" t="s">
        <v>100</v>
      </c>
      <c r="D261">
        <v>2</v>
      </c>
      <c r="E261">
        <v>4</v>
      </c>
      <c r="F261" t="s">
        <v>332</v>
      </c>
      <c r="G261" t="s">
        <v>101</v>
      </c>
      <c r="H261" t="s">
        <v>374</v>
      </c>
      <c r="I261">
        <v>3</v>
      </c>
      <c r="J261" s="6">
        <v>20130616</v>
      </c>
      <c r="K261" s="6" t="s">
        <v>138</v>
      </c>
      <c r="L261" s="6" t="s">
        <v>86</v>
      </c>
      <c r="M261" s="6" t="s">
        <v>87</v>
      </c>
      <c r="O261" s="1">
        <v>11</v>
      </c>
      <c r="P261" s="1" t="s">
        <v>385</v>
      </c>
      <c r="Q261" s="1">
        <v>2736.4999990696087</v>
      </c>
      <c r="R261" s="1">
        <v>0</v>
      </c>
      <c r="S261">
        <f t="shared" si="320"/>
        <v>11.594417195814492</v>
      </c>
      <c r="T261">
        <f t="shared" si="321"/>
        <v>0.12717398541749753</v>
      </c>
      <c r="U261">
        <f t="shared" si="322"/>
        <v>230.9292387951561</v>
      </c>
      <c r="V261" s="1">
        <v>20</v>
      </c>
      <c r="W261" s="1">
        <v>20</v>
      </c>
      <c r="X261" s="1">
        <v>0</v>
      </c>
      <c r="Y261" s="1">
        <v>0</v>
      </c>
      <c r="Z261" s="1">
        <v>687.05078125</v>
      </c>
      <c r="AA261" s="1">
        <v>1095.4810791015625</v>
      </c>
      <c r="AB261" s="1">
        <v>948.52581787109375</v>
      </c>
      <c r="AC261">
        <v>-9999</v>
      </c>
      <c r="AD261">
        <f t="shared" si="323"/>
        <v>0.37283190521786891</v>
      </c>
      <c r="AE261">
        <f t="shared" si="324"/>
        <v>0.13414678175089181</v>
      </c>
      <c r="AF261" s="1">
        <v>-1</v>
      </c>
      <c r="AG261" s="1">
        <v>0.87</v>
      </c>
      <c r="AH261" s="1">
        <v>0.92</v>
      </c>
      <c r="AI261" s="1">
        <v>12.903225898742676</v>
      </c>
      <c r="AJ261">
        <f t="shared" si="325"/>
        <v>0.87645161294937135</v>
      </c>
      <c r="AK261">
        <f t="shared" si="326"/>
        <v>8.759387405241268E-3</v>
      </c>
      <c r="AL261">
        <f t="shared" si="327"/>
        <v>0.3598049948877135</v>
      </c>
      <c r="AM261">
        <f t="shared" si="328"/>
        <v>1.5944688645990277</v>
      </c>
      <c r="AN261">
        <f t="shared" si="329"/>
        <v>-1</v>
      </c>
      <c r="AO261" s="1">
        <v>1640.5006103515625</v>
      </c>
      <c r="AP261" s="1">
        <v>0.5</v>
      </c>
      <c r="AQ261">
        <f t="shared" si="330"/>
        <v>96.439423026071196</v>
      </c>
      <c r="AR261">
        <f t="shared" si="331"/>
        <v>3.4631724420941832</v>
      </c>
      <c r="AS261">
        <f t="shared" si="332"/>
        <v>2.6180853929389269</v>
      </c>
      <c r="AT261">
        <f t="shared" si="333"/>
        <v>29.992372512817383</v>
      </c>
      <c r="AU261" s="1">
        <v>1.91</v>
      </c>
      <c r="AV261">
        <f t="shared" si="334"/>
        <v>4.766822409629822</v>
      </c>
      <c r="AW261" s="1">
        <v>1</v>
      </c>
      <c r="AX261">
        <f t="shared" si="335"/>
        <v>9.5336448192596439</v>
      </c>
      <c r="AY261" s="1">
        <v>29.923334121704102</v>
      </c>
      <c r="AZ261" s="1">
        <v>29.992372512817383</v>
      </c>
      <c r="BA261" s="1">
        <v>31.526151657104492</v>
      </c>
      <c r="BB261" s="1">
        <v>400.44281005859375</v>
      </c>
      <c r="BC261" s="1">
        <v>392.19705200195312</v>
      </c>
      <c r="BD261" s="1">
        <v>14.602047920227051</v>
      </c>
      <c r="BE261" s="1">
        <v>16.769756317138672</v>
      </c>
      <c r="BF261" s="1">
        <v>33.675983428955078</v>
      </c>
      <c r="BG261" s="1">
        <v>38.675266265869141</v>
      </c>
      <c r="BH261" s="1">
        <v>300.02804565429688</v>
      </c>
      <c r="BI261" s="1">
        <v>1640.5006103515625</v>
      </c>
      <c r="BJ261" s="1">
        <v>2.353320837020874</v>
      </c>
      <c r="BK261" s="1">
        <v>97.824806213378906</v>
      </c>
      <c r="BL261" s="1">
        <v>2.2691822052001953</v>
      </c>
      <c r="BM261" s="1">
        <v>-3.7552312016487122E-2</v>
      </c>
      <c r="BN261" s="1">
        <v>0.5</v>
      </c>
      <c r="BO261" s="1">
        <v>-1.355140209197998</v>
      </c>
      <c r="BP261" s="1">
        <v>7.355140209197998</v>
      </c>
      <c r="BQ261" s="1">
        <v>1</v>
      </c>
      <c r="BR261" s="1">
        <v>0</v>
      </c>
      <c r="BS261" s="1">
        <v>0.15999999642372131</v>
      </c>
      <c r="BT261" s="1">
        <v>111115</v>
      </c>
      <c r="BU261">
        <f t="shared" si="336"/>
        <v>1.5708274641586222</v>
      </c>
      <c r="BV261">
        <f t="shared" si="337"/>
        <v>3.4631724420941833E-3</v>
      </c>
      <c r="BW261">
        <f t="shared" si="338"/>
        <v>303.14237251281736</v>
      </c>
      <c r="BX261">
        <f t="shared" si="339"/>
        <v>303.07333412170408</v>
      </c>
      <c r="BY261">
        <f t="shared" si="340"/>
        <v>262.48009178936263</v>
      </c>
      <c r="BZ261">
        <f t="shared" si="341"/>
        <v>0.42380418563143823</v>
      </c>
      <c r="CA261">
        <f t="shared" si="342"/>
        <v>4.2585835549086042</v>
      </c>
      <c r="CB261">
        <f t="shared" si="343"/>
        <v>43.53275738282202</v>
      </c>
      <c r="CC261">
        <f t="shared" si="344"/>
        <v>26.763001065683348</v>
      </c>
      <c r="CD261">
        <f t="shared" si="345"/>
        <v>29.957853317260742</v>
      </c>
      <c r="CE261">
        <f t="shared" si="346"/>
        <v>4.2501466472393803</v>
      </c>
      <c r="CF261">
        <f t="shared" si="347"/>
        <v>0.12549988067607126</v>
      </c>
      <c r="CG261">
        <f t="shared" si="348"/>
        <v>1.6404981619696772</v>
      </c>
      <c r="CH261">
        <f t="shared" si="349"/>
        <v>2.6096484852697031</v>
      </c>
      <c r="CI261">
        <f t="shared" si="350"/>
        <v>7.8586134721623402E-2</v>
      </c>
      <c r="CJ261">
        <f t="shared" si="351"/>
        <v>22.590608034139247</v>
      </c>
      <c r="CK261">
        <f t="shared" si="352"/>
        <v>0.58880921622533278</v>
      </c>
      <c r="CL261">
        <f t="shared" si="353"/>
        <v>37.445341289953035</v>
      </c>
      <c r="CM261">
        <f t="shared" si="354"/>
        <v>390.55523887475033</v>
      </c>
      <c r="CN261">
        <f t="shared" si="355"/>
        <v>1.1116402130624252E-2</v>
      </c>
      <c r="CO261">
        <f t="shared" si="356"/>
        <v>0</v>
      </c>
      <c r="CP261">
        <f t="shared" si="357"/>
        <v>1437.819405987055</v>
      </c>
      <c r="CQ261">
        <f t="shared" si="358"/>
        <v>408.4302978515625</v>
      </c>
      <c r="CR261">
        <f t="shared" si="359"/>
        <v>0.13414678175089181</v>
      </c>
      <c r="CS261">
        <v>-9999</v>
      </c>
    </row>
    <row r="262" spans="1:97" x14ac:dyDescent="0.2">
      <c r="A262" t="s">
        <v>84</v>
      </c>
      <c r="B262" t="s">
        <v>243</v>
      </c>
      <c r="C262" t="s">
        <v>100</v>
      </c>
      <c r="D262">
        <v>2</v>
      </c>
      <c r="E262">
        <v>4</v>
      </c>
      <c r="F262" t="s">
        <v>332</v>
      </c>
      <c r="G262" t="s">
        <v>101</v>
      </c>
      <c r="H262" t="s">
        <v>374</v>
      </c>
      <c r="I262">
        <v>3</v>
      </c>
      <c r="J262" s="6">
        <v>20130616</v>
      </c>
      <c r="K262" s="6" t="s">
        <v>138</v>
      </c>
      <c r="L262" s="6" t="s">
        <v>86</v>
      </c>
      <c r="M262" s="6" t="s">
        <v>87</v>
      </c>
      <c r="O262" s="1">
        <v>12</v>
      </c>
      <c r="P262" s="1" t="s">
        <v>386</v>
      </c>
      <c r="Q262" s="1">
        <v>2946.9999993108213</v>
      </c>
      <c r="R262" s="1">
        <v>0</v>
      </c>
      <c r="S262">
        <f t="shared" si="320"/>
        <v>6.2369440174484234</v>
      </c>
      <c r="T262">
        <f t="shared" si="321"/>
        <v>0.1231494586071534</v>
      </c>
      <c r="U262">
        <f t="shared" si="322"/>
        <v>154.19702095753863</v>
      </c>
      <c r="V262" s="1">
        <v>21</v>
      </c>
      <c r="W262" s="1">
        <v>21</v>
      </c>
      <c r="X262" s="1">
        <v>0</v>
      </c>
      <c r="Y262" s="1">
        <v>0</v>
      </c>
      <c r="Z262" s="1">
        <v>690.98583984375</v>
      </c>
      <c r="AA262" s="1">
        <v>1072.06982421875</v>
      </c>
      <c r="AB262" s="1">
        <v>949.43658447265625</v>
      </c>
      <c r="AC262">
        <v>-9999</v>
      </c>
      <c r="AD262">
        <f t="shared" si="323"/>
        <v>0.35546563830644851</v>
      </c>
      <c r="AE262">
        <f t="shared" si="324"/>
        <v>0.11438922817873391</v>
      </c>
      <c r="AF262" s="1">
        <v>-1</v>
      </c>
      <c r="AG262" s="1">
        <v>0.87</v>
      </c>
      <c r="AH262" s="1">
        <v>0.92</v>
      </c>
      <c r="AI262" s="1">
        <v>13.407821655273438</v>
      </c>
      <c r="AJ262">
        <f t="shared" si="325"/>
        <v>0.87670391082763677</v>
      </c>
      <c r="AK262">
        <f t="shared" si="326"/>
        <v>5.139133359099198E-3</v>
      </c>
      <c r="AL262">
        <f t="shared" si="327"/>
        <v>0.3218010852574123</v>
      </c>
      <c r="AM262">
        <f t="shared" si="328"/>
        <v>1.5515076610848828</v>
      </c>
      <c r="AN262">
        <f t="shared" si="329"/>
        <v>-1</v>
      </c>
      <c r="AO262" s="1">
        <v>1606.2471923828125</v>
      </c>
      <c r="AP262" s="1">
        <v>0.5</v>
      </c>
      <c r="AQ262">
        <f t="shared" si="330"/>
        <v>80.541638315622052</v>
      </c>
      <c r="AR262">
        <f t="shared" si="331"/>
        <v>3.4212833765909276</v>
      </c>
      <c r="AS262">
        <f t="shared" si="332"/>
        <v>2.6692929420540521</v>
      </c>
      <c r="AT262">
        <f t="shared" si="333"/>
        <v>30.173870086669922</v>
      </c>
      <c r="AU262" s="1">
        <v>1.91</v>
      </c>
      <c r="AV262">
        <f t="shared" si="334"/>
        <v>4.766822409629822</v>
      </c>
      <c r="AW262" s="1">
        <v>1</v>
      </c>
      <c r="AX262">
        <f t="shared" si="335"/>
        <v>9.5336448192596439</v>
      </c>
      <c r="AY262" s="1">
        <v>29.982105255126953</v>
      </c>
      <c r="AZ262" s="1">
        <v>30.173870086669922</v>
      </c>
      <c r="BA262" s="1">
        <v>31.527246475219727</v>
      </c>
      <c r="BB262" s="1">
        <v>249.60269165039062</v>
      </c>
      <c r="BC262" s="1">
        <v>245.098388671875</v>
      </c>
      <c r="BD262" s="1">
        <v>14.560600280761719</v>
      </c>
      <c r="BE262" s="1">
        <v>16.702232360839844</v>
      </c>
      <c r="BF262" s="1">
        <v>33.4671630859375</v>
      </c>
      <c r="BG262" s="1">
        <v>38.3896484375</v>
      </c>
      <c r="BH262" s="1">
        <v>300.028564453125</v>
      </c>
      <c r="BI262" s="1">
        <v>1606.2471923828125</v>
      </c>
      <c r="BJ262" s="1">
        <v>2.4389300346374512</v>
      </c>
      <c r="BK262" s="1">
        <v>97.824729919433594</v>
      </c>
      <c r="BL262" s="1">
        <v>2.1521930694580078</v>
      </c>
      <c r="BM262" s="1">
        <v>-3.3848240971565247E-2</v>
      </c>
      <c r="BN262" s="1">
        <v>0.5</v>
      </c>
      <c r="BO262" s="1">
        <v>-1.355140209197998</v>
      </c>
      <c r="BP262" s="1">
        <v>7.355140209197998</v>
      </c>
      <c r="BQ262" s="1">
        <v>1</v>
      </c>
      <c r="BR262" s="1">
        <v>0</v>
      </c>
      <c r="BS262" s="1">
        <v>0.15999999642372131</v>
      </c>
      <c r="BT262" s="1">
        <v>111115</v>
      </c>
      <c r="BU262">
        <f t="shared" si="336"/>
        <v>1.5708301803828535</v>
      </c>
      <c r="BV262">
        <f t="shared" si="337"/>
        <v>3.4212833765909275E-3</v>
      </c>
      <c r="BW262">
        <f t="shared" si="338"/>
        <v>303.3238700866699</v>
      </c>
      <c r="BX262">
        <f t="shared" si="339"/>
        <v>303.13210525512693</v>
      </c>
      <c r="BY262">
        <f t="shared" si="340"/>
        <v>256.9995450368624</v>
      </c>
      <c r="BZ262">
        <f t="shared" si="341"/>
        <v>0.40389347115824464</v>
      </c>
      <c r="CA262">
        <f t="shared" si="342"/>
        <v>4.3031843118048334</v>
      </c>
      <c r="CB262">
        <f t="shared" si="343"/>
        <v>43.9887165070514</v>
      </c>
      <c r="CC262">
        <f t="shared" si="344"/>
        <v>27.286484146211556</v>
      </c>
      <c r="CD262">
        <f t="shared" si="345"/>
        <v>30.077987670898438</v>
      </c>
      <c r="CE262">
        <f t="shared" si="346"/>
        <v>4.2795719551095113</v>
      </c>
      <c r="CF262">
        <f t="shared" si="347"/>
        <v>0.12157897996601733</v>
      </c>
      <c r="CG262">
        <f t="shared" si="348"/>
        <v>1.6338913697507815</v>
      </c>
      <c r="CH262">
        <f t="shared" si="349"/>
        <v>2.64568058535873</v>
      </c>
      <c r="CI262">
        <f t="shared" si="350"/>
        <v>7.6126416632718449E-2</v>
      </c>
      <c r="CJ262">
        <f t="shared" si="351"/>
        <v>15.084281929552457</v>
      </c>
      <c r="CK262">
        <f t="shared" si="352"/>
        <v>0.62912294851505368</v>
      </c>
      <c r="CL262">
        <f t="shared" si="353"/>
        <v>36.843907827074304</v>
      </c>
      <c r="CM262">
        <f t="shared" si="354"/>
        <v>244.21521391728945</v>
      </c>
      <c r="CN262">
        <f t="shared" si="355"/>
        <v>9.4094625316553122E-3</v>
      </c>
      <c r="CO262">
        <f t="shared" si="356"/>
        <v>0</v>
      </c>
      <c r="CP262">
        <f t="shared" si="357"/>
        <v>1408.2031953179232</v>
      </c>
      <c r="CQ262">
        <f t="shared" si="358"/>
        <v>381.083984375</v>
      </c>
      <c r="CR262">
        <f t="shared" si="359"/>
        <v>0.11438922817873391</v>
      </c>
      <c r="CS262">
        <v>-9999</v>
      </c>
    </row>
    <row r="263" spans="1:97" x14ac:dyDescent="0.2">
      <c r="A263" t="s">
        <v>84</v>
      </c>
      <c r="B263" t="s">
        <v>243</v>
      </c>
      <c r="C263" t="s">
        <v>100</v>
      </c>
      <c r="D263">
        <v>2</v>
      </c>
      <c r="E263">
        <v>4</v>
      </c>
      <c r="F263" t="s">
        <v>332</v>
      </c>
      <c r="G263" t="s">
        <v>101</v>
      </c>
      <c r="H263" t="s">
        <v>374</v>
      </c>
      <c r="I263">
        <v>3</v>
      </c>
      <c r="J263" s="6">
        <v>20130616</v>
      </c>
      <c r="K263" s="6" t="s">
        <v>138</v>
      </c>
      <c r="L263" s="6" t="s">
        <v>86</v>
      </c>
      <c r="M263" s="6" t="s">
        <v>87</v>
      </c>
      <c r="O263" s="1">
        <v>13</v>
      </c>
      <c r="P263" s="1" t="s">
        <v>387</v>
      </c>
      <c r="Q263" s="1">
        <v>3078.9999991040677</v>
      </c>
      <c r="R263" s="1">
        <v>0</v>
      </c>
      <c r="S263">
        <f t="shared" si="320"/>
        <v>0.19463150524349312</v>
      </c>
      <c r="T263">
        <f t="shared" si="321"/>
        <v>0.1224358232410493</v>
      </c>
      <c r="U263">
        <f t="shared" si="322"/>
        <v>92.385670370118604</v>
      </c>
      <c r="V263" s="1">
        <v>22</v>
      </c>
      <c r="W263" s="1">
        <v>22</v>
      </c>
      <c r="X263" s="1">
        <v>0</v>
      </c>
      <c r="Y263" s="1">
        <v>0</v>
      </c>
      <c r="Z263" s="1">
        <v>695.479248046875</v>
      </c>
      <c r="AA263" s="1">
        <v>1047.102783203125</v>
      </c>
      <c r="AB263" s="1">
        <v>940.59149169921875</v>
      </c>
      <c r="AC263">
        <v>-9999</v>
      </c>
      <c r="AD263">
        <f t="shared" si="323"/>
        <v>0.33580613173486273</v>
      </c>
      <c r="AE263">
        <f t="shared" si="324"/>
        <v>0.10171999655858462</v>
      </c>
      <c r="AF263" s="1">
        <v>-1</v>
      </c>
      <c r="AG263" s="1">
        <v>0.87</v>
      </c>
      <c r="AH263" s="1">
        <v>0.92</v>
      </c>
      <c r="AI263" s="1">
        <v>7.8096399307250977</v>
      </c>
      <c r="AJ263">
        <f t="shared" si="325"/>
        <v>0.87390481996536251</v>
      </c>
      <c r="AK263">
        <f t="shared" si="326"/>
        <v>5.7467791139268615E-4</v>
      </c>
      <c r="AL263">
        <f t="shared" si="327"/>
        <v>0.30291286235028642</v>
      </c>
      <c r="AM263">
        <f t="shared" si="328"/>
        <v>1.5055845104562353</v>
      </c>
      <c r="AN263">
        <f t="shared" si="329"/>
        <v>-1</v>
      </c>
      <c r="AO263" s="1">
        <v>2378.73095703125</v>
      </c>
      <c r="AP263" s="1">
        <v>0.5</v>
      </c>
      <c r="AQ263">
        <f t="shared" si="330"/>
        <v>105.72697348646643</v>
      </c>
      <c r="AR263">
        <f t="shared" si="331"/>
        <v>3.5155993082919474</v>
      </c>
      <c r="AS263">
        <f t="shared" si="332"/>
        <v>2.7573400252159961</v>
      </c>
      <c r="AT263">
        <f t="shared" si="333"/>
        <v>30.543342590332031</v>
      </c>
      <c r="AU263" s="1">
        <v>1.91</v>
      </c>
      <c r="AV263">
        <f t="shared" si="334"/>
        <v>4.766822409629822</v>
      </c>
      <c r="AW263" s="1">
        <v>1</v>
      </c>
      <c r="AX263">
        <f t="shared" si="335"/>
        <v>9.5336448192596439</v>
      </c>
      <c r="AY263" s="1">
        <v>29.996967315673828</v>
      </c>
      <c r="AZ263" s="1">
        <v>30.543342590332031</v>
      </c>
      <c r="BA263" s="1">
        <v>31.526666641235352</v>
      </c>
      <c r="BB263" s="1">
        <v>99.757713317871094</v>
      </c>
      <c r="BC263" s="1">
        <v>99.411323547363281</v>
      </c>
      <c r="BD263" s="1">
        <v>14.542165756225586</v>
      </c>
      <c r="BE263" s="1">
        <v>16.74273681640625</v>
      </c>
      <c r="BF263" s="1">
        <v>33.397151947021484</v>
      </c>
      <c r="BG263" s="1">
        <v>38.450923919677734</v>
      </c>
      <c r="BH263" s="1">
        <v>300.02987670898438</v>
      </c>
      <c r="BI263" s="1">
        <v>2378.73095703125</v>
      </c>
      <c r="BJ263" s="1">
        <v>2.437328577041626</v>
      </c>
      <c r="BK263" s="1">
        <v>97.827308654785156</v>
      </c>
      <c r="BL263" s="1">
        <v>2.0211582183837891</v>
      </c>
      <c r="BM263" s="1">
        <v>-3.3207371830940247E-2</v>
      </c>
      <c r="BN263" s="1">
        <v>0.5</v>
      </c>
      <c r="BO263" s="1">
        <v>-1.355140209197998</v>
      </c>
      <c r="BP263" s="1">
        <v>7.355140209197998</v>
      </c>
      <c r="BQ263" s="1">
        <v>1</v>
      </c>
      <c r="BR263" s="1">
        <v>0</v>
      </c>
      <c r="BS263" s="1">
        <v>0.15999999642372131</v>
      </c>
      <c r="BT263" s="1">
        <v>111115</v>
      </c>
      <c r="BU263">
        <f t="shared" si="336"/>
        <v>1.5708370508323788</v>
      </c>
      <c r="BV263">
        <f t="shared" si="337"/>
        <v>3.5155993082919474E-3</v>
      </c>
      <c r="BW263">
        <f t="shared" si="338"/>
        <v>303.69334259033201</v>
      </c>
      <c r="BX263">
        <f t="shared" si="339"/>
        <v>303.14696731567381</v>
      </c>
      <c r="BY263">
        <f t="shared" si="340"/>
        <v>380.59694461799518</v>
      </c>
      <c r="BZ263">
        <f t="shared" si="341"/>
        <v>0.85179029172582543</v>
      </c>
      <c r="CA263">
        <f t="shared" si="342"/>
        <v>4.3952369074804052</v>
      </c>
      <c r="CB263">
        <f t="shared" si="343"/>
        <v>44.928527298961072</v>
      </c>
      <c r="CC263">
        <f t="shared" si="344"/>
        <v>28.185790482554822</v>
      </c>
      <c r="CD263">
        <f t="shared" si="345"/>
        <v>30.27015495300293</v>
      </c>
      <c r="CE263">
        <f t="shared" si="346"/>
        <v>4.3270099414589636</v>
      </c>
      <c r="CF263">
        <f t="shared" si="347"/>
        <v>0.1208833785828374</v>
      </c>
      <c r="CG263">
        <f t="shared" si="348"/>
        <v>1.6378968822644091</v>
      </c>
      <c r="CH263">
        <f t="shared" si="349"/>
        <v>2.6891130591945545</v>
      </c>
      <c r="CI263">
        <f t="shared" si="350"/>
        <v>7.5690071997893793E-2</v>
      </c>
      <c r="CJ263">
        <f t="shared" si="351"/>
        <v>9.0378414905768309</v>
      </c>
      <c r="CK263">
        <f t="shared" si="352"/>
        <v>0.92932743548175989</v>
      </c>
      <c r="CL263">
        <f t="shared" si="353"/>
        <v>36.090020029443394</v>
      </c>
      <c r="CM263">
        <f t="shared" si="354"/>
        <v>99.383762993445018</v>
      </c>
      <c r="CN263">
        <f t="shared" si="355"/>
        <v>7.0678093795479213E-4</v>
      </c>
      <c r="CO263">
        <f t="shared" si="356"/>
        <v>0</v>
      </c>
      <c r="CP263">
        <f t="shared" si="357"/>
        <v>2078.784448750429</v>
      </c>
      <c r="CQ263">
        <f t="shared" si="358"/>
        <v>351.62353515625</v>
      </c>
      <c r="CR263">
        <f t="shared" si="359"/>
        <v>0.10171999655858462</v>
      </c>
      <c r="CS263">
        <v>-9999</v>
      </c>
    </row>
    <row r="264" spans="1:97" x14ac:dyDescent="0.2">
      <c r="A264" t="s">
        <v>84</v>
      </c>
      <c r="B264" t="s">
        <v>243</v>
      </c>
      <c r="C264" t="s">
        <v>100</v>
      </c>
      <c r="D264">
        <v>2</v>
      </c>
      <c r="E264">
        <v>4</v>
      </c>
      <c r="F264" t="s">
        <v>332</v>
      </c>
      <c r="G264" t="s">
        <v>101</v>
      </c>
      <c r="H264" t="s">
        <v>374</v>
      </c>
      <c r="I264">
        <v>3</v>
      </c>
      <c r="J264" s="6">
        <v>20130616</v>
      </c>
      <c r="K264" s="6" t="s">
        <v>138</v>
      </c>
      <c r="L264" s="6" t="s">
        <v>86</v>
      </c>
      <c r="M264" s="6" t="s">
        <v>87</v>
      </c>
      <c r="O264" s="1">
        <v>14</v>
      </c>
      <c r="P264" s="1" t="s">
        <v>388</v>
      </c>
      <c r="Q264" s="1">
        <v>3221.9999988973141</v>
      </c>
      <c r="R264" s="1">
        <v>0</v>
      </c>
      <c r="S264">
        <f t="shared" si="320"/>
        <v>-1.7221332954002422</v>
      </c>
      <c r="T264">
        <f t="shared" si="321"/>
        <v>0.12418989045000703</v>
      </c>
      <c r="U264">
        <f t="shared" si="322"/>
        <v>69.993827928095868</v>
      </c>
      <c r="V264" s="1">
        <v>23</v>
      </c>
      <c r="W264" s="1">
        <v>23</v>
      </c>
      <c r="X264" s="1">
        <v>0</v>
      </c>
      <c r="Y264" s="1">
        <v>0</v>
      </c>
      <c r="Z264" s="1">
        <v>689.6962890625</v>
      </c>
      <c r="AA264" s="1">
        <v>1034.6343994140625</v>
      </c>
      <c r="AB264" s="1">
        <v>943.35296630859375</v>
      </c>
      <c r="AC264">
        <v>-9999</v>
      </c>
      <c r="AD264">
        <f t="shared" si="323"/>
        <v>0.33339130280890428</v>
      </c>
      <c r="AE264">
        <f t="shared" si="324"/>
        <v>8.8225785994708414E-2</v>
      </c>
      <c r="AF264" s="1">
        <v>-1</v>
      </c>
      <c r="AG264" s="1">
        <v>0.87</v>
      </c>
      <c r="AH264" s="1">
        <v>0.92</v>
      </c>
      <c r="AI264" s="1">
        <v>13.407821655273438</v>
      </c>
      <c r="AJ264">
        <f t="shared" si="325"/>
        <v>0.87670391082763677</v>
      </c>
      <c r="AK264">
        <f t="shared" si="326"/>
        <v>-5.1341097521426975E-4</v>
      </c>
      <c r="AL264">
        <f t="shared" si="327"/>
        <v>0.26463133636475916</v>
      </c>
      <c r="AM264">
        <f t="shared" si="328"/>
        <v>1.5001304426625737</v>
      </c>
      <c r="AN264">
        <f t="shared" si="329"/>
        <v>-1</v>
      </c>
      <c r="AO264" s="1">
        <v>1604.3505859375</v>
      </c>
      <c r="AP264" s="1">
        <v>0.5</v>
      </c>
      <c r="AQ264">
        <f t="shared" si="330"/>
        <v>62.046567618705382</v>
      </c>
      <c r="AR264">
        <f t="shared" si="331"/>
        <v>3.5605078427387262</v>
      </c>
      <c r="AS264">
        <f t="shared" si="332"/>
        <v>2.7537003930815898</v>
      </c>
      <c r="AT264">
        <f t="shared" si="333"/>
        <v>30.53004264831543</v>
      </c>
      <c r="AU264" s="1">
        <v>1.91</v>
      </c>
      <c r="AV264">
        <f t="shared" si="334"/>
        <v>4.766822409629822</v>
      </c>
      <c r="AW264" s="1">
        <v>1</v>
      </c>
      <c r="AX264">
        <f t="shared" si="335"/>
        <v>9.5336448192596439</v>
      </c>
      <c r="AY264" s="1">
        <v>30.012287139892578</v>
      </c>
      <c r="AZ264" s="1">
        <v>30.53004264831543</v>
      </c>
      <c r="BA264" s="1">
        <v>31.526054382324219</v>
      </c>
      <c r="BB264" s="1">
        <v>49.368076324462891</v>
      </c>
      <c r="BC264" s="1">
        <v>50.350242614746094</v>
      </c>
      <c r="BD264" s="1">
        <v>14.516935348510742</v>
      </c>
      <c r="BE264" s="1">
        <v>16.745555877685547</v>
      </c>
      <c r="BF264" s="1">
        <v>33.310302734375</v>
      </c>
      <c r="BG264" s="1">
        <v>38.424057006835938</v>
      </c>
      <c r="BH264" s="1">
        <v>300.03720092773438</v>
      </c>
      <c r="BI264" s="1">
        <v>1604.3505859375</v>
      </c>
      <c r="BJ264" s="1">
        <v>2.4056205749511719</v>
      </c>
      <c r="BK264" s="1">
        <v>97.828544616699219</v>
      </c>
      <c r="BL264" s="1">
        <v>1.9256534576416016</v>
      </c>
      <c r="BM264" s="1">
        <v>-3.4052327275276184E-2</v>
      </c>
      <c r="BN264" s="1">
        <v>0.5</v>
      </c>
      <c r="BO264" s="1">
        <v>-1.355140209197998</v>
      </c>
      <c r="BP264" s="1">
        <v>7.355140209197998</v>
      </c>
      <c r="BQ264" s="1">
        <v>1</v>
      </c>
      <c r="BR264" s="1">
        <v>0</v>
      </c>
      <c r="BS264" s="1">
        <v>0.15999999642372131</v>
      </c>
      <c r="BT264" s="1">
        <v>111115</v>
      </c>
      <c r="BU264">
        <f t="shared" si="336"/>
        <v>1.570875397527405</v>
      </c>
      <c r="BV264">
        <f t="shared" si="337"/>
        <v>3.5605078427387261E-3</v>
      </c>
      <c r="BW264">
        <f t="shared" si="338"/>
        <v>303.68004264831541</v>
      </c>
      <c r="BX264">
        <f t="shared" si="339"/>
        <v>303.16228713989256</v>
      </c>
      <c r="BY264">
        <f t="shared" si="340"/>
        <v>256.69608801239519</v>
      </c>
      <c r="BZ264">
        <f t="shared" si="341"/>
        <v>0.36348281329952481</v>
      </c>
      <c r="CA264">
        <f t="shared" si="342"/>
        <v>4.3918937533931803</v>
      </c>
      <c r="CB264">
        <f t="shared" si="343"/>
        <v>44.893786068278985</v>
      </c>
      <c r="CC264">
        <f t="shared" si="344"/>
        <v>28.148230190593438</v>
      </c>
      <c r="CD264">
        <f t="shared" si="345"/>
        <v>30.271164894104004</v>
      </c>
      <c r="CE264">
        <f t="shared" si="346"/>
        <v>4.3272604586791594</v>
      </c>
      <c r="CF264">
        <f t="shared" si="347"/>
        <v>0.12259293529871636</v>
      </c>
      <c r="CG264">
        <f t="shared" si="348"/>
        <v>1.6381933603115904</v>
      </c>
      <c r="CH264">
        <f t="shared" si="349"/>
        <v>2.6890670983675689</v>
      </c>
      <c r="CI264">
        <f t="shared" si="350"/>
        <v>7.6762478328130629E-2</v>
      </c>
      <c r="CJ264">
        <f t="shared" si="351"/>
        <v>6.8473943183572947</v>
      </c>
      <c r="CK264">
        <f t="shared" si="352"/>
        <v>1.3901388413091131</v>
      </c>
      <c r="CL264">
        <f t="shared" si="353"/>
        <v>36.138447817223486</v>
      </c>
      <c r="CM264">
        <f t="shared" si="354"/>
        <v>50.594103173101871</v>
      </c>
      <c r="CN264">
        <f t="shared" si="355"/>
        <v>-1.2300884950405022E-2</v>
      </c>
      <c r="CO264">
        <f t="shared" si="356"/>
        <v>0</v>
      </c>
      <c r="CP264">
        <f t="shared" si="357"/>
        <v>1406.5404330300169</v>
      </c>
      <c r="CQ264">
        <f t="shared" si="358"/>
        <v>344.9381103515625</v>
      </c>
      <c r="CR264">
        <f t="shared" si="359"/>
        <v>8.8225785994708414E-2</v>
      </c>
      <c r="CS264">
        <v>-9999</v>
      </c>
    </row>
    <row r="265" spans="1:97" x14ac:dyDescent="0.2">
      <c r="A265" t="s">
        <v>84</v>
      </c>
      <c r="B265" t="s">
        <v>243</v>
      </c>
      <c r="C265" t="s">
        <v>100</v>
      </c>
      <c r="D265">
        <v>2</v>
      </c>
      <c r="E265">
        <v>4</v>
      </c>
      <c r="F265" t="s">
        <v>332</v>
      </c>
      <c r="G265" t="s">
        <v>101</v>
      </c>
      <c r="H265" t="s">
        <v>374</v>
      </c>
      <c r="I265">
        <v>3</v>
      </c>
      <c r="J265" s="6">
        <v>20130616</v>
      </c>
      <c r="K265" s="6" t="s">
        <v>138</v>
      </c>
      <c r="L265" s="6" t="s">
        <v>86</v>
      </c>
      <c r="M265" s="6" t="s">
        <v>87</v>
      </c>
      <c r="O265" s="1">
        <v>15</v>
      </c>
      <c r="P265" s="1" t="s">
        <v>389</v>
      </c>
      <c r="Q265" s="1">
        <v>3374.9999991040677</v>
      </c>
      <c r="R265" s="1">
        <v>0</v>
      </c>
      <c r="S265">
        <f t="shared" si="320"/>
        <v>11.916858104877354</v>
      </c>
      <c r="T265">
        <f t="shared" si="321"/>
        <v>0.12447005541757615</v>
      </c>
      <c r="U265">
        <f t="shared" si="322"/>
        <v>223.22113502807196</v>
      </c>
      <c r="V265" s="1">
        <v>24</v>
      </c>
      <c r="W265" s="1">
        <v>24</v>
      </c>
      <c r="X265" s="1">
        <v>0</v>
      </c>
      <c r="Y265" s="1">
        <v>0</v>
      </c>
      <c r="Z265" s="1">
        <v>689.114990234375</v>
      </c>
      <c r="AA265" s="1">
        <v>1061.255126953125</v>
      </c>
      <c r="AB265" s="1">
        <v>938.5699462890625</v>
      </c>
      <c r="AC265">
        <v>-9999</v>
      </c>
      <c r="AD265">
        <f t="shared" si="323"/>
        <v>0.35066039001118265</v>
      </c>
      <c r="AE265">
        <f t="shared" si="324"/>
        <v>0.11560385203159676</v>
      </c>
      <c r="AF265" s="1">
        <v>-1</v>
      </c>
      <c r="AG265" s="1">
        <v>0.87</v>
      </c>
      <c r="AH265" s="1">
        <v>0.92</v>
      </c>
      <c r="AI265" s="1">
        <v>7.8096399307250977</v>
      </c>
      <c r="AJ265">
        <f t="shared" si="325"/>
        <v>0.87390481996536251</v>
      </c>
      <c r="AK265">
        <f t="shared" si="326"/>
        <v>6.2155123760620516E-3</v>
      </c>
      <c r="AL265">
        <f t="shared" si="327"/>
        <v>0.32967468047334947</v>
      </c>
      <c r="AM265">
        <f t="shared" si="328"/>
        <v>1.5400261813956206</v>
      </c>
      <c r="AN265">
        <f t="shared" si="329"/>
        <v>-1</v>
      </c>
      <c r="AO265" s="1">
        <v>2378.021728515625</v>
      </c>
      <c r="AP265" s="1">
        <v>0.5</v>
      </c>
      <c r="AQ265">
        <f t="shared" si="330"/>
        <v>120.12191937870784</v>
      </c>
      <c r="AR265">
        <f t="shared" si="331"/>
        <v>3.559668399732606</v>
      </c>
      <c r="AS265">
        <f t="shared" si="332"/>
        <v>2.7471365151035192</v>
      </c>
      <c r="AT265">
        <f t="shared" si="333"/>
        <v>30.489290237426758</v>
      </c>
      <c r="AU265" s="1">
        <v>1.91</v>
      </c>
      <c r="AV265">
        <f t="shared" si="334"/>
        <v>4.766822409629822</v>
      </c>
      <c r="AW265" s="1">
        <v>1</v>
      </c>
      <c r="AX265">
        <f t="shared" si="335"/>
        <v>9.5336448192596439</v>
      </c>
      <c r="AY265" s="1">
        <v>30.029970169067383</v>
      </c>
      <c r="AZ265" s="1">
        <v>30.489290237426758</v>
      </c>
      <c r="BA265" s="1">
        <v>31.525518417358398</v>
      </c>
      <c r="BB265" s="1">
        <v>400.83541870117188</v>
      </c>
      <c r="BC265" s="1">
        <v>392.36007690429688</v>
      </c>
      <c r="BD265" s="1">
        <v>14.479865074157715</v>
      </c>
      <c r="BE265" s="1">
        <v>16.708074569702148</v>
      </c>
      <c r="BF265" s="1">
        <v>33.191532135009766</v>
      </c>
      <c r="BG265" s="1">
        <v>38.299152374267578</v>
      </c>
      <c r="BH265" s="1">
        <v>300.03323364257812</v>
      </c>
      <c r="BI265" s="1">
        <v>2378.021728515625</v>
      </c>
      <c r="BJ265" s="1">
        <v>2.1820461750030518</v>
      </c>
      <c r="BK265" s="1">
        <v>97.828582763671875</v>
      </c>
      <c r="BL265" s="1">
        <v>2.4261112213134766</v>
      </c>
      <c r="BM265" s="1">
        <v>-3.4296467900276184E-2</v>
      </c>
      <c r="BN265" s="1">
        <v>0.5</v>
      </c>
      <c r="BO265" s="1">
        <v>-1.355140209197998</v>
      </c>
      <c r="BP265" s="1">
        <v>7.355140209197998</v>
      </c>
      <c r="BQ265" s="1">
        <v>1</v>
      </c>
      <c r="BR265" s="1">
        <v>0</v>
      </c>
      <c r="BS265" s="1">
        <v>0.15999999642372131</v>
      </c>
      <c r="BT265" s="1">
        <v>111115</v>
      </c>
      <c r="BU265">
        <f t="shared" si="336"/>
        <v>1.5708546264009324</v>
      </c>
      <c r="BV265">
        <f t="shared" si="337"/>
        <v>3.5596683997326062E-3</v>
      </c>
      <c r="BW265">
        <f t="shared" si="338"/>
        <v>303.63929023742674</v>
      </c>
      <c r="BX265">
        <f t="shared" si="339"/>
        <v>303.17997016906736</v>
      </c>
      <c r="BY265">
        <f t="shared" si="340"/>
        <v>380.48346805803158</v>
      </c>
      <c r="BZ265">
        <f t="shared" si="341"/>
        <v>0.84788896452521845</v>
      </c>
      <c r="CA265">
        <f t="shared" si="342"/>
        <v>4.3816637709672275</v>
      </c>
      <c r="CB265">
        <f t="shared" si="343"/>
        <v>44.789198076723395</v>
      </c>
      <c r="CC265">
        <f t="shared" si="344"/>
        <v>28.081123507021246</v>
      </c>
      <c r="CD265">
        <f t="shared" si="345"/>
        <v>30.25963020324707</v>
      </c>
      <c r="CE265">
        <f t="shared" si="346"/>
        <v>4.3244000154024267</v>
      </c>
      <c r="CF265">
        <f t="shared" si="347"/>
        <v>0.12286593340239124</v>
      </c>
      <c r="CG265">
        <f t="shared" si="348"/>
        <v>1.6345272558637081</v>
      </c>
      <c r="CH265">
        <f t="shared" si="349"/>
        <v>2.6898727595387184</v>
      </c>
      <c r="CI265">
        <f t="shared" si="350"/>
        <v>7.6933735391298622E-2</v>
      </c>
      <c r="CJ265">
        <f t="shared" si="351"/>
        <v>21.837407282694514</v>
      </c>
      <c r="CK265">
        <f t="shared" si="352"/>
        <v>0.56891908266834013</v>
      </c>
      <c r="CL265">
        <f t="shared" si="353"/>
        <v>36.148460389105189</v>
      </c>
      <c r="CM265">
        <f t="shared" si="354"/>
        <v>390.67260493040033</v>
      </c>
      <c r="CN265">
        <f t="shared" si="355"/>
        <v>1.1026523685823592E-2</v>
      </c>
      <c r="CO265">
        <f t="shared" si="356"/>
        <v>0</v>
      </c>
      <c r="CP265">
        <f t="shared" si="357"/>
        <v>2078.1646505321673</v>
      </c>
      <c r="CQ265">
        <f t="shared" si="358"/>
        <v>372.14013671875</v>
      </c>
      <c r="CR265">
        <f t="shared" si="359"/>
        <v>0.11560385203159676</v>
      </c>
      <c r="CS265">
        <v>-9999</v>
      </c>
    </row>
    <row r="266" spans="1:97" x14ac:dyDescent="0.2">
      <c r="A266" t="s">
        <v>84</v>
      </c>
      <c r="B266" t="s">
        <v>243</v>
      </c>
      <c r="C266" t="s">
        <v>100</v>
      </c>
      <c r="D266">
        <v>2</v>
      </c>
      <c r="E266">
        <v>4</v>
      </c>
      <c r="F266" t="s">
        <v>332</v>
      </c>
      <c r="G266" t="s">
        <v>101</v>
      </c>
      <c r="H266" t="s">
        <v>374</v>
      </c>
      <c r="I266">
        <v>3</v>
      </c>
      <c r="J266" s="6">
        <v>20130616</v>
      </c>
      <c r="K266" s="6" t="s">
        <v>138</v>
      </c>
      <c r="L266" s="6" t="s">
        <v>86</v>
      </c>
      <c r="M266" s="6" t="s">
        <v>87</v>
      </c>
      <c r="O266" s="1">
        <v>16</v>
      </c>
      <c r="P266" s="1" t="s">
        <v>390</v>
      </c>
      <c r="Q266" s="1">
        <v>3575.9999991729856</v>
      </c>
      <c r="R266" s="1">
        <v>0</v>
      </c>
      <c r="S266">
        <f t="shared" si="320"/>
        <v>24.41730490518281</v>
      </c>
      <c r="T266">
        <f t="shared" si="321"/>
        <v>0.11883610780026127</v>
      </c>
      <c r="U266">
        <f t="shared" si="322"/>
        <v>519.48080910457804</v>
      </c>
      <c r="V266" s="1">
        <v>25</v>
      </c>
      <c r="W266" s="1">
        <v>25</v>
      </c>
      <c r="X266" s="1">
        <v>0</v>
      </c>
      <c r="Y266" s="1">
        <v>0</v>
      </c>
      <c r="Z266" s="1">
        <v>698.81494140625</v>
      </c>
      <c r="AA266" s="1">
        <v>1162.0845947265625</v>
      </c>
      <c r="AB266" s="1">
        <v>973.3021240234375</v>
      </c>
      <c r="AC266">
        <v>-9999</v>
      </c>
      <c r="AD266">
        <f t="shared" si="323"/>
        <v>0.3986539839032282</v>
      </c>
      <c r="AE266">
        <f t="shared" si="324"/>
        <v>0.16245157328459839</v>
      </c>
      <c r="AF266" s="1">
        <v>-1</v>
      </c>
      <c r="AG266" s="1">
        <v>0.87</v>
      </c>
      <c r="AH266" s="1">
        <v>0.92</v>
      </c>
      <c r="AI266" s="1">
        <v>13.439104080200195</v>
      </c>
      <c r="AJ266">
        <f t="shared" si="325"/>
        <v>0.87671955204009999</v>
      </c>
      <c r="AK266">
        <f t="shared" si="326"/>
        <v>1.8112855740095281E-2</v>
      </c>
      <c r="AL266">
        <f t="shared" si="327"/>
        <v>0.40750018774184116</v>
      </c>
      <c r="AM266">
        <f t="shared" si="328"/>
        <v>1.6629361020645304</v>
      </c>
      <c r="AN266">
        <f t="shared" si="329"/>
        <v>-1</v>
      </c>
      <c r="AO266" s="1">
        <v>1600.5965576171875</v>
      </c>
      <c r="AP266" s="1">
        <v>0.5</v>
      </c>
      <c r="AQ266">
        <f t="shared" si="330"/>
        <v>113.98205864801879</v>
      </c>
      <c r="AR266">
        <f t="shared" si="331"/>
        <v>3.3560829443577407</v>
      </c>
      <c r="AS266">
        <f t="shared" si="332"/>
        <v>2.7122671112536283</v>
      </c>
      <c r="AT266">
        <f t="shared" si="333"/>
        <v>30.278652191162109</v>
      </c>
      <c r="AU266" s="1">
        <v>1.91</v>
      </c>
      <c r="AV266">
        <f t="shared" si="334"/>
        <v>4.766822409629822</v>
      </c>
      <c r="AW266" s="1">
        <v>1</v>
      </c>
      <c r="AX266">
        <f t="shared" si="335"/>
        <v>9.5336448192596439</v>
      </c>
      <c r="AY266" s="1">
        <v>30.037513732910156</v>
      </c>
      <c r="AZ266" s="1">
        <v>30.278652191162109</v>
      </c>
      <c r="BA266" s="1">
        <v>31.527406692504883</v>
      </c>
      <c r="BB266" s="1">
        <v>901.2176513671875</v>
      </c>
      <c r="BC266" s="1">
        <v>883.78466796875</v>
      </c>
      <c r="BD266" s="1">
        <v>14.425933837890625</v>
      </c>
      <c r="BE266" s="1">
        <v>16.527194976806641</v>
      </c>
      <c r="BF266" s="1">
        <v>33.053974151611328</v>
      </c>
      <c r="BG266" s="1">
        <v>37.868568420410156</v>
      </c>
      <c r="BH266" s="1">
        <v>300.01873779296875</v>
      </c>
      <c r="BI266" s="1">
        <v>1600.5965576171875</v>
      </c>
      <c r="BJ266" s="1">
        <v>2.3279669284820557</v>
      </c>
      <c r="BK266" s="1">
        <v>97.829727172851562</v>
      </c>
      <c r="BL266" s="1">
        <v>2.7565555572509766</v>
      </c>
      <c r="BM266" s="1">
        <v>-2.3132756352424622E-2</v>
      </c>
      <c r="BN266" s="1">
        <v>0.5</v>
      </c>
      <c r="BO266" s="1">
        <v>-1.355140209197998</v>
      </c>
      <c r="BP266" s="1">
        <v>7.355140209197998</v>
      </c>
      <c r="BQ266" s="1">
        <v>1</v>
      </c>
      <c r="BR266" s="1">
        <v>0</v>
      </c>
      <c r="BS266" s="1">
        <v>0.15999999642372131</v>
      </c>
      <c r="BT266" s="1">
        <v>111115</v>
      </c>
      <c r="BU266">
        <f t="shared" si="336"/>
        <v>1.5707787319003599</v>
      </c>
      <c r="BV266">
        <f t="shared" si="337"/>
        <v>3.3560829443577407E-3</v>
      </c>
      <c r="BW266">
        <f t="shared" si="338"/>
        <v>303.42865219116209</v>
      </c>
      <c r="BX266">
        <f t="shared" si="339"/>
        <v>303.18751373291013</v>
      </c>
      <c r="BY266">
        <f t="shared" si="340"/>
        <v>256.09544349457065</v>
      </c>
      <c r="BZ266">
        <f t="shared" si="341"/>
        <v>0.40922586431808439</v>
      </c>
      <c r="CA266">
        <f t="shared" si="342"/>
        <v>4.3291180867671448</v>
      </c>
      <c r="CB266">
        <f t="shared" si="343"/>
        <v>44.251560459922302</v>
      </c>
      <c r="CC266">
        <f t="shared" si="344"/>
        <v>27.724365483115662</v>
      </c>
      <c r="CD266">
        <f t="shared" si="345"/>
        <v>30.158082962036133</v>
      </c>
      <c r="CE266">
        <f t="shared" si="346"/>
        <v>4.2992887267083768</v>
      </c>
      <c r="CF266">
        <f t="shared" si="347"/>
        <v>0.11737306212072768</v>
      </c>
      <c r="CG266">
        <f t="shared" si="348"/>
        <v>1.6168509755135165</v>
      </c>
      <c r="CH266">
        <f t="shared" si="349"/>
        <v>2.6824377511948603</v>
      </c>
      <c r="CI266">
        <f t="shared" si="350"/>
        <v>7.348822122186327E-2</v>
      </c>
      <c r="CJ266">
        <f t="shared" si="351"/>
        <v>50.820665826233054</v>
      </c>
      <c r="CK266">
        <f t="shared" si="352"/>
        <v>0.58779115313069286</v>
      </c>
      <c r="CL266">
        <f t="shared" si="353"/>
        <v>36.180165054982794</v>
      </c>
      <c r="CM266">
        <f t="shared" si="354"/>
        <v>880.32708566450845</v>
      </c>
      <c r="CN266">
        <f t="shared" si="355"/>
        <v>1.003515779592889E-2</v>
      </c>
      <c r="CO266">
        <f t="shared" si="356"/>
        <v>0</v>
      </c>
      <c r="CP266">
        <f t="shared" si="357"/>
        <v>1403.2742969910666</v>
      </c>
      <c r="CQ266">
        <f t="shared" si="358"/>
        <v>463.2696533203125</v>
      </c>
      <c r="CR266">
        <f t="shared" si="359"/>
        <v>0.16245157328459839</v>
      </c>
      <c r="CS266">
        <v>-9999</v>
      </c>
    </row>
    <row r="267" spans="1:97" x14ac:dyDescent="0.2">
      <c r="A267" t="s">
        <v>84</v>
      </c>
      <c r="B267" t="s">
        <v>243</v>
      </c>
      <c r="C267" t="s">
        <v>100</v>
      </c>
      <c r="D267">
        <v>2</v>
      </c>
      <c r="E267">
        <v>4</v>
      </c>
      <c r="F267" t="s">
        <v>332</v>
      </c>
      <c r="G267" t="s">
        <v>101</v>
      </c>
      <c r="H267" t="s">
        <v>374</v>
      </c>
      <c r="I267">
        <v>3</v>
      </c>
      <c r="J267" s="6">
        <v>20130616</v>
      </c>
      <c r="K267" s="6" t="s">
        <v>138</v>
      </c>
      <c r="L267" s="6" t="s">
        <v>86</v>
      </c>
      <c r="M267" s="6" t="s">
        <v>87</v>
      </c>
      <c r="O267" s="1">
        <v>17</v>
      </c>
      <c r="P267" s="1" t="s">
        <v>391</v>
      </c>
      <c r="Q267" s="1">
        <v>3788.4999998277053</v>
      </c>
      <c r="R267" s="1">
        <v>0</v>
      </c>
      <c r="S267">
        <f t="shared" si="320"/>
        <v>29.467136459126156</v>
      </c>
      <c r="T267">
        <f t="shared" si="321"/>
        <v>0.11308310045584381</v>
      </c>
      <c r="U267">
        <f t="shared" si="322"/>
        <v>714.95912177989817</v>
      </c>
      <c r="V267" s="1">
        <v>26</v>
      </c>
      <c r="W267" s="1">
        <v>26</v>
      </c>
      <c r="X267" s="1">
        <v>0</v>
      </c>
      <c r="Y267" s="1">
        <v>0</v>
      </c>
      <c r="Z267" s="1">
        <v>706.046142578125</v>
      </c>
      <c r="AA267" s="1">
        <v>1191.58251953125</v>
      </c>
      <c r="AB267" s="1">
        <v>961.29913330078125</v>
      </c>
      <c r="AC267">
        <v>-9999</v>
      </c>
      <c r="AD267">
        <f t="shared" si="323"/>
        <v>0.40747188633157144</v>
      </c>
      <c r="AE267">
        <f t="shared" si="324"/>
        <v>0.19325844618890403</v>
      </c>
      <c r="AF267" s="1">
        <v>-1</v>
      </c>
      <c r="AG267" s="1">
        <v>0.87</v>
      </c>
      <c r="AH267" s="1">
        <v>0.92</v>
      </c>
      <c r="AI267" s="1">
        <v>7.9552516937255859</v>
      </c>
      <c r="AJ267">
        <f t="shared" si="325"/>
        <v>0.87397762584686278</v>
      </c>
      <c r="AK267">
        <f t="shared" si="326"/>
        <v>1.5730142914668902E-2</v>
      </c>
      <c r="AL267">
        <f t="shared" si="327"/>
        <v>0.47428657699256371</v>
      </c>
      <c r="AM267">
        <f t="shared" si="328"/>
        <v>1.6876836337922485</v>
      </c>
      <c r="AN267">
        <f t="shared" si="329"/>
        <v>-1</v>
      </c>
      <c r="AO267" s="1">
        <v>2216.1474609375</v>
      </c>
      <c r="AP267" s="1">
        <v>0.5</v>
      </c>
      <c r="AQ267">
        <f t="shared" si="330"/>
        <v>187.15759557483855</v>
      </c>
      <c r="AR267">
        <f t="shared" si="331"/>
        <v>3.1888832357114989</v>
      </c>
      <c r="AS267">
        <f t="shared" si="332"/>
        <v>2.7070645203752255</v>
      </c>
      <c r="AT267">
        <f t="shared" si="333"/>
        <v>30.198274612426758</v>
      </c>
      <c r="AU267" s="1">
        <v>1.91</v>
      </c>
      <c r="AV267">
        <f t="shared" si="334"/>
        <v>4.766822409629822</v>
      </c>
      <c r="AW267" s="1">
        <v>1</v>
      </c>
      <c r="AX267">
        <f t="shared" si="335"/>
        <v>9.5336448192596439</v>
      </c>
      <c r="AY267" s="1">
        <v>30.031177520751953</v>
      </c>
      <c r="AZ267" s="1">
        <v>30.198274612426758</v>
      </c>
      <c r="BA267" s="1">
        <v>31.526256561279297</v>
      </c>
      <c r="BB267" s="1">
        <v>1200.4403076171875</v>
      </c>
      <c r="BC267" s="1">
        <v>1179.2882080078125</v>
      </c>
      <c r="BD267" s="1">
        <v>14.38056468963623</v>
      </c>
      <c r="BE267" s="1">
        <v>16.377296447753906</v>
      </c>
      <c r="BF267" s="1">
        <v>32.961212158203125</v>
      </c>
      <c r="BG267" s="1">
        <v>37.537857055664062</v>
      </c>
      <c r="BH267" s="1">
        <v>300.0411376953125</v>
      </c>
      <c r="BI267" s="1">
        <v>2216.1474609375</v>
      </c>
      <c r="BJ267" s="1">
        <v>2.3025639057159424</v>
      </c>
      <c r="BK267" s="1">
        <v>97.827369689941406</v>
      </c>
      <c r="BL267" s="1">
        <v>3.4884891510009766</v>
      </c>
      <c r="BM267" s="1">
        <v>-1.8722966313362122E-2</v>
      </c>
      <c r="BN267" s="1">
        <v>0.5</v>
      </c>
      <c r="BO267" s="1">
        <v>-1.355140209197998</v>
      </c>
      <c r="BP267" s="1">
        <v>7.355140209197998</v>
      </c>
      <c r="BQ267" s="1">
        <v>1</v>
      </c>
      <c r="BR267" s="1">
        <v>0</v>
      </c>
      <c r="BS267" s="1">
        <v>0.15999999642372131</v>
      </c>
      <c r="BT267" s="1">
        <v>111115</v>
      </c>
      <c r="BU267">
        <f t="shared" si="336"/>
        <v>1.5708960088759816</v>
      </c>
      <c r="BV267">
        <f t="shared" si="337"/>
        <v>3.1888832357114989E-3</v>
      </c>
      <c r="BW267">
        <f t="shared" si="338"/>
        <v>303.34827461242674</v>
      </c>
      <c r="BX267">
        <f t="shared" si="339"/>
        <v>303.18117752075193</v>
      </c>
      <c r="BY267">
        <f t="shared" si="340"/>
        <v>354.58358582443907</v>
      </c>
      <c r="BZ267">
        <f t="shared" si="341"/>
        <v>0.82455137073719342</v>
      </c>
      <c r="CA267">
        <f t="shared" si="342"/>
        <v>4.3092123544914109</v>
      </c>
      <c r="CB267">
        <f t="shared" si="343"/>
        <v>44.04914870091293</v>
      </c>
      <c r="CC267">
        <f t="shared" si="344"/>
        <v>27.671852253159024</v>
      </c>
      <c r="CD267">
        <f t="shared" si="345"/>
        <v>30.114726066589355</v>
      </c>
      <c r="CE267">
        <f t="shared" si="346"/>
        <v>4.2886059101639544</v>
      </c>
      <c r="CF267">
        <f t="shared" si="347"/>
        <v>0.11175749163644594</v>
      </c>
      <c r="CG267">
        <f t="shared" si="348"/>
        <v>1.6021478341161854</v>
      </c>
      <c r="CH267">
        <f t="shared" si="349"/>
        <v>2.686458076047769</v>
      </c>
      <c r="CI267">
        <f t="shared" si="350"/>
        <v>6.9966332499587336E-2</v>
      </c>
      <c r="CJ267">
        <f t="shared" si="351"/>
        <v>69.942570319557944</v>
      </c>
      <c r="CK267">
        <f t="shared" si="352"/>
        <v>0.60626326704961142</v>
      </c>
      <c r="CL267">
        <f t="shared" si="353"/>
        <v>35.98181008023095</v>
      </c>
      <c r="CM267">
        <f t="shared" si="354"/>
        <v>1175.1155505432239</v>
      </c>
      <c r="CN267">
        <f t="shared" si="355"/>
        <v>9.0227799912135243E-3</v>
      </c>
      <c r="CO267">
        <f t="shared" si="356"/>
        <v>0</v>
      </c>
      <c r="CP267">
        <f t="shared" si="357"/>
        <v>1936.8632964367093</v>
      </c>
      <c r="CQ267">
        <f t="shared" si="358"/>
        <v>485.536376953125</v>
      </c>
      <c r="CR267">
        <f t="shared" si="359"/>
        <v>0.19325844618890403</v>
      </c>
      <c r="CS267">
        <v>-9999</v>
      </c>
    </row>
    <row r="268" spans="1:97" x14ac:dyDescent="0.2">
      <c r="A268" t="s">
        <v>84</v>
      </c>
      <c r="B268" t="s">
        <v>243</v>
      </c>
      <c r="C268" t="s">
        <v>100</v>
      </c>
      <c r="D268">
        <v>2</v>
      </c>
      <c r="E268">
        <v>4</v>
      </c>
      <c r="F268" t="s">
        <v>332</v>
      </c>
      <c r="G268" t="s">
        <v>101</v>
      </c>
      <c r="H268" t="s">
        <v>374</v>
      </c>
      <c r="I268">
        <v>3</v>
      </c>
      <c r="J268" s="6">
        <v>20130616</v>
      </c>
      <c r="K268" s="6" t="s">
        <v>138</v>
      </c>
      <c r="L268" s="6" t="s">
        <v>86</v>
      </c>
      <c r="M268" s="6" t="s">
        <v>87</v>
      </c>
      <c r="O268" s="1">
        <v>18</v>
      </c>
      <c r="P268" s="1" t="s">
        <v>392</v>
      </c>
      <c r="Q268" s="1">
        <v>3986.4999990006909</v>
      </c>
      <c r="R268" s="1">
        <v>0</v>
      </c>
      <c r="S268">
        <f t="shared" si="320"/>
        <v>31.959902895366071</v>
      </c>
      <c r="T268">
        <f t="shared" si="321"/>
        <v>0.10595458332603422</v>
      </c>
      <c r="U268">
        <f t="shared" si="322"/>
        <v>934.01524284137975</v>
      </c>
      <c r="V268" s="1">
        <v>27</v>
      </c>
      <c r="W268" s="1">
        <v>27</v>
      </c>
      <c r="X268" s="1">
        <v>0</v>
      </c>
      <c r="Y268" s="1">
        <v>0</v>
      </c>
      <c r="Z268" s="1">
        <v>701.781982421875</v>
      </c>
      <c r="AA268" s="1">
        <v>1184.6978759765625</v>
      </c>
      <c r="AB268" s="1">
        <v>964.98980712890625</v>
      </c>
      <c r="AC268">
        <v>-9999</v>
      </c>
      <c r="AD268">
        <f t="shared" si="323"/>
        <v>0.40762788838176434</v>
      </c>
      <c r="AE268">
        <f t="shared" si="324"/>
        <v>0.18545493606675703</v>
      </c>
      <c r="AF268" s="1">
        <v>-1</v>
      </c>
      <c r="AG268" s="1">
        <v>0.87</v>
      </c>
      <c r="AH268" s="1">
        <v>0.92</v>
      </c>
      <c r="AI268" s="1">
        <v>7.9552516937255859</v>
      </c>
      <c r="AJ268">
        <f t="shared" si="325"/>
        <v>0.87397762584686278</v>
      </c>
      <c r="AK268">
        <f t="shared" si="326"/>
        <v>1.6074617703165976E-2</v>
      </c>
      <c r="AL268">
        <f t="shared" si="327"/>
        <v>0.45496135409918032</v>
      </c>
      <c r="AM268">
        <f t="shared" si="328"/>
        <v>1.6881280877119804</v>
      </c>
      <c r="AN268">
        <f t="shared" si="329"/>
        <v>-1</v>
      </c>
      <c r="AO268" s="1">
        <v>2346.091552734375</v>
      </c>
      <c r="AP268" s="1">
        <v>0.5</v>
      </c>
      <c r="AQ268">
        <f t="shared" si="330"/>
        <v>190.13132371486299</v>
      </c>
      <c r="AR268">
        <f t="shared" si="331"/>
        <v>3.0335411634858871</v>
      </c>
      <c r="AS268">
        <f t="shared" si="332"/>
        <v>2.7462289668629145</v>
      </c>
      <c r="AT268">
        <f t="shared" si="333"/>
        <v>30.295742034912109</v>
      </c>
      <c r="AU268" s="1">
        <v>1.91</v>
      </c>
      <c r="AV268">
        <f t="shared" si="334"/>
        <v>4.766822409629822</v>
      </c>
      <c r="AW268" s="1">
        <v>1</v>
      </c>
      <c r="AX268">
        <f t="shared" si="335"/>
        <v>9.5336448192596439</v>
      </c>
      <c r="AY268" s="1">
        <v>30.022375106811523</v>
      </c>
      <c r="AZ268" s="1">
        <v>30.295742034912109</v>
      </c>
      <c r="BA268" s="1">
        <v>31.526384353637695</v>
      </c>
      <c r="BB268" s="1">
        <v>1500.1756591796875</v>
      </c>
      <c r="BC268" s="1">
        <v>1476.976318359375</v>
      </c>
      <c r="BD268" s="1">
        <v>14.324196815490723</v>
      </c>
      <c r="BE268" s="1">
        <v>16.224132537841797</v>
      </c>
      <c r="BF268" s="1">
        <v>32.847949981689453</v>
      </c>
      <c r="BG268" s="1">
        <v>37.204837799072266</v>
      </c>
      <c r="BH268" s="1">
        <v>300.0133056640625</v>
      </c>
      <c r="BI268" s="1">
        <v>2346.091552734375</v>
      </c>
      <c r="BJ268" s="1">
        <v>2.2233023643493652</v>
      </c>
      <c r="BK268" s="1">
        <v>97.825370788574219</v>
      </c>
      <c r="BL268" s="1">
        <v>3.8254032135009766</v>
      </c>
      <c r="BM268" s="1">
        <v>-2.2476628422737122E-2</v>
      </c>
      <c r="BN268" s="1">
        <v>0.75</v>
      </c>
      <c r="BO268" s="1">
        <v>-1.355140209197998</v>
      </c>
      <c r="BP268" s="1">
        <v>7.355140209197998</v>
      </c>
      <c r="BQ268" s="1">
        <v>1</v>
      </c>
      <c r="BR268" s="1">
        <v>0</v>
      </c>
      <c r="BS268" s="1">
        <v>0.15999999642372131</v>
      </c>
      <c r="BT268" s="1">
        <v>111115</v>
      </c>
      <c r="BU268">
        <f t="shared" si="336"/>
        <v>1.5707502914348821</v>
      </c>
      <c r="BV268">
        <f t="shared" si="337"/>
        <v>3.033541163485887E-3</v>
      </c>
      <c r="BW268">
        <f t="shared" si="338"/>
        <v>303.44574203491209</v>
      </c>
      <c r="BX268">
        <f t="shared" si="339"/>
        <v>303.1723751068115</v>
      </c>
      <c r="BY268">
        <f t="shared" si="340"/>
        <v>375.37464004722278</v>
      </c>
      <c r="BZ268">
        <f t="shared" si="341"/>
        <v>0.92707180698919323</v>
      </c>
      <c r="CA268">
        <f t="shared" si="342"/>
        <v>4.3333607481002598</v>
      </c>
      <c r="CB268">
        <f t="shared" si="343"/>
        <v>44.296900826123796</v>
      </c>
      <c r="CC268">
        <f t="shared" si="344"/>
        <v>28.072768288281999</v>
      </c>
      <c r="CD268">
        <f t="shared" si="345"/>
        <v>30.159058570861816</v>
      </c>
      <c r="CE268">
        <f t="shared" si="346"/>
        <v>4.2995293759927051</v>
      </c>
      <c r="CF268">
        <f t="shared" si="347"/>
        <v>0.10478997333977461</v>
      </c>
      <c r="CG268">
        <f t="shared" si="348"/>
        <v>1.5871317812373453</v>
      </c>
      <c r="CH268">
        <f t="shared" si="349"/>
        <v>2.7123975947553598</v>
      </c>
      <c r="CI268">
        <f t="shared" si="350"/>
        <v>6.5597379948915763E-2</v>
      </c>
      <c r="CJ268">
        <f t="shared" si="351"/>
        <v>91.370387453138164</v>
      </c>
      <c r="CK268">
        <f t="shared" si="352"/>
        <v>0.63238335728963058</v>
      </c>
      <c r="CL268">
        <f t="shared" si="353"/>
        <v>35.366629799945215</v>
      </c>
      <c r="CM268">
        <f t="shared" si="354"/>
        <v>1472.4506757823008</v>
      </c>
      <c r="CN268">
        <f t="shared" si="355"/>
        <v>7.6764137008669747E-3</v>
      </c>
      <c r="CO268">
        <f t="shared" si="356"/>
        <v>0</v>
      </c>
      <c r="CP268">
        <f t="shared" si="357"/>
        <v>2050.4315252781689</v>
      </c>
      <c r="CQ268">
        <f t="shared" si="358"/>
        <v>482.9158935546875</v>
      </c>
      <c r="CR268">
        <f t="shared" si="359"/>
        <v>0.18545493606675703</v>
      </c>
      <c r="CS268">
        <v>-9999</v>
      </c>
    </row>
    <row r="269" spans="1:97" x14ac:dyDescent="0.2">
      <c r="A269" t="s">
        <v>84</v>
      </c>
      <c r="B269" t="s">
        <v>243</v>
      </c>
      <c r="C269" t="s">
        <v>100</v>
      </c>
      <c r="D269">
        <v>2</v>
      </c>
      <c r="E269">
        <v>4</v>
      </c>
      <c r="F269" t="s">
        <v>332</v>
      </c>
      <c r="G269" t="s">
        <v>101</v>
      </c>
      <c r="H269" t="s">
        <v>374</v>
      </c>
      <c r="I269">
        <v>3</v>
      </c>
      <c r="J269" s="6">
        <v>20130616</v>
      </c>
      <c r="K269" s="6" t="s">
        <v>138</v>
      </c>
      <c r="L269" s="6" t="s">
        <v>86</v>
      </c>
      <c r="M269" s="6" t="s">
        <v>87</v>
      </c>
      <c r="O269" s="1">
        <v>19</v>
      </c>
      <c r="P269" s="1" t="s">
        <v>393</v>
      </c>
      <c r="Q269" s="1">
        <v>4527.4999987250194</v>
      </c>
      <c r="R269" s="1">
        <v>0</v>
      </c>
      <c r="S269">
        <f t="shared" si="320"/>
        <v>29.822492560572439</v>
      </c>
      <c r="T269">
        <f t="shared" si="321"/>
        <v>0.10932370929442969</v>
      </c>
      <c r="U269">
        <f t="shared" si="322"/>
        <v>981.02706555804866</v>
      </c>
      <c r="V269" s="1">
        <v>28</v>
      </c>
      <c r="W269" s="1">
        <v>28</v>
      </c>
      <c r="X269" s="1">
        <v>0</v>
      </c>
      <c r="Y269" s="1">
        <v>0</v>
      </c>
      <c r="Z269" s="1">
        <v>691.485107421875</v>
      </c>
      <c r="AA269" s="1">
        <v>1108.606201171875</v>
      </c>
      <c r="AB269" s="1">
        <v>933.80364990234375</v>
      </c>
      <c r="AC269">
        <v>-9999</v>
      </c>
      <c r="AD269">
        <f t="shared" si="323"/>
        <v>0.37625722579313875</v>
      </c>
      <c r="AE269">
        <f t="shared" si="324"/>
        <v>0.1576777678897634</v>
      </c>
      <c r="AF269" s="1">
        <v>-1</v>
      </c>
      <c r="AG269" s="1">
        <v>0.87</v>
      </c>
      <c r="AH269" s="1">
        <v>0.92</v>
      </c>
      <c r="AI269" s="1">
        <v>7.9552516937255859</v>
      </c>
      <c r="AJ269">
        <f t="shared" si="325"/>
        <v>0.87397762584686278</v>
      </c>
      <c r="AK269">
        <f t="shared" si="326"/>
        <v>1.5039267170885761E-2</v>
      </c>
      <c r="AL269">
        <f t="shared" si="327"/>
        <v>0.4190690758360413</v>
      </c>
      <c r="AM269">
        <f t="shared" si="328"/>
        <v>1.6032249852859297</v>
      </c>
      <c r="AN269">
        <f t="shared" si="329"/>
        <v>-1</v>
      </c>
      <c r="AO269" s="1">
        <v>2344.98876953125</v>
      </c>
      <c r="AP269" s="1">
        <v>0.5</v>
      </c>
      <c r="AQ269">
        <f t="shared" si="330"/>
        <v>161.57774752344073</v>
      </c>
      <c r="AR269">
        <f t="shared" si="331"/>
        <v>3.1408457460603865</v>
      </c>
      <c r="AS269">
        <f t="shared" si="332"/>
        <v>2.7567801935331708</v>
      </c>
      <c r="AT269">
        <f t="shared" si="333"/>
        <v>30.328413009643555</v>
      </c>
      <c r="AU269" s="1">
        <v>1.91</v>
      </c>
      <c r="AV269">
        <f t="shared" si="334"/>
        <v>4.766822409629822</v>
      </c>
      <c r="AW269" s="1">
        <v>1</v>
      </c>
      <c r="AX269">
        <f t="shared" si="335"/>
        <v>9.5336448192596439</v>
      </c>
      <c r="AY269" s="1">
        <v>30.051698684692383</v>
      </c>
      <c r="AZ269" s="1">
        <v>30.328413009643555</v>
      </c>
      <c r="BA269" s="1">
        <v>31.524423599243164</v>
      </c>
      <c r="BB269" s="1">
        <v>1500.8133544921875</v>
      </c>
      <c r="BC269" s="1">
        <v>1478.8707275390625</v>
      </c>
      <c r="BD269" s="1">
        <v>14.231265068054199</v>
      </c>
      <c r="BE269" s="1">
        <v>16.198400497436523</v>
      </c>
      <c r="BF269" s="1">
        <v>32.581718444824219</v>
      </c>
      <c r="BG269" s="1">
        <v>37.085369110107422</v>
      </c>
      <c r="BH269" s="1">
        <v>300.0220947265625</v>
      </c>
      <c r="BI269" s="1">
        <v>2344.98876953125</v>
      </c>
      <c r="BJ269" s="1">
        <v>2.218508243560791</v>
      </c>
      <c r="BK269" s="1">
        <v>97.830734252929688</v>
      </c>
      <c r="BL269" s="1">
        <v>3.9894161224365234</v>
      </c>
      <c r="BM269" s="1">
        <v>-1.7158940434455872E-2</v>
      </c>
      <c r="BN269" s="1">
        <v>0.5</v>
      </c>
      <c r="BO269" s="1">
        <v>-1.355140209197998</v>
      </c>
      <c r="BP269" s="1">
        <v>7.355140209197998</v>
      </c>
      <c r="BQ269" s="1">
        <v>1</v>
      </c>
      <c r="BR269" s="1">
        <v>0</v>
      </c>
      <c r="BS269" s="1">
        <v>0.15999999642372131</v>
      </c>
      <c r="BT269" s="1">
        <v>111115</v>
      </c>
      <c r="BU269">
        <f t="shared" si="336"/>
        <v>1.5707963074689133</v>
      </c>
      <c r="BV269">
        <f t="shared" si="337"/>
        <v>3.1408457460603864E-3</v>
      </c>
      <c r="BW269">
        <f t="shared" si="338"/>
        <v>303.47841300964353</v>
      </c>
      <c r="BX269">
        <f t="shared" si="339"/>
        <v>303.20169868469236</v>
      </c>
      <c r="BY269">
        <f t="shared" si="340"/>
        <v>375.19819473866664</v>
      </c>
      <c r="BZ269">
        <f t="shared" si="341"/>
        <v>0.90780208978340449</v>
      </c>
      <c r="CA269">
        <f t="shared" si="342"/>
        <v>4.3414816079204073</v>
      </c>
      <c r="CB269">
        <f t="shared" si="343"/>
        <v>44.377481586676275</v>
      </c>
      <c r="CC269">
        <f t="shared" si="344"/>
        <v>28.179081089239752</v>
      </c>
      <c r="CD269">
        <f t="shared" si="345"/>
        <v>30.190055847167969</v>
      </c>
      <c r="CE269">
        <f t="shared" si="346"/>
        <v>4.307181456184491</v>
      </c>
      <c r="CF269">
        <f t="shared" si="347"/>
        <v>0.10808429081261027</v>
      </c>
      <c r="CG269">
        <f t="shared" si="348"/>
        <v>1.5847014143872367</v>
      </c>
      <c r="CH269">
        <f t="shared" si="349"/>
        <v>2.7224800417972546</v>
      </c>
      <c r="CI269">
        <f t="shared" si="350"/>
        <v>6.7662953036556478E-2</v>
      </c>
      <c r="CJ269">
        <f t="shared" si="351"/>
        <v>95.974598145540895</v>
      </c>
      <c r="CK269">
        <f t="shared" si="352"/>
        <v>0.66336228535035091</v>
      </c>
      <c r="CL269">
        <f t="shared" si="353"/>
        <v>35.260461879617054</v>
      </c>
      <c r="CM269">
        <f t="shared" si="354"/>
        <v>1474.647750312615</v>
      </c>
      <c r="CN269">
        <f t="shared" si="355"/>
        <v>7.1308884570183313E-3</v>
      </c>
      <c r="CO269">
        <f t="shared" si="356"/>
        <v>0</v>
      </c>
      <c r="CP269">
        <f t="shared" si="357"/>
        <v>2049.4677174324779</v>
      </c>
      <c r="CQ269">
        <f t="shared" si="358"/>
        <v>417.12109375</v>
      </c>
      <c r="CR269">
        <f t="shared" si="359"/>
        <v>0.1576777678897634</v>
      </c>
      <c r="CS269">
        <v>-9999</v>
      </c>
    </row>
    <row r="270" spans="1:97" x14ac:dyDescent="0.2">
      <c r="A270" t="s">
        <v>84</v>
      </c>
      <c r="B270" t="s">
        <v>243</v>
      </c>
      <c r="C270" t="s">
        <v>100</v>
      </c>
      <c r="D270">
        <v>2</v>
      </c>
      <c r="E270">
        <v>4</v>
      </c>
      <c r="F270" t="s">
        <v>332</v>
      </c>
      <c r="G270" t="s">
        <v>101</v>
      </c>
      <c r="H270" t="s">
        <v>374</v>
      </c>
      <c r="I270">
        <v>4</v>
      </c>
      <c r="J270" s="6">
        <v>20130616</v>
      </c>
      <c r="K270" s="6" t="s">
        <v>138</v>
      </c>
      <c r="L270" s="6" t="s">
        <v>86</v>
      </c>
      <c r="M270" s="6" t="s">
        <v>87</v>
      </c>
      <c r="O270" s="1">
        <v>20</v>
      </c>
      <c r="P270" s="1" t="s">
        <v>394</v>
      </c>
      <c r="Q270" s="1">
        <v>5777.4999999655411</v>
      </c>
      <c r="R270" s="1">
        <v>0</v>
      </c>
      <c r="S270">
        <f>(BB270-BC270*(1000-BD270)/(1000-BE270))*BU270</f>
        <v>9.1342306995120772</v>
      </c>
      <c r="T270">
        <f>IF(CF270&lt;&gt;0,1/(1/CF270-1/AX270),0)</f>
        <v>9.3844347062875588E-2</v>
      </c>
      <c r="U270">
        <f>((CI270-BV270/2)*BC270-S270)/(CI270+BV270/2)</f>
        <v>219.3939493057332</v>
      </c>
      <c r="V270" s="1">
        <v>29</v>
      </c>
      <c r="W270" s="1">
        <v>29</v>
      </c>
      <c r="X270" s="1">
        <v>0</v>
      </c>
      <c r="Y270" s="1">
        <v>0</v>
      </c>
      <c r="Z270" s="1">
        <v>695.586669921875</v>
      </c>
      <c r="AA270" s="1">
        <v>1034.01123046875</v>
      </c>
      <c r="AB270" s="1">
        <v>909.71673583984375</v>
      </c>
      <c r="AC270">
        <v>-9999</v>
      </c>
      <c r="AD270">
        <f>CQ270/AA270</f>
        <v>0.32729292542930744</v>
      </c>
      <c r="AE270">
        <f>(AA270-AB270)/AA270</f>
        <v>0.12020613603254543</v>
      </c>
      <c r="AF270" s="1">
        <v>-1</v>
      </c>
      <c r="AG270" s="1">
        <v>0.87</v>
      </c>
      <c r="AH270" s="1">
        <v>0.92</v>
      </c>
      <c r="AI270" s="1">
        <v>13.345690727233887</v>
      </c>
      <c r="AJ270">
        <f>(AI270*AH270+(100-AI270)*AG270)/100</f>
        <v>0.876672845363617</v>
      </c>
      <c r="AK270">
        <f>(S270-AF270)/CP270</f>
        <v>7.1637588669455727E-3</v>
      </c>
      <c r="AL270">
        <f>(AA270-AB270)/(AA270-Z270)</f>
        <v>0.36727385987604849</v>
      </c>
      <c r="AM270">
        <f>(Y270-AA270)/(Y270-Z270)</f>
        <v>1.4865311185231385</v>
      </c>
      <c r="AN270">
        <f>(Y270-AA270)/AA270</f>
        <v>-1</v>
      </c>
      <c r="AO270" s="1">
        <v>1613.660888671875</v>
      </c>
      <c r="AP270" s="1">
        <v>0.5</v>
      </c>
      <c r="AQ270">
        <f>AE270*AP270*AJ270*AO270</f>
        <v>85.024966409160555</v>
      </c>
      <c r="AR270">
        <f>BV270*1000</f>
        <v>3.3306707367439645</v>
      </c>
      <c r="AS270">
        <f>(CA270-CG270)</f>
        <v>3.3891675190904338</v>
      </c>
      <c r="AT270">
        <f>(AZ270+BZ270*R270)</f>
        <v>32.701011657714844</v>
      </c>
      <c r="AU270" s="1">
        <v>1.91</v>
      </c>
      <c r="AV270">
        <f>(AU270*BO270+BP270)</f>
        <v>4.766822409629822</v>
      </c>
      <c r="AW270" s="1">
        <v>1</v>
      </c>
      <c r="AX270">
        <f>AV270*(AW270+1)*(AW270+1)/(AW270*AW270+1)</f>
        <v>9.5336448192596439</v>
      </c>
      <c r="AY270" s="1">
        <v>33.621917724609375</v>
      </c>
      <c r="AZ270" s="1">
        <v>32.701011657714844</v>
      </c>
      <c r="BA270" s="1">
        <v>36.003383636474609</v>
      </c>
      <c r="BB270" s="1">
        <v>400.65460205078125</v>
      </c>
      <c r="BC270" s="1">
        <v>394.0037841796875</v>
      </c>
      <c r="BD270" s="1">
        <v>14.049921989440918</v>
      </c>
      <c r="BE270" s="1">
        <v>16.136188507080078</v>
      </c>
      <c r="BF270" s="1">
        <v>26.275669097900391</v>
      </c>
      <c r="BG270" s="1">
        <v>30.177331924438477</v>
      </c>
      <c r="BH270" s="1">
        <v>300.0062255859375</v>
      </c>
      <c r="BI270" s="1">
        <v>1613.660888671875</v>
      </c>
      <c r="BJ270" s="1">
        <v>2.1471660137176514</v>
      </c>
      <c r="BK270" s="1">
        <v>97.834991455078125</v>
      </c>
      <c r="BL270" s="1">
        <v>2.5094470977783203</v>
      </c>
      <c r="BM270" s="1">
        <v>-1.6649678349494934E-2</v>
      </c>
      <c r="BN270" s="1">
        <v>0.75</v>
      </c>
      <c r="BO270" s="1">
        <v>-1.355140209197998</v>
      </c>
      <c r="BP270" s="1">
        <v>7.355140209197998</v>
      </c>
      <c r="BQ270" s="1">
        <v>1</v>
      </c>
      <c r="BR270" s="1">
        <v>0</v>
      </c>
      <c r="BS270" s="1">
        <v>0.15999999642372131</v>
      </c>
      <c r="BT270" s="1">
        <v>111115</v>
      </c>
      <c r="BU270">
        <f>BH270*0.000001/(AU270*0.0001)</f>
        <v>1.5707132229630234</v>
      </c>
      <c r="BV270">
        <f>(BE270-BD270)/(1000-BE270)*BU270</f>
        <v>3.3306707367439644E-3</v>
      </c>
      <c r="BW270">
        <f>(AZ270+273.15)</f>
        <v>305.85101165771482</v>
      </c>
      <c r="BX270">
        <f>(AY270+273.15)</f>
        <v>306.77191772460935</v>
      </c>
      <c r="BY270">
        <f>(BI270*BQ270+BJ270*BR270)*BS270</f>
        <v>258.18573641659896</v>
      </c>
      <c r="BZ270">
        <f>((BY270+0.00000010773*(BX270^4-BW270^4))-BV270*44100)/(AV270*51.4+0.00000043092*BW270^3)</f>
        <v>0.47682684674855924</v>
      </c>
      <c r="CA270">
        <f>0.61365*EXP(17.502*AT270/(240.97+AT270))</f>
        <v>4.9678513837981431</v>
      </c>
      <c r="CB270">
        <f>CA270*1000/BK270</f>
        <v>50.777858820370824</v>
      </c>
      <c r="CC270">
        <f>(CB270-BE270)</f>
        <v>34.641670313290746</v>
      </c>
      <c r="CD270">
        <f>IF(R270,AZ270,(AY270+AZ270)/2)</f>
        <v>33.161464691162109</v>
      </c>
      <c r="CE270">
        <f>0.61365*EXP(17.502*CD270/(240.97+CD270))</f>
        <v>5.0981230264531137</v>
      </c>
      <c r="CF270">
        <f>IF(CC270&lt;&gt;0,(1000-(CB270+BE270)/2)/CC270*BV270,0)</f>
        <v>9.2929595425816997E-2</v>
      </c>
      <c r="CG270">
        <f>BE270*BK270/1000</f>
        <v>1.5786838647077093</v>
      </c>
      <c r="CH270">
        <f>(CE270-CG270)</f>
        <v>3.5194391617454044</v>
      </c>
      <c r="CI270">
        <f>1/(1.6/T270+1.37/AX270)</f>
        <v>5.8162494955084819E-2</v>
      </c>
      <c r="CJ270">
        <f>U270*BK270*0.001</f>
        <v>21.464405155622252</v>
      </c>
      <c r="CK270">
        <f>U270/BC270</f>
        <v>0.55683208668289708</v>
      </c>
      <c r="CL270">
        <f>(1-BV270*BK270/CA270/T270)*100</f>
        <v>30.104502475198068</v>
      </c>
      <c r="CM270">
        <f>(BC270-S270/(AX270/1.35))</f>
        <v>392.71034272281361</v>
      </c>
      <c r="CN270">
        <f>S270*CL270/100/CM270</f>
        <v>7.0021448581144554E-3</v>
      </c>
      <c r="CO270">
        <f>(Y270-X270)</f>
        <v>0</v>
      </c>
      <c r="CP270">
        <f>BI270*AJ270</f>
        <v>1414.6526827239554</v>
      </c>
      <c r="CQ270">
        <f>(AA270-Z270)</f>
        <v>338.424560546875</v>
      </c>
      <c r="CR270">
        <f>(AA270-AB270)/(AA270-X270)</f>
        <v>0.12020613603254543</v>
      </c>
      <c r="CS270">
        <v>-9999</v>
      </c>
    </row>
    <row r="271" spans="1:97" x14ac:dyDescent="0.2">
      <c r="A271" t="s">
        <v>84</v>
      </c>
      <c r="B271" t="s">
        <v>243</v>
      </c>
      <c r="C271" t="s">
        <v>100</v>
      </c>
      <c r="D271">
        <v>2</v>
      </c>
      <c r="E271">
        <v>4</v>
      </c>
      <c r="F271" t="s">
        <v>332</v>
      </c>
      <c r="G271" t="s">
        <v>101</v>
      </c>
      <c r="H271" t="s">
        <v>374</v>
      </c>
      <c r="I271">
        <v>4</v>
      </c>
      <c r="J271" s="6">
        <v>20130616</v>
      </c>
      <c r="K271" s="6" t="s">
        <v>138</v>
      </c>
      <c r="L271" s="6" t="s">
        <v>86</v>
      </c>
      <c r="M271" s="6" t="s">
        <v>87</v>
      </c>
      <c r="O271" s="1">
        <v>21</v>
      </c>
      <c r="P271" s="1" t="s">
        <v>395</v>
      </c>
      <c r="Q271" s="1">
        <v>6006.9999993108213</v>
      </c>
      <c r="R271" s="1">
        <v>0</v>
      </c>
      <c r="S271">
        <f>(BB271-BC271*(1000-BD271)/(1000-BE271))*BU271</f>
        <v>4.7565998622470165</v>
      </c>
      <c r="T271">
        <f>IF(CF271&lt;&gt;0,1/(1/CF271-1/AX271),0)</f>
        <v>9.1768935383080757E-2</v>
      </c>
      <c r="U271">
        <f>((CI271-BV271/2)*BC271-S271)/(CI271+BV271/2)</f>
        <v>150.90149373663081</v>
      </c>
      <c r="V271" s="1">
        <v>30</v>
      </c>
      <c r="W271" s="1">
        <v>30</v>
      </c>
      <c r="X271" s="1">
        <v>0</v>
      </c>
      <c r="Y271" s="1">
        <v>0</v>
      </c>
      <c r="Z271" s="1">
        <v>697.73974609375</v>
      </c>
      <c r="AA271" s="1">
        <v>1006.188720703125</v>
      </c>
      <c r="AB271" s="1">
        <v>910.3763427734375</v>
      </c>
      <c r="AC271">
        <v>-9999</v>
      </c>
      <c r="AD271">
        <f>CQ271/AA271</f>
        <v>0.30655181106962792</v>
      </c>
      <c r="AE271">
        <f>(AA271-AB271)/AA271</f>
        <v>9.522306895145255E-2</v>
      </c>
      <c r="AF271" s="1">
        <v>-1</v>
      </c>
      <c r="AG271" s="1">
        <v>0.87</v>
      </c>
      <c r="AH271" s="1">
        <v>0.92</v>
      </c>
      <c r="AI271" s="1">
        <v>7.8096399307250977</v>
      </c>
      <c r="AJ271">
        <f>(AI271*AH271+(100-AI271)*AG271)/100</f>
        <v>0.87390481996536251</v>
      </c>
      <c r="AK271">
        <f>(S271-AF271)/CP271</f>
        <v>2.7731550108106486E-3</v>
      </c>
      <c r="AL271">
        <f>(AA271-AB271)/(AA271-Z271)</f>
        <v>0.3106263460626702</v>
      </c>
      <c r="AM271">
        <f>(Y271-AA271)/(Y271-Z271)</f>
        <v>1.4420688033557014</v>
      </c>
      <c r="AN271">
        <f>(Y271-AA271)/AA271</f>
        <v>-1</v>
      </c>
      <c r="AO271" s="1">
        <v>2375.350830078125</v>
      </c>
      <c r="AP271" s="1">
        <v>0.5</v>
      </c>
      <c r="AQ271">
        <f>AE271*AP271*AJ271*AO271</f>
        <v>98.833477297836197</v>
      </c>
      <c r="AR271">
        <f>BV271*1000</f>
        <v>3.3764783894641859</v>
      </c>
      <c r="AS271">
        <f>(CA271-CG271)</f>
        <v>3.5103697674683989</v>
      </c>
      <c r="AT271">
        <f>(AZ271+BZ271*R271)</f>
        <v>33.134780883789062</v>
      </c>
      <c r="AU271" s="1">
        <v>1.91</v>
      </c>
      <c r="AV271">
        <f>(AU271*BO271+BP271)</f>
        <v>4.766822409629822</v>
      </c>
      <c r="AW271" s="1">
        <v>1</v>
      </c>
      <c r="AX271">
        <f>AV271*(AW271+1)*(AW271+1)/(AW271*AW271+1)</f>
        <v>9.5336448192596439</v>
      </c>
      <c r="AY271" s="1">
        <v>33.670005798339844</v>
      </c>
      <c r="AZ271" s="1">
        <v>33.134780883789062</v>
      </c>
      <c r="BA271" s="1">
        <v>36.007160186767578</v>
      </c>
      <c r="BB271" s="1">
        <v>249.86248779296875</v>
      </c>
      <c r="BC271" s="1">
        <v>246.30476379394531</v>
      </c>
      <c r="BD271" s="1">
        <v>14.036229133605957</v>
      </c>
      <c r="BE271" s="1">
        <v>16.151126861572266</v>
      </c>
      <c r="BF271" s="1">
        <v>26.179201126098633</v>
      </c>
      <c r="BG271" s="1">
        <v>30.12373161315918</v>
      </c>
      <c r="BH271" s="1">
        <v>300.01043701171875</v>
      </c>
      <c r="BI271" s="1">
        <v>2375.350830078125</v>
      </c>
      <c r="BJ271" s="1">
        <v>2.2026588916778564</v>
      </c>
      <c r="BK271" s="1">
        <v>97.833641052246094</v>
      </c>
      <c r="BL271" s="1">
        <v>2.4288501739501953</v>
      </c>
      <c r="BM271" s="1">
        <v>-1.7610982060432434E-2</v>
      </c>
      <c r="BN271" s="1">
        <v>0.5</v>
      </c>
      <c r="BO271" s="1">
        <v>-1.355140209197998</v>
      </c>
      <c r="BP271" s="1">
        <v>7.355140209197998</v>
      </c>
      <c r="BQ271" s="1">
        <v>1</v>
      </c>
      <c r="BR271" s="1">
        <v>0</v>
      </c>
      <c r="BS271" s="1">
        <v>0.15999999642372131</v>
      </c>
      <c r="BT271" s="1">
        <v>111115</v>
      </c>
      <c r="BU271">
        <f>BH271*0.000001/(AU271*0.0001)</f>
        <v>1.5707352723126633</v>
      </c>
      <c r="BV271">
        <f>(BE271-BD271)/(1000-BE271)*BU271</f>
        <v>3.3764783894641858E-3</v>
      </c>
      <c r="BW271">
        <f>(AZ271+273.15)</f>
        <v>306.28478088378904</v>
      </c>
      <c r="BX271">
        <f>(AY271+273.15)</f>
        <v>306.82000579833982</v>
      </c>
      <c r="BY271">
        <f>(BI271*BQ271+BJ271*BR271)*BS271</f>
        <v>380.05612431758345</v>
      </c>
      <c r="BZ271">
        <f>((BY271+0.00000010773*(BX271^4-BW271^4))-BV271*44100)/(AV271*51.4+0.00000043092*BW271^3)</f>
        <v>0.92385876443315373</v>
      </c>
      <c r="CA271">
        <f>0.61365*EXP(17.502*AT271/(240.97+AT271))</f>
        <v>5.0904933154327496</v>
      </c>
      <c r="CB271">
        <f>CA271*1000/BK271</f>
        <v>52.032135988011262</v>
      </c>
      <c r="CC271">
        <f>(CB271-BE271)</f>
        <v>35.881009126438997</v>
      </c>
      <c r="CD271">
        <f>IF(R271,AZ271,(AY271+AZ271)/2)</f>
        <v>33.402393341064453</v>
      </c>
      <c r="CE271">
        <f>0.61365*EXP(17.502*CD271/(240.97+CD271))</f>
        <v>5.167463527310975</v>
      </c>
      <c r="CF271">
        <f>IF(CC271&lt;&gt;0,(1000-(CB271+BE271)/2)/CC271*BV271,0)</f>
        <v>9.0894008058810469E-2</v>
      </c>
      <c r="CG271">
        <f>BE271*BK271/1000</f>
        <v>1.5801235479643509</v>
      </c>
      <c r="CH271">
        <f>(CE271-CG271)</f>
        <v>3.5873399793466243</v>
      </c>
      <c r="CI271">
        <f>1/(1.6/T271+1.37/AX271)</f>
        <v>5.6886719200951397E-2</v>
      </c>
      <c r="CJ271">
        <f>U271*BK271*0.001</f>
        <v>14.763242572477301</v>
      </c>
      <c r="CK271">
        <f>U271/BC271</f>
        <v>0.61266169363607037</v>
      </c>
      <c r="CL271">
        <f>(1-BV271*BK271/CA271/T271)*100</f>
        <v>29.287429235834704</v>
      </c>
      <c r="CM271">
        <f>(BC271-S271/(AX271/1.35))</f>
        <v>245.63121134514199</v>
      </c>
      <c r="CN271">
        <f>S271*CL271/100/CM271</f>
        <v>5.6714527891569512E-3</v>
      </c>
      <c r="CO271">
        <f>(Y271-X271)</f>
        <v>0</v>
      </c>
      <c r="CP271">
        <f>BI271*AJ271</f>
        <v>2075.8305395139982</v>
      </c>
      <c r="CQ271">
        <f>(AA271-Z271)</f>
        <v>308.448974609375</v>
      </c>
      <c r="CR271">
        <f>(AA271-AB271)/(AA271-X271)</f>
        <v>9.522306895145255E-2</v>
      </c>
      <c r="CS271">
        <v>-9999</v>
      </c>
    </row>
    <row r="272" spans="1:97" x14ac:dyDescent="0.2">
      <c r="A272" t="s">
        <v>84</v>
      </c>
      <c r="B272" t="s">
        <v>243</v>
      </c>
      <c r="C272" t="s">
        <v>100</v>
      </c>
      <c r="D272">
        <v>2</v>
      </c>
      <c r="E272">
        <v>4</v>
      </c>
      <c r="F272" t="s">
        <v>332</v>
      </c>
      <c r="G272" t="s">
        <v>101</v>
      </c>
      <c r="H272" t="s">
        <v>374</v>
      </c>
      <c r="I272">
        <v>4</v>
      </c>
      <c r="J272" s="6">
        <v>20130616</v>
      </c>
      <c r="K272" s="6" t="s">
        <v>138</v>
      </c>
      <c r="L272" s="6" t="s">
        <v>86</v>
      </c>
      <c r="M272" s="6" t="s">
        <v>87</v>
      </c>
      <c r="O272" s="1">
        <v>22</v>
      </c>
      <c r="P272" s="1" t="s">
        <v>396</v>
      </c>
      <c r="Q272" s="1">
        <v>6121.9999990351498</v>
      </c>
      <c r="R272" s="1">
        <v>0</v>
      </c>
      <c r="S272">
        <f>(BB272-BC272*(1000-BD272)/(1000-BE272))*BU272</f>
        <v>-0.45232248534339226</v>
      </c>
      <c r="T272">
        <f>IF(CF272&lt;&gt;0,1/(1/CF272-1/AX272),0)</f>
        <v>9.1583675191623234E-2</v>
      </c>
      <c r="U272">
        <f>((CI272-BV272/2)*BC272-S272)/(CI272+BV272/2)</f>
        <v>102.29443515530302</v>
      </c>
      <c r="V272" s="1">
        <v>31</v>
      </c>
      <c r="W272" s="1">
        <v>31</v>
      </c>
      <c r="X272" s="1">
        <v>0</v>
      </c>
      <c r="Y272" s="1">
        <v>0</v>
      </c>
      <c r="Z272" s="1">
        <v>694.706298828125</v>
      </c>
      <c r="AA272" s="1">
        <v>1012.429931640625</v>
      </c>
      <c r="AB272" s="1">
        <v>909.6925048828125</v>
      </c>
      <c r="AC272">
        <v>-9999</v>
      </c>
      <c r="AD272">
        <f>CQ272/AA272</f>
        <v>0.31382283640867314</v>
      </c>
      <c r="AE272">
        <f>(AA272-AB272)/AA272</f>
        <v>0.10147608594634129</v>
      </c>
      <c r="AF272" s="1">
        <v>-1</v>
      </c>
      <c r="AG272" s="1">
        <v>0.87</v>
      </c>
      <c r="AH272" s="1">
        <v>0.92</v>
      </c>
      <c r="AI272" s="1">
        <v>7.8096399307250977</v>
      </c>
      <c r="AJ272">
        <f>(AI272*AH272+(100-AI272)*AG272)/100</f>
        <v>0.87390481996536251</v>
      </c>
      <c r="AK272">
        <f>(S272-AF272)/CP272</f>
        <v>2.638570366177815E-4</v>
      </c>
      <c r="AL272">
        <f>(AA272-AB272)/(AA272-Z272)</f>
        <v>0.32335468988685995</v>
      </c>
      <c r="AM272">
        <f>(Y272-AA272)/(Y272-Z272)</f>
        <v>1.4573495783015882</v>
      </c>
      <c r="AN272">
        <f>(Y272-AA272)/AA272</f>
        <v>-1</v>
      </c>
      <c r="AO272" s="1">
        <v>2375.15576171875</v>
      </c>
      <c r="AP272" s="1">
        <v>0.5</v>
      </c>
      <c r="AQ272">
        <f>AE272*AP272*AJ272*AO272</f>
        <v>105.31492974485107</v>
      </c>
      <c r="AR272">
        <f>BV272*1000</f>
        <v>3.2969237918849523</v>
      </c>
      <c r="AS272">
        <f>(CA272-CG272)</f>
        <v>3.435816467457224</v>
      </c>
      <c r="AT272">
        <f>(AZ272+BZ272*R272)</f>
        <v>32.854862213134766</v>
      </c>
      <c r="AU272" s="1">
        <v>1.91</v>
      </c>
      <c r="AV272">
        <f>(AU272*BO272+BP272)</f>
        <v>4.766822409629822</v>
      </c>
      <c r="AW272" s="1">
        <v>1</v>
      </c>
      <c r="AX272">
        <f>AV272*(AW272+1)*(AW272+1)/(AW272*AW272+1)</f>
        <v>9.5336448192596439</v>
      </c>
      <c r="AY272" s="1">
        <v>33.677204132080078</v>
      </c>
      <c r="AZ272" s="1">
        <v>32.854862213134766</v>
      </c>
      <c r="BA272" s="1">
        <v>36.005702972412109</v>
      </c>
      <c r="BB272" s="1">
        <v>100.12941741943359</v>
      </c>
      <c r="BC272" s="1">
        <v>100.20705413818359</v>
      </c>
      <c r="BD272" s="1">
        <v>14.03711986541748</v>
      </c>
      <c r="BE272" s="1">
        <v>16.102277755737305</v>
      </c>
      <c r="BF272" s="1">
        <v>26.16853141784668</v>
      </c>
      <c r="BG272" s="1">
        <v>30.018476486206055</v>
      </c>
      <c r="BH272" s="1">
        <v>300.01223754882812</v>
      </c>
      <c r="BI272" s="1">
        <v>2375.15576171875</v>
      </c>
      <c r="BJ272" s="1">
        <v>2.0488278865814209</v>
      </c>
      <c r="BK272" s="1">
        <v>97.826927185058594</v>
      </c>
      <c r="BL272" s="1">
        <v>2.2598743438720703</v>
      </c>
      <c r="BM272" s="1">
        <v>-1.5545323491096497E-2</v>
      </c>
      <c r="BN272" s="1">
        <v>0.5</v>
      </c>
      <c r="BO272" s="1">
        <v>-1.355140209197998</v>
      </c>
      <c r="BP272" s="1">
        <v>7.355140209197998</v>
      </c>
      <c r="BQ272" s="1">
        <v>1</v>
      </c>
      <c r="BR272" s="1">
        <v>0</v>
      </c>
      <c r="BS272" s="1">
        <v>0.15999999642372131</v>
      </c>
      <c r="BT272" s="1">
        <v>111115</v>
      </c>
      <c r="BU272">
        <f>BH272*0.000001/(AU272*0.0001)</f>
        <v>1.5707446992085241</v>
      </c>
      <c r="BV272">
        <f>(BE272-BD272)/(1000-BE272)*BU272</f>
        <v>3.2969237918849524E-3</v>
      </c>
      <c r="BW272">
        <f>(AZ272+273.15)</f>
        <v>306.00486221313474</v>
      </c>
      <c r="BX272">
        <f>(AY272+273.15)</f>
        <v>306.82720413208006</v>
      </c>
      <c r="BY272">
        <f>(BI272*BQ272+BJ272*BR272)*BS272</f>
        <v>380.02491338078107</v>
      </c>
      <c r="BZ272">
        <f>((BY272+0.00000010773*(BX272^4-BW272^4))-BV272*44100)/(AV272*51.4+0.00000043092*BW272^3)</f>
        <v>0.9512875719733046</v>
      </c>
      <c r="CA272">
        <f>0.61365*EXP(17.502*AT272/(240.97+AT272))</f>
        <v>5.0110528209813259</v>
      </c>
      <c r="CB272">
        <f>CA272*1000/BK272</f>
        <v>51.223655543242693</v>
      </c>
      <c r="CC272">
        <f>(CB272-BE272)</f>
        <v>35.121377787505388</v>
      </c>
      <c r="CD272">
        <f>IF(R272,AZ272,(AY272+AZ272)/2)</f>
        <v>33.266033172607422</v>
      </c>
      <c r="CE272">
        <f>0.61365*EXP(17.502*CD272/(240.97+CD272))</f>
        <v>5.1281183015836982</v>
      </c>
      <c r="CF272">
        <f>IF(CC272&lt;&gt;0,(1000-(CB272+BE272)/2)/CC272*BV272,0)</f>
        <v>9.071226008013368E-2</v>
      </c>
      <c r="CG272">
        <f>BE272*BK272/1000</f>
        <v>1.5752363535241021</v>
      </c>
      <c r="CH272">
        <f>(CE272-CG272)</f>
        <v>3.5528819480595963</v>
      </c>
      <c r="CI272">
        <f>1/(1.6/T272+1.37/AX272)</f>
        <v>5.6772815024931915E-2</v>
      </c>
      <c r="CJ272">
        <f>U272*BK272*0.001</f>
        <v>10.007150259374527</v>
      </c>
      <c r="CK272">
        <f>U272/BC272</f>
        <v>1.0208306793875106</v>
      </c>
      <c r="CL272">
        <f>(1-BV272*BK272/CA272/T272)*100</f>
        <v>29.721857753289392</v>
      </c>
      <c r="CM272">
        <f>(BC272-S272/(AX272/1.35))</f>
        <v>100.27110470507486</v>
      </c>
      <c r="CN272">
        <f>S272*CL272/100/CM272</f>
        <v>-1.3407516160844906E-3</v>
      </c>
      <c r="CO272">
        <f>(Y272-X272)</f>
        <v>0</v>
      </c>
      <c r="CP272">
        <f>BI272*AJ272</f>
        <v>2075.6600683345177</v>
      </c>
      <c r="CQ272">
        <f>(AA272-Z272)</f>
        <v>317.7236328125</v>
      </c>
      <c r="CR272">
        <f>(AA272-AB272)/(AA272-X272)</f>
        <v>0.10147608594634129</v>
      </c>
      <c r="CS272">
        <v>-9999</v>
      </c>
    </row>
    <row r="273" spans="1:97" x14ac:dyDescent="0.2">
      <c r="A273" t="s">
        <v>84</v>
      </c>
      <c r="B273" t="s">
        <v>243</v>
      </c>
      <c r="C273" t="s">
        <v>100</v>
      </c>
      <c r="D273">
        <v>2</v>
      </c>
      <c r="E273">
        <v>4</v>
      </c>
      <c r="F273" t="s">
        <v>332</v>
      </c>
      <c r="G273" t="s">
        <v>101</v>
      </c>
      <c r="H273" t="s">
        <v>374</v>
      </c>
      <c r="I273">
        <v>4</v>
      </c>
      <c r="J273" s="6">
        <v>20130616</v>
      </c>
      <c r="K273" s="6" t="s">
        <v>138</v>
      </c>
      <c r="L273" s="6" t="s">
        <v>86</v>
      </c>
      <c r="M273" s="6" t="s">
        <v>87</v>
      </c>
      <c r="O273" s="1">
        <v>23</v>
      </c>
      <c r="P273" s="1" t="s">
        <v>397</v>
      </c>
      <c r="Q273" s="1">
        <v>6241.4999990696087</v>
      </c>
      <c r="R273" s="1">
        <v>0</v>
      </c>
      <c r="S273">
        <f>(BB273-BC273*(1000-BD273)/(1000-BE273))*BU273</f>
        <v>-1.8315762201253296</v>
      </c>
      <c r="T273">
        <f>IF(CF273&lt;&gt;0,1/(1/CF273-1/AX273),0)</f>
        <v>9.0941908555130901E-2</v>
      </c>
      <c r="U273">
        <f>((CI273-BV273/2)*BC273-S273)/(CI273+BV273/2)</f>
        <v>78.959911806125788</v>
      </c>
      <c r="V273" s="1">
        <v>32</v>
      </c>
      <c r="W273" s="1">
        <v>32</v>
      </c>
      <c r="X273" s="1">
        <v>0</v>
      </c>
      <c r="Y273" s="1">
        <v>0</v>
      </c>
      <c r="Z273" s="1">
        <v>692.4453125</v>
      </c>
      <c r="AA273" s="1">
        <v>993.825439453125</v>
      </c>
      <c r="AB273" s="1">
        <v>910.71282958984375</v>
      </c>
      <c r="AC273">
        <v>-9999</v>
      </c>
      <c r="AD273">
        <f>CQ273/AA273</f>
        <v>0.30325257835919983</v>
      </c>
      <c r="AE273">
        <f>(AA273-AB273)/AA273</f>
        <v>8.3628982076586658E-2</v>
      </c>
      <c r="AF273" s="1">
        <v>-1</v>
      </c>
      <c r="AG273" s="1">
        <v>0.87</v>
      </c>
      <c r="AH273" s="1">
        <v>0.92</v>
      </c>
      <c r="AI273" s="1">
        <v>13.253566741943359</v>
      </c>
      <c r="AJ273">
        <f>(AI273*AH273+(100-AI273)*AG273)/100</f>
        <v>0.87662678337097166</v>
      </c>
      <c r="AK273">
        <f>(S273-AF273)/CP273</f>
        <v>-5.8358585298472622E-4</v>
      </c>
      <c r="AL273">
        <f>(AA273-AB273)/(AA273-Z273)</f>
        <v>0.27577335872649666</v>
      </c>
      <c r="AM273">
        <f>(Y273-AA273)/(Y273-Z273)</f>
        <v>1.4352403309151218</v>
      </c>
      <c r="AN273">
        <f>(Y273-AA273)/AA273</f>
        <v>-1</v>
      </c>
      <c r="AO273" s="1">
        <v>1625.4835205078125</v>
      </c>
      <c r="AP273" s="1">
        <v>0.5</v>
      </c>
      <c r="AQ273">
        <f>AE273*AP273*AJ273*AO273</f>
        <v>59.583240796960339</v>
      </c>
      <c r="AR273">
        <f>BV273*1000</f>
        <v>3.3699852788350557</v>
      </c>
      <c r="AS273">
        <f>(CA273-CG273)</f>
        <v>3.5344328133373608</v>
      </c>
      <c r="AT273">
        <f>(AZ273+BZ273*R273)</f>
        <v>33.215061187744141</v>
      </c>
      <c r="AU273" s="1">
        <v>1.91</v>
      </c>
      <c r="AV273">
        <f>(AU273*BO273+BP273)</f>
        <v>4.766822409629822</v>
      </c>
      <c r="AW273" s="1">
        <v>1</v>
      </c>
      <c r="AX273">
        <f>AV273*(AW273+1)*(AW273+1)/(AW273*AW273+1)</f>
        <v>9.5336448192596439</v>
      </c>
      <c r="AY273" s="1">
        <v>33.688102722167969</v>
      </c>
      <c r="AZ273" s="1">
        <v>33.215061187744141</v>
      </c>
      <c r="BA273" s="1">
        <v>36.00616455078125</v>
      </c>
      <c r="BB273" s="1">
        <v>49.278911590576172</v>
      </c>
      <c r="BC273" s="1">
        <v>50.336936950683594</v>
      </c>
      <c r="BD273" s="1">
        <v>14.030810356140137</v>
      </c>
      <c r="BE273" s="1">
        <v>16.141580581665039</v>
      </c>
      <c r="BF273" s="1">
        <v>26.140237808227539</v>
      </c>
      <c r="BG273" s="1">
        <v>30.072729110717773</v>
      </c>
      <c r="BH273" s="1">
        <v>300.02194213867188</v>
      </c>
      <c r="BI273" s="1">
        <v>1625.4835205078125</v>
      </c>
      <c r="BJ273" s="1">
        <v>2.1281569004058838</v>
      </c>
      <c r="BK273" s="1">
        <v>97.824691772460938</v>
      </c>
      <c r="BL273" s="1">
        <v>2.1561717987060547</v>
      </c>
      <c r="BM273" s="1">
        <v>-1.5064671635627747E-2</v>
      </c>
      <c r="BN273" s="1">
        <v>0.5</v>
      </c>
      <c r="BO273" s="1">
        <v>-1.355140209197998</v>
      </c>
      <c r="BP273" s="1">
        <v>7.355140209197998</v>
      </c>
      <c r="BQ273" s="1">
        <v>1</v>
      </c>
      <c r="BR273" s="1">
        <v>0</v>
      </c>
      <c r="BS273" s="1">
        <v>0.15999999642372131</v>
      </c>
      <c r="BT273" s="1">
        <v>111115</v>
      </c>
      <c r="BU273">
        <f>BH273*0.000001/(AU273*0.0001)</f>
        <v>1.5707955085794336</v>
      </c>
      <c r="BV273">
        <f>(BE273-BD273)/(1000-BE273)*BU273</f>
        <v>3.3699852788350556E-3</v>
      </c>
      <c r="BW273">
        <f>(AZ273+273.15)</f>
        <v>306.36506118774412</v>
      </c>
      <c r="BX273">
        <f>(AY273+273.15)</f>
        <v>306.83810272216795</v>
      </c>
      <c r="BY273">
        <f>(BI273*BQ273+BJ273*BR273)*BS273</f>
        <v>260.07735746806793</v>
      </c>
      <c r="BZ273">
        <f>((BY273+0.00000010773*(BX273^4-BW273^4))-BV273*44100)/(AV273*51.4+0.00000043092*BW273^3)</f>
        <v>0.45584099670183176</v>
      </c>
      <c r="CA273">
        <f>0.61365*EXP(17.502*AT273/(240.97+AT273))</f>
        <v>5.1134779584590841</v>
      </c>
      <c r="CB273">
        <f>CA273*1000/BK273</f>
        <v>52.271853514785128</v>
      </c>
      <c r="CC273">
        <f>(CB273-BE273)</f>
        <v>36.130272933120089</v>
      </c>
      <c r="CD273">
        <f>IF(R273,AZ273,(AY273+AZ273)/2)</f>
        <v>33.451581954956055</v>
      </c>
      <c r="CE273">
        <f>0.61365*EXP(17.502*CD273/(240.97+CD273))</f>
        <v>5.1817206672602802</v>
      </c>
      <c r="CF273">
        <f>IF(CC273&lt;&gt;0,(1000-(CB273+BE273)/2)/CC273*BV273,0)</f>
        <v>9.0082606128383744E-2</v>
      </c>
      <c r="CG273">
        <f>BE273*BK273/1000</f>
        <v>1.5790451451217231</v>
      </c>
      <c r="CH273">
        <f>(CE273-CG273)</f>
        <v>3.6026755221385569</v>
      </c>
      <c r="CI273">
        <f>1/(1.6/T273+1.37/AX273)</f>
        <v>5.6378206312241635E-2</v>
      </c>
      <c r="CJ273">
        <f>U273*BK273*0.001</f>
        <v>7.7242290348149547</v>
      </c>
      <c r="CK273">
        <f>U273/BC273</f>
        <v>1.5686276636873011</v>
      </c>
      <c r="CL273">
        <f>(1-BV273*BK273/CA273/T273)*100</f>
        <v>29.108194158998803</v>
      </c>
      <c r="CM273">
        <f>(BC273-S273/(AX273/1.35))</f>
        <v>50.596295039226398</v>
      </c>
      <c r="CN273">
        <f>S273*CL273/100/CM273</f>
        <v>-1.0537110709604317E-2</v>
      </c>
      <c r="CO273">
        <f>(Y273-X273)</f>
        <v>0</v>
      </c>
      <c r="CP273">
        <f>BI273*AJ273</f>
        <v>1424.9423900052866</v>
      </c>
      <c r="CQ273">
        <f>(AA273-Z273)</f>
        <v>301.380126953125</v>
      </c>
      <c r="CR273">
        <f>(AA273-AB273)/(AA273-X273)</f>
        <v>8.3628982076586658E-2</v>
      </c>
      <c r="CS273">
        <v>-9999</v>
      </c>
    </row>
    <row r="274" spans="1:97" x14ac:dyDescent="0.2">
      <c r="A274" t="s">
        <v>84</v>
      </c>
      <c r="B274" t="s">
        <v>243</v>
      </c>
      <c r="C274" t="s">
        <v>100</v>
      </c>
      <c r="D274">
        <v>2</v>
      </c>
      <c r="E274">
        <v>4</v>
      </c>
      <c r="F274" t="s">
        <v>332</v>
      </c>
      <c r="G274" t="s">
        <v>101</v>
      </c>
      <c r="H274" t="s">
        <v>374</v>
      </c>
      <c r="I274">
        <v>4</v>
      </c>
      <c r="J274" s="6">
        <v>20130616</v>
      </c>
      <c r="K274" s="6" t="s">
        <v>138</v>
      </c>
      <c r="L274" s="6" t="s">
        <v>86</v>
      </c>
      <c r="M274" s="6" t="s">
        <v>87</v>
      </c>
      <c r="O274" s="1">
        <v>24</v>
      </c>
      <c r="P274" s="1" t="s">
        <v>398</v>
      </c>
      <c r="Q274" s="1">
        <v>6410.499998931773</v>
      </c>
      <c r="R274" s="1">
        <v>0</v>
      </c>
      <c r="S274">
        <f>(BB274-BC274*(1000-BD274)/(1000-BE274))*BU274</f>
        <v>9.4721255554694981</v>
      </c>
      <c r="T274">
        <f>IF(CF274&lt;&gt;0,1/(1/CF274-1/AX274),0)</f>
        <v>9.2378841994475561E-2</v>
      </c>
      <c r="U274">
        <f>((CI274-BV274/2)*BC274-S274)/(CI274+BV274/2)</f>
        <v>210.26753034974664</v>
      </c>
      <c r="V274" s="1">
        <v>33</v>
      </c>
      <c r="W274" s="1">
        <v>33</v>
      </c>
      <c r="X274" s="1">
        <v>0</v>
      </c>
      <c r="Y274" s="1">
        <v>0</v>
      </c>
      <c r="Z274" s="1">
        <v>692.12451171875</v>
      </c>
      <c r="AA274" s="1">
        <v>1030.17431640625</v>
      </c>
      <c r="AB274" s="1">
        <v>913.31842041015625</v>
      </c>
      <c r="AC274">
        <v>-9999</v>
      </c>
      <c r="AD274">
        <f>CQ274/AA274</f>
        <v>0.32814815832992461</v>
      </c>
      <c r="AE274">
        <f>(AA274-AB274)/AA274</f>
        <v>0.11343312887448413</v>
      </c>
      <c r="AF274" s="1">
        <v>-1</v>
      </c>
      <c r="AG274" s="1">
        <v>0.87</v>
      </c>
      <c r="AH274" s="1">
        <v>0.92</v>
      </c>
      <c r="AI274" s="1">
        <v>7.8096399307250977</v>
      </c>
      <c r="AJ274">
        <f>(AI274*AH274+(100-AI274)*AG274)/100</f>
        <v>0.87390481996536251</v>
      </c>
      <c r="AK274">
        <f>(S274-AF274)/CP274</f>
        <v>5.0422271053608232E-3</v>
      </c>
      <c r="AL274">
        <f>(AA274-AB274)/(AA274-Z274)</f>
        <v>0.34567656710855871</v>
      </c>
      <c r="AM274">
        <f>(Y274-AA274)/(Y274-Z274)</f>
        <v>1.4884233963163973</v>
      </c>
      <c r="AN274">
        <f>(Y274-AA274)/AA274</f>
        <v>-1</v>
      </c>
      <c r="AO274" s="1">
        <v>2376.557373046875</v>
      </c>
      <c r="AP274" s="1">
        <v>0.5</v>
      </c>
      <c r="AQ274">
        <f>AE274*AP274*AJ274*AO274</f>
        <v>117.79377871143555</v>
      </c>
      <c r="AR274">
        <f>BV274*1000</f>
        <v>3.3276814434187085</v>
      </c>
      <c r="AS274">
        <f>(CA274-CG274)</f>
        <v>3.4383245038751387</v>
      </c>
      <c r="AT274">
        <f>(AZ274+BZ274*R274)</f>
        <v>32.854701995849609</v>
      </c>
      <c r="AU274" s="1">
        <v>1.91</v>
      </c>
      <c r="AV274">
        <f>(AU274*BO274+BP274)</f>
        <v>4.766822409629822</v>
      </c>
      <c r="AW274" s="1">
        <v>1</v>
      </c>
      <c r="AX274">
        <f>AV274*(AW274+1)*(AW274+1)/(AW274*AW274+1)</f>
        <v>9.5336448192596439</v>
      </c>
      <c r="AY274" s="1">
        <v>33.694393157958984</v>
      </c>
      <c r="AZ274" s="1">
        <v>32.854701995849609</v>
      </c>
      <c r="BA274" s="1">
        <v>36.004344940185547</v>
      </c>
      <c r="BB274" s="1">
        <v>400.08477783203125</v>
      </c>
      <c r="BC274" s="1">
        <v>393.22119140625</v>
      </c>
      <c r="BD274" s="1">
        <v>13.99176025390625</v>
      </c>
      <c r="BE274" s="1">
        <v>16.076297760009766</v>
      </c>
      <c r="BF274" s="1">
        <v>26.058723449707031</v>
      </c>
      <c r="BG274" s="1">
        <v>29.941036224365234</v>
      </c>
      <c r="BH274" s="1">
        <v>300.00384521484375</v>
      </c>
      <c r="BI274" s="1">
        <v>2376.557373046875</v>
      </c>
      <c r="BJ274" s="1">
        <v>2.0425388813018799</v>
      </c>
      <c r="BK274" s="1">
        <v>97.826202392578125</v>
      </c>
      <c r="BL274" s="1">
        <v>2.5508251190185547</v>
      </c>
      <c r="BM274" s="1">
        <v>-4.6143084764480591E-3</v>
      </c>
      <c r="BN274" s="1">
        <v>0.75</v>
      </c>
      <c r="BO274" s="1">
        <v>-1.355140209197998</v>
      </c>
      <c r="BP274" s="1">
        <v>7.355140209197998</v>
      </c>
      <c r="BQ274" s="1">
        <v>1</v>
      </c>
      <c r="BR274" s="1">
        <v>0</v>
      </c>
      <c r="BS274" s="1">
        <v>0.15999999642372131</v>
      </c>
      <c r="BT274" s="1">
        <v>111115</v>
      </c>
      <c r="BU274">
        <f>BH274*0.000001/(AU274*0.0001)</f>
        <v>1.5707007602871399</v>
      </c>
      <c r="BV274">
        <f>(BE274-BD274)/(1000-BE274)*BU274</f>
        <v>3.3276814434187087E-3</v>
      </c>
      <c r="BW274">
        <f>(AZ274+273.15)</f>
        <v>306.00470199584959</v>
      </c>
      <c r="BX274">
        <f>(AY274+273.15)</f>
        <v>306.84439315795896</v>
      </c>
      <c r="BY274">
        <f>(BI274*BQ274+BJ274*BR274)*BS274</f>
        <v>380.24917118826852</v>
      </c>
      <c r="BZ274">
        <f>((BY274+0.00000010773*(BX274^4-BW274^4))-BV274*44100)/(AV274*51.4+0.00000043092*BW274^3)</f>
        <v>0.94772768117473505</v>
      </c>
      <c r="CA274">
        <f>0.61365*EXP(17.502*AT274/(240.97+AT274))</f>
        <v>5.0110076622692041</v>
      </c>
      <c r="CB274">
        <f>CA274*1000/BK274</f>
        <v>51.223573436490454</v>
      </c>
      <c r="CC274">
        <f>(CB274-BE274)</f>
        <v>35.147275676480689</v>
      </c>
      <c r="CD274">
        <f>IF(R274,AZ274,(AY274+AZ274)/2)</f>
        <v>33.274547576904297</v>
      </c>
      <c r="CE274">
        <f>0.61365*EXP(17.502*CD274/(240.97+CD274))</f>
        <v>5.1305673880894753</v>
      </c>
      <c r="CF274">
        <f>IF(CC274&lt;&gt;0,(1000-(CB274+BE274)/2)/CC274*BV274,0)</f>
        <v>9.1492302469064868E-2</v>
      </c>
      <c r="CG274">
        <f>BE274*BK274/1000</f>
        <v>1.5726831583940657</v>
      </c>
      <c r="CH274">
        <f>(CE274-CG274)</f>
        <v>3.5578842296954099</v>
      </c>
      <c r="CI274">
        <f>1/(1.6/T274+1.37/AX274)</f>
        <v>5.7261683670729993E-2</v>
      </c>
      <c r="CJ274">
        <f>U274*BK274*0.001</f>
        <v>20.569673980581875</v>
      </c>
      <c r="CK274">
        <f>U274/BC274</f>
        <v>0.53473092230299513</v>
      </c>
      <c r="CL274">
        <f>(1-BV274*BK274/CA274/T274)*100</f>
        <v>29.676681141567208</v>
      </c>
      <c r="CM274">
        <f>(BC274-S274/(AX274/1.35))</f>
        <v>391.87990276561897</v>
      </c>
      <c r="CN274">
        <f>S274*CL274/100/CM274</f>
        <v>7.1731478919622848E-3</v>
      </c>
      <c r="CO274">
        <f>(Y274-X274)</f>
        <v>0</v>
      </c>
      <c r="CP274">
        <f>BI274*AJ274</f>
        <v>2076.8849432298844</v>
      </c>
      <c r="CQ274">
        <f>(AA274-Z274)</f>
        <v>338.0498046875</v>
      </c>
      <c r="CR274">
        <f>(AA274-AB274)/(AA274-X274)</f>
        <v>0.11343312887448413</v>
      </c>
      <c r="CS274">
        <v>-9999</v>
      </c>
    </row>
    <row r="275" spans="1:97" x14ac:dyDescent="0.2">
      <c r="A275" t="s">
        <v>84</v>
      </c>
      <c r="B275" t="s">
        <v>243</v>
      </c>
      <c r="C275" t="s">
        <v>100</v>
      </c>
      <c r="D275">
        <v>2</v>
      </c>
      <c r="E275">
        <v>4</v>
      </c>
      <c r="F275" t="s">
        <v>332</v>
      </c>
      <c r="G275" t="s">
        <v>101</v>
      </c>
      <c r="H275" t="s">
        <v>374</v>
      </c>
      <c r="I275">
        <v>5</v>
      </c>
      <c r="J275" s="6">
        <v>20130616</v>
      </c>
      <c r="K275" s="6" t="s">
        <v>138</v>
      </c>
      <c r="L275" s="6" t="s">
        <v>86</v>
      </c>
      <c r="M275" s="6" t="s">
        <v>87</v>
      </c>
      <c r="O275" s="1">
        <v>25</v>
      </c>
      <c r="P275" s="1" t="s">
        <v>399</v>
      </c>
      <c r="Q275" s="1">
        <v>6523.4999993452802</v>
      </c>
      <c r="R275" s="1">
        <v>0</v>
      </c>
      <c r="S275">
        <f t="shared" ref="S275:S288" si="360">(BB275-BC275*(1000-BD275)/(1000-BE275))*BU275</f>
        <v>9.2200810205682391</v>
      </c>
      <c r="T275">
        <f t="shared" ref="T275:T288" si="361">IF(CF275&lt;&gt;0,1/(1/CF275-1/AX275),0)</f>
        <v>9.0619548090085406E-2</v>
      </c>
      <c r="U275">
        <f t="shared" ref="U275:U288" si="362">((CI275-BV275/2)*BC275-S275)/(CI275+BV275/2)</f>
        <v>211.6598453337962</v>
      </c>
      <c r="V275" s="1">
        <v>34</v>
      </c>
      <c r="W275" s="1">
        <v>34</v>
      </c>
      <c r="X275" s="1">
        <v>0</v>
      </c>
      <c r="Y275" s="1">
        <v>0</v>
      </c>
      <c r="Z275" s="1">
        <v>692.35791015625</v>
      </c>
      <c r="AA275" s="1">
        <v>1019.2890625</v>
      </c>
      <c r="AB275" s="1">
        <v>903.897705078125</v>
      </c>
      <c r="AC275">
        <v>-9999</v>
      </c>
      <c r="AD275">
        <f t="shared" ref="AD275:AD288" si="363">CQ275/AA275</f>
        <v>0.32074429557979289</v>
      </c>
      <c r="AE275">
        <f t="shared" ref="AE275:AE288" si="364">(AA275-AB275)/AA275</f>
        <v>0.11320768726670703</v>
      </c>
      <c r="AF275" s="1">
        <v>-1</v>
      </c>
      <c r="AG275" s="1">
        <v>0.87</v>
      </c>
      <c r="AH275" s="1">
        <v>0.92</v>
      </c>
      <c r="AI275" s="1">
        <v>7.8096399307250977</v>
      </c>
      <c r="AJ275">
        <f t="shared" ref="AJ275:AJ288" si="365">(AI275*AH275+(100-AI275)*AG275)/100</f>
        <v>0.87390481996536251</v>
      </c>
      <c r="AK275">
        <f t="shared" ref="AK275:AK288" si="366">(S275-AF275)/CP275</f>
        <v>4.9234318651749003E-3</v>
      </c>
      <c r="AL275">
        <f t="shared" ref="AL275:AL288" si="367">(AA275-AB275)/(AA275-Z275)</f>
        <v>0.35295308077753135</v>
      </c>
      <c r="AM275">
        <f t="shared" ref="AM275:AM288" si="368">(Y275-AA275)/(Y275-Z275)</f>
        <v>1.4721996348246658</v>
      </c>
      <c r="AN275">
        <f t="shared" ref="AN275:AN288" si="369">(Y275-AA275)/AA275</f>
        <v>-1</v>
      </c>
      <c r="AO275" s="1">
        <v>2375.32080078125</v>
      </c>
      <c r="AP275" s="1">
        <v>0.5</v>
      </c>
      <c r="AQ275">
        <f t="shared" ref="AQ275:AQ288" si="370">AE275*AP275*AJ275*AO275</f>
        <v>117.49850182762671</v>
      </c>
      <c r="AR275">
        <f t="shared" ref="AR275:AR288" si="371">BV275*1000</f>
        <v>3.3862430946865278</v>
      </c>
      <c r="AS275">
        <f t="shared" ref="AS275:AS288" si="372">(CA275-CG275)</f>
        <v>3.5637443169791272</v>
      </c>
      <c r="AT275">
        <f t="shared" ref="AT275:AT288" si="373">(AZ275+BZ275*R275)</f>
        <v>33.297828674316406</v>
      </c>
      <c r="AU275" s="1">
        <v>1.91</v>
      </c>
      <c r="AV275">
        <f t="shared" ref="AV275:AV288" si="374">(AU275*BO275+BP275)</f>
        <v>4.766822409629822</v>
      </c>
      <c r="AW275" s="1">
        <v>1</v>
      </c>
      <c r="AX275">
        <f t="shared" ref="AX275:AX288" si="375">AV275*(AW275+1)*(AW275+1)/(AW275*AW275+1)</f>
        <v>9.5336448192596439</v>
      </c>
      <c r="AY275" s="1">
        <v>34.333057403564453</v>
      </c>
      <c r="AZ275" s="1">
        <v>33.297828674316406</v>
      </c>
      <c r="BA275" s="1">
        <v>36.986053466796875</v>
      </c>
      <c r="BB275" s="1">
        <v>400.74990844726562</v>
      </c>
      <c r="BC275" s="1">
        <v>394.03067016601562</v>
      </c>
      <c r="BD275" s="1">
        <v>13.963642120361328</v>
      </c>
      <c r="BE275" s="1">
        <v>16.084754943847656</v>
      </c>
      <c r="BF275" s="1">
        <v>25.096508026123047</v>
      </c>
      <c r="BG275" s="1">
        <v>28.908731460571289</v>
      </c>
      <c r="BH275" s="1">
        <v>300.01669311523438</v>
      </c>
      <c r="BI275" s="1">
        <v>2375.32080078125</v>
      </c>
      <c r="BJ275" s="1">
        <v>2.0187265872955322</v>
      </c>
      <c r="BK275" s="1">
        <v>97.827095031738281</v>
      </c>
      <c r="BL275" s="1">
        <v>2.6167736053466797</v>
      </c>
      <c r="BM275" s="1">
        <v>-1.3714268803596497E-2</v>
      </c>
      <c r="BN275" s="1">
        <v>0.75</v>
      </c>
      <c r="BO275" s="1">
        <v>-1.355140209197998</v>
      </c>
      <c r="BP275" s="1">
        <v>7.355140209197998</v>
      </c>
      <c r="BQ275" s="1">
        <v>1</v>
      </c>
      <c r="BR275" s="1">
        <v>0</v>
      </c>
      <c r="BS275" s="1">
        <v>0.15999999642372131</v>
      </c>
      <c r="BT275" s="1">
        <v>111115</v>
      </c>
      <c r="BU275">
        <f t="shared" ref="BU275:BU288" si="376">BH275*0.000001/(AU275*0.0001)</f>
        <v>1.5707680267813318</v>
      </c>
      <c r="BV275">
        <f t="shared" ref="BV275:BV288" si="377">(BE275-BD275)/(1000-BE275)*BU275</f>
        <v>3.3862430946865279E-3</v>
      </c>
      <c r="BW275">
        <f t="shared" ref="BW275:BW288" si="378">(AZ275+273.15)</f>
        <v>306.44782867431638</v>
      </c>
      <c r="BX275">
        <f t="shared" ref="BX275:BX288" si="379">(AY275+273.15)</f>
        <v>307.48305740356443</v>
      </c>
      <c r="BY275">
        <f t="shared" ref="BY275:BY288" si="380">(BI275*BQ275+BJ275*BR275)*BS275</f>
        <v>380.05131963019085</v>
      </c>
      <c r="BZ275">
        <f t="shared" ref="BZ275:BZ288" si="381">((BY275+0.00000010773*(BX275^4-BW275^4))-BV275*44100)/(AV275*51.4+0.00000043092*BW275^3)</f>
        <v>0.94641128011845421</v>
      </c>
      <c r="CA275">
        <f t="shared" ref="CA275:CA288" si="382">0.61365*EXP(17.502*AT275/(240.97+AT275))</f>
        <v>5.1372691674331339</v>
      </c>
      <c r="CB275">
        <f t="shared" ref="CB275:CB288" si="383">CA275*1000/BK275</f>
        <v>52.513765902651379</v>
      </c>
      <c r="CC275">
        <f t="shared" ref="CC275:CC288" si="384">(CB275-BE275)</f>
        <v>36.429010958803723</v>
      </c>
      <c r="CD275">
        <f t="shared" ref="CD275:CD288" si="385">IF(R275,AZ275,(AY275+AZ275)/2)</f>
        <v>33.81544303894043</v>
      </c>
      <c r="CE275">
        <f t="shared" ref="CE275:CE288" si="386">0.61365*EXP(17.502*CD275/(240.97+CD275))</f>
        <v>5.2882513766827755</v>
      </c>
      <c r="CF275">
        <f t="shared" ref="CF275:CF288" si="387">IF(CC275&lt;&gt;0,(1000-(CB275+BE275)/2)/CC275*BV275,0)</f>
        <v>8.9766298201822761E-2</v>
      </c>
      <c r="CG275">
        <f t="shared" ref="CG275:CG288" si="388">BE275*BK275/1000</f>
        <v>1.5735248504540069</v>
      </c>
      <c r="CH275">
        <f t="shared" ref="CH275:CH288" si="389">(CE275-CG275)</f>
        <v>3.7147265262287688</v>
      </c>
      <c r="CI275">
        <f t="shared" ref="CI275:CI288" si="390">1/(1.6/T275+1.37/AX275)</f>
        <v>5.6179976664624556E-2</v>
      </c>
      <c r="CJ275">
        <f t="shared" ref="CJ275:CJ288" si="391">U275*BK275*0.001</f>
        <v>20.706067803872305</v>
      </c>
      <c r="CK275">
        <f t="shared" ref="CK275:CK288" si="392">U275/BC275</f>
        <v>0.53716591463455943</v>
      </c>
      <c r="CL275">
        <f t="shared" ref="CL275:CL288" si="393">(1-BV275*BK275/CA275/T275)*100</f>
        <v>28.842107577818709</v>
      </c>
      <c r="CM275">
        <f t="shared" ref="CM275:CM288" si="394">(BC275-S275/(AX275/1.35))</f>
        <v>392.72507198045895</v>
      </c>
      <c r="CN275">
        <f t="shared" ref="CN275:CN288" si="395">S275*CL275/100/CM275</f>
        <v>6.7713163137357703E-3</v>
      </c>
      <c r="CO275">
        <f t="shared" ref="CO275:CO288" si="396">(Y275-X275)</f>
        <v>0</v>
      </c>
      <c r="CP275">
        <f t="shared" ref="CP275:CP288" si="397">BI275*AJ275</f>
        <v>2075.8042967667188</v>
      </c>
      <c r="CQ275">
        <f t="shared" ref="CQ275:CQ288" si="398">(AA275-Z275)</f>
        <v>326.93115234375</v>
      </c>
      <c r="CR275">
        <f t="shared" ref="CR275:CR288" si="399">(AA275-AB275)/(AA275-X275)</f>
        <v>0.11320768726670703</v>
      </c>
      <c r="CS275">
        <v>-9999</v>
      </c>
    </row>
    <row r="276" spans="1:97" x14ac:dyDescent="0.2">
      <c r="A276" t="s">
        <v>84</v>
      </c>
      <c r="B276" t="s">
        <v>243</v>
      </c>
      <c r="C276" t="s">
        <v>100</v>
      </c>
      <c r="D276">
        <v>2</v>
      </c>
      <c r="E276">
        <v>4</v>
      </c>
      <c r="F276" t="s">
        <v>332</v>
      </c>
      <c r="G276" t="s">
        <v>101</v>
      </c>
      <c r="H276" t="s">
        <v>374</v>
      </c>
      <c r="I276">
        <v>5</v>
      </c>
      <c r="J276" s="6">
        <v>20130616</v>
      </c>
      <c r="K276" s="6" t="s">
        <v>138</v>
      </c>
      <c r="L276" s="6" t="s">
        <v>86</v>
      </c>
      <c r="M276" s="6" t="s">
        <v>87</v>
      </c>
      <c r="O276" s="1">
        <v>26</v>
      </c>
      <c r="P276" s="1" t="s">
        <v>400</v>
      </c>
      <c r="Q276" s="1">
        <v>6645.9999988973141</v>
      </c>
      <c r="R276" s="1">
        <v>0</v>
      </c>
      <c r="S276">
        <f t="shared" si="360"/>
        <v>4.4230096638140601</v>
      </c>
      <c r="T276">
        <f t="shared" si="361"/>
        <v>8.7847901585071095E-2</v>
      </c>
      <c r="U276">
        <f t="shared" si="362"/>
        <v>152.7026728684317</v>
      </c>
      <c r="V276" s="1">
        <v>35</v>
      </c>
      <c r="W276" s="1">
        <v>35</v>
      </c>
      <c r="X276" s="1">
        <v>0</v>
      </c>
      <c r="Y276" s="1">
        <v>0</v>
      </c>
      <c r="Z276" s="1">
        <v>693.79931640625</v>
      </c>
      <c r="AA276" s="1">
        <v>996.81890869140625</v>
      </c>
      <c r="AB276" s="1">
        <v>906.39166259765625</v>
      </c>
      <c r="AC276">
        <v>-9999</v>
      </c>
      <c r="AD276">
        <f t="shared" si="363"/>
        <v>0.30398660142086514</v>
      </c>
      <c r="AE276">
        <f t="shared" si="364"/>
        <v>9.0715821404772662E-2</v>
      </c>
      <c r="AF276" s="1">
        <v>-1</v>
      </c>
      <c r="AG276" s="1">
        <v>0.87</v>
      </c>
      <c r="AH276" s="1">
        <v>0.92</v>
      </c>
      <c r="AI276" s="1">
        <v>13.284132957458496</v>
      </c>
      <c r="AJ276">
        <f t="shared" si="365"/>
        <v>0.87664206647872911</v>
      </c>
      <c r="AK276">
        <f t="shared" si="366"/>
        <v>3.8184057976241386E-3</v>
      </c>
      <c r="AL276">
        <f t="shared" si="367"/>
        <v>0.2984204599175011</v>
      </c>
      <c r="AM276">
        <f t="shared" si="368"/>
        <v>1.4367539504863462</v>
      </c>
      <c r="AN276">
        <f t="shared" si="369"/>
        <v>-1</v>
      </c>
      <c r="AO276" s="1">
        <v>1620.0782470703125</v>
      </c>
      <c r="AP276" s="1">
        <v>0.5</v>
      </c>
      <c r="AQ276">
        <f t="shared" si="370"/>
        <v>64.418608473333549</v>
      </c>
      <c r="AR276">
        <f t="shared" si="371"/>
        <v>3.3596944978846057</v>
      </c>
      <c r="AS276">
        <f t="shared" si="372"/>
        <v>3.6448056866998888</v>
      </c>
      <c r="AT276">
        <f t="shared" si="373"/>
        <v>33.567409515380859</v>
      </c>
      <c r="AU276" s="1">
        <v>1.91</v>
      </c>
      <c r="AV276">
        <f t="shared" si="374"/>
        <v>4.766822409629822</v>
      </c>
      <c r="AW276" s="1">
        <v>1</v>
      </c>
      <c r="AX276">
        <f t="shared" si="375"/>
        <v>9.5336448192596439</v>
      </c>
      <c r="AY276" s="1">
        <v>34.42724609375</v>
      </c>
      <c r="AZ276" s="1">
        <v>33.567409515380859</v>
      </c>
      <c r="BA276" s="1">
        <v>36.980278015136719</v>
      </c>
      <c r="BB276" s="1">
        <v>249.53938293457031</v>
      </c>
      <c r="BC276" s="1">
        <v>246.19670104980469</v>
      </c>
      <c r="BD276" s="1">
        <v>13.950592041015625</v>
      </c>
      <c r="BE276" s="1">
        <v>16.055307388305664</v>
      </c>
      <c r="BF276" s="1">
        <v>24.941686630249023</v>
      </c>
      <c r="BG276" s="1">
        <v>28.704618453979492</v>
      </c>
      <c r="BH276" s="1">
        <v>299.9925537109375</v>
      </c>
      <c r="BI276" s="1">
        <v>1620.0782470703125</v>
      </c>
      <c r="BJ276" s="1">
        <v>2.0583682060241699</v>
      </c>
      <c r="BK276" s="1">
        <v>97.82574462890625</v>
      </c>
      <c r="BL276" s="1">
        <v>2.4930095672607422</v>
      </c>
      <c r="BM276" s="1">
        <v>-1.6348317265510559E-2</v>
      </c>
      <c r="BN276" s="1">
        <v>0.75</v>
      </c>
      <c r="BO276" s="1">
        <v>-1.355140209197998</v>
      </c>
      <c r="BP276" s="1">
        <v>7.355140209197998</v>
      </c>
      <c r="BQ276" s="1">
        <v>1</v>
      </c>
      <c r="BR276" s="1">
        <v>0</v>
      </c>
      <c r="BS276" s="1">
        <v>0.15999999642372131</v>
      </c>
      <c r="BT276" s="1">
        <v>111115</v>
      </c>
      <c r="BU276">
        <f t="shared" si="376"/>
        <v>1.5706416424656411</v>
      </c>
      <c r="BV276">
        <f t="shared" si="377"/>
        <v>3.3596944978846058E-3</v>
      </c>
      <c r="BW276">
        <f t="shared" si="378"/>
        <v>306.71740951538084</v>
      </c>
      <c r="BX276">
        <f t="shared" si="379"/>
        <v>307.57724609374998</v>
      </c>
      <c r="BY276">
        <f t="shared" si="380"/>
        <v>259.21251373739869</v>
      </c>
      <c r="BZ276">
        <f t="shared" si="381"/>
        <v>0.47305059443880637</v>
      </c>
      <c r="CA276">
        <f t="shared" si="382"/>
        <v>5.2154280872068703</v>
      </c>
      <c r="CB276">
        <f t="shared" si="383"/>
        <v>53.313451453818814</v>
      </c>
      <c r="CC276">
        <f t="shared" si="384"/>
        <v>37.25814406551315</v>
      </c>
      <c r="CD276">
        <f t="shared" si="385"/>
        <v>33.99732780456543</v>
      </c>
      <c r="CE276">
        <f t="shared" si="386"/>
        <v>5.342213708279286</v>
      </c>
      <c r="CF276">
        <f t="shared" si="387"/>
        <v>8.7045816707307683E-2</v>
      </c>
      <c r="CG276">
        <f t="shared" si="388"/>
        <v>1.5706224005069815</v>
      </c>
      <c r="CH276">
        <f t="shared" si="389"/>
        <v>3.7715913077723044</v>
      </c>
      <c r="CI276">
        <f t="shared" si="390"/>
        <v>5.4475133639713319E-2</v>
      </c>
      <c r="CJ276">
        <f t="shared" si="391"/>
        <v>14.938252680178612</v>
      </c>
      <c r="CK276">
        <f t="shared" si="392"/>
        <v>0.62024662482191639</v>
      </c>
      <c r="CL276">
        <f t="shared" si="393"/>
        <v>28.264918352526493</v>
      </c>
      <c r="CM276">
        <f t="shared" si="394"/>
        <v>245.57038622904628</v>
      </c>
      <c r="CN276">
        <f t="shared" si="395"/>
        <v>5.0908421385767672E-3</v>
      </c>
      <c r="CO276">
        <f t="shared" si="396"/>
        <v>0</v>
      </c>
      <c r="CP276">
        <f t="shared" si="397"/>
        <v>1420.2287423689559</v>
      </c>
      <c r="CQ276">
        <f t="shared" si="398"/>
        <v>303.01959228515625</v>
      </c>
      <c r="CR276">
        <f t="shared" si="399"/>
        <v>9.0715821404772662E-2</v>
      </c>
      <c r="CS276">
        <v>-9999</v>
      </c>
    </row>
    <row r="277" spans="1:97" x14ac:dyDescent="0.2">
      <c r="A277" t="s">
        <v>84</v>
      </c>
      <c r="B277" t="s">
        <v>243</v>
      </c>
      <c r="C277" t="s">
        <v>100</v>
      </c>
      <c r="D277">
        <v>2</v>
      </c>
      <c r="E277">
        <v>4</v>
      </c>
      <c r="F277" t="s">
        <v>332</v>
      </c>
      <c r="G277" t="s">
        <v>101</v>
      </c>
      <c r="H277" t="s">
        <v>374</v>
      </c>
      <c r="I277">
        <v>5</v>
      </c>
      <c r="J277" s="6">
        <v>20130616</v>
      </c>
      <c r="K277" s="6" t="s">
        <v>138</v>
      </c>
      <c r="L277" s="6" t="s">
        <v>86</v>
      </c>
      <c r="M277" s="6" t="s">
        <v>87</v>
      </c>
      <c r="O277" s="1">
        <v>27</v>
      </c>
      <c r="P277" s="1" t="s">
        <v>401</v>
      </c>
      <c r="Q277" s="1">
        <v>6775.9999995175749</v>
      </c>
      <c r="R277" s="1">
        <v>0</v>
      </c>
      <c r="S277">
        <f t="shared" si="360"/>
        <v>-0.34028711850089544</v>
      </c>
      <c r="T277">
        <f t="shared" si="361"/>
        <v>8.9677577434072134E-2</v>
      </c>
      <c r="U277">
        <f t="shared" si="362"/>
        <v>100.33954151470208</v>
      </c>
      <c r="V277" s="1">
        <v>36</v>
      </c>
      <c r="W277" s="1">
        <v>36</v>
      </c>
      <c r="X277" s="1">
        <v>0</v>
      </c>
      <c r="Y277" s="1">
        <v>0</v>
      </c>
      <c r="Z277" s="1">
        <v>693.134521484375</v>
      </c>
      <c r="AA277" s="1">
        <v>1004.8216552734375</v>
      </c>
      <c r="AB277" s="1">
        <v>906.2440185546875</v>
      </c>
      <c r="AC277">
        <v>-9999</v>
      </c>
      <c r="AD277">
        <f t="shared" si="363"/>
        <v>0.31019149732023293</v>
      </c>
      <c r="AE277">
        <f t="shared" si="364"/>
        <v>9.8104610108073878E-2</v>
      </c>
      <c r="AF277" s="1">
        <v>-1</v>
      </c>
      <c r="AG277" s="1">
        <v>0.87</v>
      </c>
      <c r="AH277" s="1">
        <v>0.92</v>
      </c>
      <c r="AI277" s="1">
        <v>7.8096399307250977</v>
      </c>
      <c r="AJ277">
        <f t="shared" si="365"/>
        <v>0.87390481996536251</v>
      </c>
      <c r="AK277">
        <f t="shared" si="366"/>
        <v>3.1800180727247548E-4</v>
      </c>
      <c r="AL277">
        <f t="shared" si="367"/>
        <v>0.31627111302407318</v>
      </c>
      <c r="AM277">
        <f t="shared" si="368"/>
        <v>1.4496776947735515</v>
      </c>
      <c r="AN277">
        <f t="shared" si="369"/>
        <v>-1</v>
      </c>
      <c r="AO277" s="1">
        <v>2373.8935546875</v>
      </c>
      <c r="AP277" s="1">
        <v>0.5</v>
      </c>
      <c r="AQ277">
        <f t="shared" si="370"/>
        <v>101.76180377378861</v>
      </c>
      <c r="AR277">
        <f t="shared" si="371"/>
        <v>3.3443505767654087</v>
      </c>
      <c r="AS277">
        <f t="shared" si="372"/>
        <v>3.5564514367390343</v>
      </c>
      <c r="AT277">
        <f t="shared" si="373"/>
        <v>33.254489898681641</v>
      </c>
      <c r="AU277" s="1">
        <v>1.91</v>
      </c>
      <c r="AV277">
        <f t="shared" si="374"/>
        <v>4.766822409629822</v>
      </c>
      <c r="AW277" s="1">
        <v>1</v>
      </c>
      <c r="AX277">
        <f t="shared" si="375"/>
        <v>9.5336448192596439</v>
      </c>
      <c r="AY277" s="1">
        <v>34.457759857177734</v>
      </c>
      <c r="AZ277" s="1">
        <v>33.254489898681641</v>
      </c>
      <c r="BA277" s="1">
        <v>36.983699798583984</v>
      </c>
      <c r="BB277" s="1">
        <v>100.24889373779297</v>
      </c>
      <c r="BC277" s="1">
        <v>100.25208282470703</v>
      </c>
      <c r="BD277" s="1">
        <v>13.937417984008789</v>
      </c>
      <c r="BE277" s="1">
        <v>16.032529830932617</v>
      </c>
      <c r="BF277" s="1">
        <v>24.875164031982422</v>
      </c>
      <c r="BG277" s="1">
        <v>28.614467620849609</v>
      </c>
      <c r="BH277" s="1">
        <v>299.99822998046875</v>
      </c>
      <c r="BI277" s="1">
        <v>2373.8935546875</v>
      </c>
      <c r="BJ277" s="1">
        <v>1.980668306350708</v>
      </c>
      <c r="BK277" s="1">
        <v>97.8228759765625</v>
      </c>
      <c r="BL277" s="1">
        <v>2.2230281829833984</v>
      </c>
      <c r="BM277" s="1">
        <v>-7.1701556444168091E-3</v>
      </c>
      <c r="BN277" s="1">
        <v>0.5</v>
      </c>
      <c r="BO277" s="1">
        <v>-1.355140209197998</v>
      </c>
      <c r="BP277" s="1">
        <v>7.355140209197998</v>
      </c>
      <c r="BQ277" s="1">
        <v>1</v>
      </c>
      <c r="BR277" s="1">
        <v>0</v>
      </c>
      <c r="BS277" s="1">
        <v>0.15999999642372131</v>
      </c>
      <c r="BT277" s="1">
        <v>111115</v>
      </c>
      <c r="BU277">
        <f t="shared" si="376"/>
        <v>1.5706713611542866</v>
      </c>
      <c r="BV277">
        <f t="shared" si="377"/>
        <v>3.3443505767654087E-3</v>
      </c>
      <c r="BW277">
        <f t="shared" si="378"/>
        <v>306.40448989868162</v>
      </c>
      <c r="BX277">
        <f t="shared" si="379"/>
        <v>307.60775985717771</v>
      </c>
      <c r="BY277">
        <f t="shared" si="380"/>
        <v>379.82296026029508</v>
      </c>
      <c r="BZ277">
        <f t="shared" si="381"/>
        <v>0.96088063686635539</v>
      </c>
      <c r="CA277">
        <f t="shared" si="382"/>
        <v>5.124799613980894</v>
      </c>
      <c r="CB277">
        <f t="shared" si="383"/>
        <v>52.388560066550802</v>
      </c>
      <c r="CC277">
        <f t="shared" si="384"/>
        <v>36.356030235618185</v>
      </c>
      <c r="CD277">
        <f t="shared" si="385"/>
        <v>33.856124877929688</v>
      </c>
      <c r="CE277">
        <f t="shared" si="386"/>
        <v>5.3002796982657125</v>
      </c>
      <c r="CF277">
        <f t="shared" si="387"/>
        <v>8.8841892255613716E-2</v>
      </c>
      <c r="CG277">
        <f t="shared" si="388"/>
        <v>1.5683481772418599</v>
      </c>
      <c r="CH277">
        <f t="shared" si="389"/>
        <v>3.7319315210238528</v>
      </c>
      <c r="CI277">
        <f t="shared" si="390"/>
        <v>5.5600663859286789E-2</v>
      </c>
      <c r="CJ277">
        <f t="shared" si="391"/>
        <v>9.8155025251378447</v>
      </c>
      <c r="CK277">
        <f t="shared" si="392"/>
        <v>1.0008723877602421</v>
      </c>
      <c r="CL277">
        <f t="shared" si="393"/>
        <v>28.814511877220774</v>
      </c>
      <c r="CM277">
        <f t="shared" si="394"/>
        <v>100.30026876184706</v>
      </c>
      <c r="CN277">
        <f t="shared" si="395"/>
        <v>-9.7758533837937834E-4</v>
      </c>
      <c r="CO277">
        <f t="shared" si="396"/>
        <v>0</v>
      </c>
      <c r="CP277">
        <f t="shared" si="397"/>
        <v>2074.5570195261143</v>
      </c>
      <c r="CQ277">
        <f t="shared" si="398"/>
        <v>311.6871337890625</v>
      </c>
      <c r="CR277">
        <f t="shared" si="399"/>
        <v>9.8104610108073878E-2</v>
      </c>
      <c r="CS277">
        <v>-9999</v>
      </c>
    </row>
    <row r="278" spans="1:97" x14ac:dyDescent="0.2">
      <c r="A278" t="s">
        <v>84</v>
      </c>
      <c r="B278" t="s">
        <v>243</v>
      </c>
      <c r="C278" t="s">
        <v>100</v>
      </c>
      <c r="D278">
        <v>2</v>
      </c>
      <c r="E278">
        <v>4</v>
      </c>
      <c r="F278" t="s">
        <v>332</v>
      </c>
      <c r="G278" t="s">
        <v>101</v>
      </c>
      <c r="H278" t="s">
        <v>374</v>
      </c>
      <c r="I278">
        <v>5</v>
      </c>
      <c r="J278" s="6">
        <v>20130616</v>
      </c>
      <c r="K278" s="6" t="s">
        <v>138</v>
      </c>
      <c r="L278" s="6" t="s">
        <v>86</v>
      </c>
      <c r="M278" s="6" t="s">
        <v>87</v>
      </c>
      <c r="O278" s="1">
        <v>28</v>
      </c>
      <c r="P278" s="1" t="s">
        <v>402</v>
      </c>
      <c r="Q278" s="1">
        <v>6883.999999448657</v>
      </c>
      <c r="R278" s="1">
        <v>0</v>
      </c>
      <c r="S278">
        <f t="shared" si="360"/>
        <v>-1.9393687077594157</v>
      </c>
      <c r="T278">
        <f t="shared" si="361"/>
        <v>9.0965324558702806E-2</v>
      </c>
      <c r="U278">
        <f t="shared" si="362"/>
        <v>80.79669830856443</v>
      </c>
      <c r="V278" s="1">
        <v>37</v>
      </c>
      <c r="W278" s="1">
        <v>37</v>
      </c>
      <c r="X278" s="1">
        <v>0</v>
      </c>
      <c r="Y278" s="1">
        <v>0</v>
      </c>
      <c r="Z278" s="1">
        <v>691.17724609375</v>
      </c>
      <c r="AA278" s="1">
        <v>992.5694580078125</v>
      </c>
      <c r="AB278" s="1">
        <v>898.912841796875</v>
      </c>
      <c r="AC278">
        <v>-9999</v>
      </c>
      <c r="AD278">
        <f t="shared" si="363"/>
        <v>0.3036484847307182</v>
      </c>
      <c r="AE278">
        <f t="shared" si="364"/>
        <v>9.4357745400423479E-2</v>
      </c>
      <c r="AF278" s="1">
        <v>-1</v>
      </c>
      <c r="AG278" s="1">
        <v>0.87</v>
      </c>
      <c r="AH278" s="1">
        <v>0.92</v>
      </c>
      <c r="AI278" s="1">
        <v>7.8096399307250977</v>
      </c>
      <c r="AJ278">
        <f t="shared" si="365"/>
        <v>0.87390481996536251</v>
      </c>
      <c r="AK278">
        <f t="shared" si="366"/>
        <v>-6.6713535878580902E-4</v>
      </c>
      <c r="AL278">
        <f t="shared" si="367"/>
        <v>0.31074663680308462</v>
      </c>
      <c r="AM278">
        <f t="shared" si="368"/>
        <v>1.4360563279786878</v>
      </c>
      <c r="AN278">
        <f t="shared" si="369"/>
        <v>-1</v>
      </c>
      <c r="AO278" s="1">
        <v>1611.231689453125</v>
      </c>
      <c r="AP278" s="1">
        <v>0.5</v>
      </c>
      <c r="AQ278">
        <f t="shared" si="370"/>
        <v>66.430831612048863</v>
      </c>
      <c r="AR278">
        <f t="shared" si="371"/>
        <v>3.511288165168208</v>
      </c>
      <c r="AS278">
        <f t="shared" si="372"/>
        <v>3.6788236971816808</v>
      </c>
      <c r="AT278">
        <f t="shared" si="373"/>
        <v>33.706836700439453</v>
      </c>
      <c r="AU278" s="1">
        <v>1.91</v>
      </c>
      <c r="AV278">
        <f t="shared" si="374"/>
        <v>4.766822409629822</v>
      </c>
      <c r="AW278" s="1">
        <v>1</v>
      </c>
      <c r="AX278">
        <f t="shared" si="375"/>
        <v>9.5336448192596439</v>
      </c>
      <c r="AY278" s="1">
        <v>34.476516723632812</v>
      </c>
      <c r="AZ278" s="1">
        <v>33.706836700439453</v>
      </c>
      <c r="BA278" s="1">
        <v>36.984291076660156</v>
      </c>
      <c r="BB278" s="1">
        <v>49.371849060058594</v>
      </c>
      <c r="BC278" s="1">
        <v>50.493618011474609</v>
      </c>
      <c r="BD278" s="1">
        <v>13.926284790039062</v>
      </c>
      <c r="BE278" s="1">
        <v>16.125593185424805</v>
      </c>
      <c r="BF278" s="1">
        <v>24.829082489013672</v>
      </c>
      <c r="BG278" s="1">
        <v>28.750213623046875</v>
      </c>
      <c r="BH278" s="1">
        <v>300.02218627929688</v>
      </c>
      <c r="BI278" s="1">
        <v>1611.231689453125</v>
      </c>
      <c r="BJ278" s="1">
        <v>2.0583751201629639</v>
      </c>
      <c r="BK278" s="1">
        <v>97.821670532226562</v>
      </c>
      <c r="BL278" s="1">
        <v>2.2276363372802734</v>
      </c>
      <c r="BM278" s="1">
        <v>-1.1032536625862122E-2</v>
      </c>
      <c r="BN278" s="1">
        <v>0.5</v>
      </c>
      <c r="BO278" s="1">
        <v>-1.355140209197998</v>
      </c>
      <c r="BP278" s="1">
        <v>7.355140209197998</v>
      </c>
      <c r="BQ278" s="1">
        <v>1</v>
      </c>
      <c r="BR278" s="1">
        <v>0</v>
      </c>
      <c r="BS278" s="1">
        <v>0.15999999642372131</v>
      </c>
      <c r="BT278" s="1">
        <v>111115</v>
      </c>
      <c r="BU278">
        <f t="shared" si="376"/>
        <v>1.5707967868026014</v>
      </c>
      <c r="BV278">
        <f t="shared" si="377"/>
        <v>3.5112881651682081E-3</v>
      </c>
      <c r="BW278">
        <f t="shared" si="378"/>
        <v>306.85683670043943</v>
      </c>
      <c r="BX278">
        <f t="shared" si="379"/>
        <v>307.62651672363279</v>
      </c>
      <c r="BY278">
        <f t="shared" si="380"/>
        <v>257.79706455028645</v>
      </c>
      <c r="BZ278">
        <f t="shared" si="381"/>
        <v>0.43721812125735782</v>
      </c>
      <c r="CA278">
        <f t="shared" si="382"/>
        <v>5.2562561609030238</v>
      </c>
      <c r="CB278">
        <f t="shared" si="383"/>
        <v>53.733044347994365</v>
      </c>
      <c r="CC278">
        <f t="shared" si="384"/>
        <v>37.607451162569561</v>
      </c>
      <c r="CD278">
        <f t="shared" si="385"/>
        <v>34.091676712036133</v>
      </c>
      <c r="CE278">
        <f t="shared" si="386"/>
        <v>5.3703936794629721</v>
      </c>
      <c r="CF278">
        <f t="shared" si="387"/>
        <v>9.010558165499831E-2</v>
      </c>
      <c r="CG278">
        <f t="shared" si="388"/>
        <v>1.577432463721343</v>
      </c>
      <c r="CH278">
        <f t="shared" si="389"/>
        <v>3.792961215741629</v>
      </c>
      <c r="CI278">
        <f t="shared" si="390"/>
        <v>5.6392605110037478E-2</v>
      </c>
      <c r="CJ278">
        <f t="shared" si="391"/>
        <v>7.9036680020320969</v>
      </c>
      <c r="CK278">
        <f t="shared" si="392"/>
        <v>1.6001368388813708</v>
      </c>
      <c r="CL278">
        <f t="shared" si="393"/>
        <v>28.162840396495881</v>
      </c>
      <c r="CM278">
        <f t="shared" si="394"/>
        <v>50.768239922098559</v>
      </c>
      <c r="CN278">
        <f t="shared" si="395"/>
        <v>-1.0758326755151607E-2</v>
      </c>
      <c r="CO278">
        <f t="shared" si="396"/>
        <v>0</v>
      </c>
      <c r="CP278">
        <f t="shared" si="397"/>
        <v>1408.0631394940201</v>
      </c>
      <c r="CQ278">
        <f t="shared" si="398"/>
        <v>301.3922119140625</v>
      </c>
      <c r="CR278">
        <f t="shared" si="399"/>
        <v>9.4357745400423479E-2</v>
      </c>
      <c r="CS278">
        <v>-9999</v>
      </c>
    </row>
    <row r="279" spans="1:97" x14ac:dyDescent="0.2">
      <c r="A279" t="s">
        <v>84</v>
      </c>
      <c r="B279" t="s">
        <v>243</v>
      </c>
      <c r="C279" t="s">
        <v>100</v>
      </c>
      <c r="D279">
        <v>2</v>
      </c>
      <c r="E279">
        <v>4</v>
      </c>
      <c r="F279" t="s">
        <v>332</v>
      </c>
      <c r="G279" t="s">
        <v>101</v>
      </c>
      <c r="H279" t="s">
        <v>374</v>
      </c>
      <c r="I279">
        <v>5</v>
      </c>
      <c r="J279" s="6">
        <v>20130616</v>
      </c>
      <c r="K279" s="6" t="s">
        <v>138</v>
      </c>
      <c r="L279" s="6" t="s">
        <v>86</v>
      </c>
      <c r="M279" s="6" t="s">
        <v>87</v>
      </c>
      <c r="O279" s="1">
        <v>29</v>
      </c>
      <c r="P279" s="1" t="s">
        <v>403</v>
      </c>
      <c r="Q279" s="1">
        <v>7039.9999990351498</v>
      </c>
      <c r="R279" s="1">
        <v>0</v>
      </c>
      <c r="S279">
        <f t="shared" si="360"/>
        <v>9.2511010608162589</v>
      </c>
      <c r="T279">
        <f t="shared" si="361"/>
        <v>8.9986893772569285E-2</v>
      </c>
      <c r="U279">
        <f t="shared" si="362"/>
        <v>209.29644410105644</v>
      </c>
      <c r="V279" s="1">
        <v>38</v>
      </c>
      <c r="W279" s="1">
        <v>38</v>
      </c>
      <c r="X279" s="1">
        <v>0</v>
      </c>
      <c r="Y279" s="1">
        <v>0</v>
      </c>
      <c r="Z279" s="1">
        <v>689.913818359375</v>
      </c>
      <c r="AA279" s="1">
        <v>1023.9736328125</v>
      </c>
      <c r="AB279" s="1">
        <v>907.91082763671875</v>
      </c>
      <c r="AC279">
        <v>-9999</v>
      </c>
      <c r="AD279">
        <f t="shared" si="363"/>
        <v>0.32623868793923794</v>
      </c>
      <c r="AE279">
        <f t="shared" si="364"/>
        <v>0.1133455017362088</v>
      </c>
      <c r="AF279" s="1">
        <v>-1</v>
      </c>
      <c r="AG279" s="1">
        <v>0.87</v>
      </c>
      <c r="AH279" s="1">
        <v>0.92</v>
      </c>
      <c r="AI279" s="1">
        <v>10.576923370361328</v>
      </c>
      <c r="AJ279">
        <f t="shared" si="365"/>
        <v>0.87528846168518071</v>
      </c>
      <c r="AK279">
        <f t="shared" si="366"/>
        <v>6.1364869348918228E-3</v>
      </c>
      <c r="AL279">
        <f t="shared" si="367"/>
        <v>0.34743120888629686</v>
      </c>
      <c r="AM279">
        <f t="shared" si="368"/>
        <v>1.4842051362987976</v>
      </c>
      <c r="AN279">
        <f t="shared" si="369"/>
        <v>-1</v>
      </c>
      <c r="AO279" s="1">
        <v>1908.5322265625</v>
      </c>
      <c r="AP279" s="1">
        <v>0.5</v>
      </c>
      <c r="AQ279">
        <f t="shared" si="370"/>
        <v>94.672750501609613</v>
      </c>
      <c r="AR279">
        <f t="shared" si="371"/>
        <v>3.4464131225445911</v>
      </c>
      <c r="AS279">
        <f t="shared" si="372"/>
        <v>3.6506716691230041</v>
      </c>
      <c r="AT279">
        <f t="shared" si="373"/>
        <v>33.58544921875</v>
      </c>
      <c r="AU279" s="1">
        <v>1.91</v>
      </c>
      <c r="AV279">
        <f t="shared" si="374"/>
        <v>4.766822409629822</v>
      </c>
      <c r="AW279" s="1">
        <v>1</v>
      </c>
      <c r="AX279">
        <f t="shared" si="375"/>
        <v>9.5336448192596439</v>
      </c>
      <c r="AY279" s="1">
        <v>34.492645263671875</v>
      </c>
      <c r="AZ279" s="1">
        <v>33.58544921875</v>
      </c>
      <c r="BA279" s="1">
        <v>36.981849670410156</v>
      </c>
      <c r="BB279" s="1">
        <v>400.49313354492188</v>
      </c>
      <c r="BC279" s="1">
        <v>393.73971557617188</v>
      </c>
      <c r="BD279" s="1">
        <v>13.89056396484375</v>
      </c>
      <c r="BE279" s="1">
        <v>16.049436569213867</v>
      </c>
      <c r="BF279" s="1">
        <v>24.743844985961914</v>
      </c>
      <c r="BG279" s="1">
        <v>28.589534759521484</v>
      </c>
      <c r="BH279" s="1">
        <v>300.01776123046875</v>
      </c>
      <c r="BI279" s="1">
        <v>1908.5322265625</v>
      </c>
      <c r="BJ279" s="1">
        <v>2.0425345897674561</v>
      </c>
      <c r="BK279" s="1">
        <v>97.824203491210938</v>
      </c>
      <c r="BL279" s="1">
        <v>2.6573848724365234</v>
      </c>
      <c r="BM279" s="1">
        <v>-1.6279652714729309E-2</v>
      </c>
      <c r="BN279" s="1">
        <v>0.5</v>
      </c>
      <c r="BO279" s="1">
        <v>-1.355140209197998</v>
      </c>
      <c r="BP279" s="1">
        <v>7.355140209197998</v>
      </c>
      <c r="BQ279" s="1">
        <v>1</v>
      </c>
      <c r="BR279" s="1">
        <v>0</v>
      </c>
      <c r="BS279" s="1">
        <v>0.15999999642372131</v>
      </c>
      <c r="BT279" s="1">
        <v>111115</v>
      </c>
      <c r="BU279">
        <f t="shared" si="376"/>
        <v>1.5707736190076895</v>
      </c>
      <c r="BV279">
        <f t="shared" si="377"/>
        <v>3.446413122544591E-3</v>
      </c>
      <c r="BW279">
        <f t="shared" si="378"/>
        <v>306.73544921874998</v>
      </c>
      <c r="BX279">
        <f t="shared" si="379"/>
        <v>307.64264526367185</v>
      </c>
      <c r="BY279">
        <f t="shared" si="380"/>
        <v>305.36514942455688</v>
      </c>
      <c r="BZ279">
        <f t="shared" si="381"/>
        <v>0.6397747188860734</v>
      </c>
      <c r="CA279">
        <f t="shared" si="382"/>
        <v>5.2206950179890637</v>
      </c>
      <c r="CB279">
        <f t="shared" si="383"/>
        <v>53.368132135705245</v>
      </c>
      <c r="CC279">
        <f t="shared" si="384"/>
        <v>37.318695566491378</v>
      </c>
      <c r="CD279">
        <f t="shared" si="385"/>
        <v>34.039047241210938</v>
      </c>
      <c r="CE279">
        <f t="shared" si="386"/>
        <v>5.3546585000356259</v>
      </c>
      <c r="CF279">
        <f t="shared" si="387"/>
        <v>8.9145460798791834E-2</v>
      </c>
      <c r="CG279">
        <f t="shared" si="388"/>
        <v>1.5700233488660598</v>
      </c>
      <c r="CH279">
        <f t="shared" si="389"/>
        <v>3.7846351511695664</v>
      </c>
      <c r="CI279">
        <f t="shared" si="390"/>
        <v>5.5790904409569859E-2</v>
      </c>
      <c r="CJ279">
        <f t="shared" si="391"/>
        <v>20.474257937728598</v>
      </c>
      <c r="CK279">
        <f t="shared" si="392"/>
        <v>0.53156040861863851</v>
      </c>
      <c r="CL279">
        <f t="shared" si="393"/>
        <v>28.236093531463101</v>
      </c>
      <c r="CM279">
        <f t="shared" si="394"/>
        <v>392.42972483612755</v>
      </c>
      <c r="CN279">
        <f t="shared" si="395"/>
        <v>6.6563498708285835E-3</v>
      </c>
      <c r="CO279">
        <f t="shared" si="396"/>
        <v>0</v>
      </c>
      <c r="CP279">
        <f t="shared" si="397"/>
        <v>1670.5162366644834</v>
      </c>
      <c r="CQ279">
        <f t="shared" si="398"/>
        <v>334.059814453125</v>
      </c>
      <c r="CR279">
        <f t="shared" si="399"/>
        <v>0.1133455017362088</v>
      </c>
      <c r="CS279">
        <v>-9999</v>
      </c>
    </row>
    <row r="280" spans="1:97" x14ac:dyDescent="0.2">
      <c r="A280" t="s">
        <v>84</v>
      </c>
      <c r="B280" t="s">
        <v>243</v>
      </c>
      <c r="C280" t="s">
        <v>100</v>
      </c>
      <c r="D280">
        <v>2</v>
      </c>
      <c r="E280">
        <v>4</v>
      </c>
      <c r="F280" t="s">
        <v>332</v>
      </c>
      <c r="G280" t="s">
        <v>101</v>
      </c>
      <c r="H280" t="s">
        <v>374</v>
      </c>
      <c r="I280">
        <v>5</v>
      </c>
      <c r="J280" s="6">
        <v>20130616</v>
      </c>
      <c r="K280" s="6" t="s">
        <v>138</v>
      </c>
      <c r="L280" s="6" t="s">
        <v>86</v>
      </c>
      <c r="M280" s="6" t="s">
        <v>87</v>
      </c>
      <c r="O280" s="1">
        <v>30</v>
      </c>
      <c r="P280" s="1" t="s">
        <v>404</v>
      </c>
      <c r="Q280" s="1">
        <v>7200.9999995864928</v>
      </c>
      <c r="R280" s="1">
        <v>0</v>
      </c>
      <c r="S280">
        <f t="shared" si="360"/>
        <v>21.583979564365553</v>
      </c>
      <c r="T280">
        <f t="shared" si="361"/>
        <v>8.6833305676433575E-2</v>
      </c>
      <c r="U280">
        <f t="shared" si="362"/>
        <v>442.92585318717363</v>
      </c>
      <c r="V280" s="1">
        <v>39</v>
      </c>
      <c r="W280" s="1">
        <v>39</v>
      </c>
      <c r="X280" s="1">
        <v>0</v>
      </c>
      <c r="Y280" s="1">
        <v>0</v>
      </c>
      <c r="Z280" s="1">
        <v>698.101806640625</v>
      </c>
      <c r="AA280" s="1">
        <v>1073.53369140625</v>
      </c>
      <c r="AB280" s="1">
        <v>928.0006103515625</v>
      </c>
      <c r="AC280">
        <v>-9999</v>
      </c>
      <c r="AD280">
        <f t="shared" si="363"/>
        <v>0.34971597796230958</v>
      </c>
      <c r="AE280">
        <f t="shared" si="364"/>
        <v>0.1355645213743128</v>
      </c>
      <c r="AF280" s="1">
        <v>-1</v>
      </c>
      <c r="AG280" s="1">
        <v>0.87</v>
      </c>
      <c r="AH280" s="1">
        <v>0.92</v>
      </c>
      <c r="AI280" s="1">
        <v>9.4759511947631836</v>
      </c>
      <c r="AJ280">
        <f t="shared" si="365"/>
        <v>0.87473797559738165</v>
      </c>
      <c r="AK280">
        <f t="shared" si="366"/>
        <v>1.2416255518710503E-2</v>
      </c>
      <c r="AL280">
        <f t="shared" si="367"/>
        <v>0.38764177194364041</v>
      </c>
      <c r="AM280">
        <f t="shared" si="368"/>
        <v>1.5377895905645367</v>
      </c>
      <c r="AN280">
        <f t="shared" si="369"/>
        <v>-1</v>
      </c>
      <c r="AO280" s="1">
        <v>2079.370361328125</v>
      </c>
      <c r="AP280" s="1">
        <v>0.5</v>
      </c>
      <c r="AQ280">
        <f t="shared" si="370"/>
        <v>123.28944003112944</v>
      </c>
      <c r="AR280">
        <f t="shared" si="371"/>
        <v>3.3406537303270385</v>
      </c>
      <c r="AS280">
        <f t="shared" si="372"/>
        <v>3.6659932971890896</v>
      </c>
      <c r="AT280">
        <f t="shared" si="373"/>
        <v>33.604145050048828</v>
      </c>
      <c r="AU280" s="1">
        <v>1.91</v>
      </c>
      <c r="AV280">
        <f t="shared" si="374"/>
        <v>4.766822409629822</v>
      </c>
      <c r="AW280" s="1">
        <v>1</v>
      </c>
      <c r="AX280">
        <f t="shared" si="375"/>
        <v>9.5336448192596439</v>
      </c>
      <c r="AY280" s="1">
        <v>34.509971618652344</v>
      </c>
      <c r="AZ280" s="1">
        <v>33.604145050048828</v>
      </c>
      <c r="BA280" s="1">
        <v>36.983692169189453</v>
      </c>
      <c r="BB280" s="1">
        <v>900.546142578125</v>
      </c>
      <c r="BC280" s="1">
        <v>884.92303466796875</v>
      </c>
      <c r="BD280" s="1">
        <v>13.856019973754883</v>
      </c>
      <c r="BE280" s="1">
        <v>15.948871612548828</v>
      </c>
      <c r="BF280" s="1">
        <v>24.658229827880859</v>
      </c>
      <c r="BG280" s="1">
        <v>28.38267707824707</v>
      </c>
      <c r="BH280" s="1">
        <v>300.0157470703125</v>
      </c>
      <c r="BI280" s="1">
        <v>2079.370361328125</v>
      </c>
      <c r="BJ280" s="1">
        <v>2.0139961242675781</v>
      </c>
      <c r="BK280" s="1">
        <v>97.822914123535156</v>
      </c>
      <c r="BL280" s="1">
        <v>3.4042720794677734</v>
      </c>
      <c r="BM280" s="1">
        <v>-9.7803622484207153E-3</v>
      </c>
      <c r="BN280" s="1">
        <v>0.5</v>
      </c>
      <c r="BO280" s="1">
        <v>-1.355140209197998</v>
      </c>
      <c r="BP280" s="1">
        <v>7.355140209197998</v>
      </c>
      <c r="BQ280" s="1">
        <v>1</v>
      </c>
      <c r="BR280" s="1">
        <v>0</v>
      </c>
      <c r="BS280" s="1">
        <v>0.15999999642372131</v>
      </c>
      <c r="BT280" s="1">
        <v>111115</v>
      </c>
      <c r="BU280">
        <f t="shared" si="376"/>
        <v>1.5707630736665577</v>
      </c>
      <c r="BV280">
        <f t="shared" si="377"/>
        <v>3.3406537303270383E-3</v>
      </c>
      <c r="BW280">
        <f t="shared" si="378"/>
        <v>306.75414505004881</v>
      </c>
      <c r="BX280">
        <f t="shared" si="379"/>
        <v>307.65997161865232</v>
      </c>
      <c r="BY280">
        <f t="shared" si="380"/>
        <v>332.6992503760921</v>
      </c>
      <c r="BZ280">
        <f t="shared" si="381"/>
        <v>0.76399738286165664</v>
      </c>
      <c r="CA280">
        <f t="shared" si="382"/>
        <v>5.2261583953107413</v>
      </c>
      <c r="CB280">
        <f t="shared" si="383"/>
        <v>53.424685229790988</v>
      </c>
      <c r="CC280">
        <f t="shared" si="384"/>
        <v>37.47581361724216</v>
      </c>
      <c r="CD280">
        <f t="shared" si="385"/>
        <v>34.057058334350586</v>
      </c>
      <c r="CE280">
        <f t="shared" si="386"/>
        <v>5.360038945132569</v>
      </c>
      <c r="CF280">
        <f t="shared" si="387"/>
        <v>8.6049558457555395E-2</v>
      </c>
      <c r="CG280">
        <f t="shared" si="388"/>
        <v>1.5601650981216517</v>
      </c>
      <c r="CH280">
        <f t="shared" si="389"/>
        <v>3.7998738470109172</v>
      </c>
      <c r="CI280">
        <f t="shared" si="390"/>
        <v>5.385084392367713E-2</v>
      </c>
      <c r="CJ280">
        <f t="shared" si="391"/>
        <v>43.328297699422421</v>
      </c>
      <c r="CK280">
        <f t="shared" si="392"/>
        <v>0.50052471891339512</v>
      </c>
      <c r="CL280">
        <f t="shared" si="393"/>
        <v>27.988284788069983</v>
      </c>
      <c r="CM280">
        <f t="shared" si="394"/>
        <v>881.8666618992844</v>
      </c>
      <c r="CN280">
        <f t="shared" si="395"/>
        <v>6.850225697457404E-3</v>
      </c>
      <c r="CO280">
        <f t="shared" si="396"/>
        <v>0</v>
      </c>
      <c r="CP280">
        <f t="shared" si="397"/>
        <v>1818.9042203853601</v>
      </c>
      <c r="CQ280">
        <f t="shared" si="398"/>
        <v>375.431884765625</v>
      </c>
      <c r="CR280">
        <f t="shared" si="399"/>
        <v>0.1355645213743128</v>
      </c>
      <c r="CS280">
        <v>-9999</v>
      </c>
    </row>
    <row r="281" spans="1:97" x14ac:dyDescent="0.2">
      <c r="A281" t="s">
        <v>84</v>
      </c>
      <c r="B281" t="s">
        <v>243</v>
      </c>
      <c r="C281" t="s">
        <v>100</v>
      </c>
      <c r="D281">
        <v>2</v>
      </c>
      <c r="E281">
        <v>4</v>
      </c>
      <c r="F281" t="s">
        <v>332</v>
      </c>
      <c r="G281" t="s">
        <v>101</v>
      </c>
      <c r="H281" t="s">
        <v>374</v>
      </c>
      <c r="I281">
        <v>5</v>
      </c>
      <c r="J281" s="6">
        <v>20130616</v>
      </c>
      <c r="K281" s="6" t="s">
        <v>138</v>
      </c>
      <c r="L281" s="6" t="s">
        <v>86</v>
      </c>
      <c r="M281" s="6" t="s">
        <v>87</v>
      </c>
      <c r="O281" s="1">
        <v>31</v>
      </c>
      <c r="P281" s="1" t="s">
        <v>405</v>
      </c>
      <c r="Q281" s="1">
        <v>7343.9999996554106</v>
      </c>
      <c r="R281" s="1">
        <v>0</v>
      </c>
      <c r="S281">
        <f t="shared" si="360"/>
        <v>26.644210525990058</v>
      </c>
      <c r="T281">
        <f t="shared" si="361"/>
        <v>8.5039522860053784E-2</v>
      </c>
      <c r="U281">
        <f t="shared" si="362"/>
        <v>620.36145567138533</v>
      </c>
      <c r="V281" s="1">
        <v>40</v>
      </c>
      <c r="W281" s="1">
        <v>40</v>
      </c>
      <c r="X281" s="1">
        <v>0</v>
      </c>
      <c r="Y281" s="1">
        <v>0</v>
      </c>
      <c r="Z281" s="1">
        <v>703.494873046875</v>
      </c>
      <c r="AA281" s="1">
        <v>1116.754150390625</v>
      </c>
      <c r="AB281" s="1">
        <v>940.73883056640625</v>
      </c>
      <c r="AC281">
        <v>-9999</v>
      </c>
      <c r="AD281">
        <f t="shared" si="363"/>
        <v>0.37005394356421034</v>
      </c>
      <c r="AE281">
        <f t="shared" si="364"/>
        <v>0.15761331154457858</v>
      </c>
      <c r="AF281" s="1">
        <v>-1</v>
      </c>
      <c r="AG281" s="1">
        <v>0.87</v>
      </c>
      <c r="AH281" s="1">
        <v>0.92</v>
      </c>
      <c r="AI281" s="1">
        <v>10.534716606140137</v>
      </c>
      <c r="AJ281">
        <f t="shared" si="365"/>
        <v>0.87526735830307001</v>
      </c>
      <c r="AK281">
        <f t="shared" si="366"/>
        <v>1.5148101749078869E-2</v>
      </c>
      <c r="AL281">
        <f t="shared" si="367"/>
        <v>0.42591982678663209</v>
      </c>
      <c r="AM281">
        <f t="shared" si="368"/>
        <v>1.5874375111703392</v>
      </c>
      <c r="AN281">
        <f t="shared" si="369"/>
        <v>-1</v>
      </c>
      <c r="AO281" s="1">
        <v>2084.99609375</v>
      </c>
      <c r="AP281" s="1">
        <v>0.5</v>
      </c>
      <c r="AQ281">
        <f t="shared" si="370"/>
        <v>143.8165533282656</v>
      </c>
      <c r="AR281">
        <f t="shared" si="371"/>
        <v>3.2602885508141539</v>
      </c>
      <c r="AS281">
        <f t="shared" si="372"/>
        <v>3.6530972965239501</v>
      </c>
      <c r="AT281">
        <f t="shared" si="373"/>
        <v>33.533634185791016</v>
      </c>
      <c r="AU281" s="1">
        <v>1.91</v>
      </c>
      <c r="AV281">
        <f t="shared" si="374"/>
        <v>4.766822409629822</v>
      </c>
      <c r="AW281" s="1">
        <v>1</v>
      </c>
      <c r="AX281">
        <f t="shared" si="375"/>
        <v>9.5336448192596439</v>
      </c>
      <c r="AY281" s="1">
        <v>34.511688232421875</v>
      </c>
      <c r="AZ281" s="1">
        <v>33.533634185791016</v>
      </c>
      <c r="BA281" s="1">
        <v>36.983509063720703</v>
      </c>
      <c r="BB281" s="1">
        <v>1200.5865478515625</v>
      </c>
      <c r="BC281" s="1">
        <v>1181.1717529296875</v>
      </c>
      <c r="BD281" s="1">
        <v>13.827765464782715</v>
      </c>
      <c r="BE281" s="1">
        <v>15.870491027832031</v>
      </c>
      <c r="BF281" s="1">
        <v>24.605350494384766</v>
      </c>
      <c r="BG281" s="1">
        <v>28.240211486816406</v>
      </c>
      <c r="BH281" s="1">
        <v>300.00717163085938</v>
      </c>
      <c r="BI281" s="1">
        <v>2084.99609375</v>
      </c>
      <c r="BJ281" s="1">
        <v>1.8665136098861694</v>
      </c>
      <c r="BK281" s="1">
        <v>97.821929931640625</v>
      </c>
      <c r="BL281" s="1">
        <v>3.9351558685302734</v>
      </c>
      <c r="BM281" s="1">
        <v>-7.7967196702957153E-3</v>
      </c>
      <c r="BN281" s="1">
        <v>0.5</v>
      </c>
      <c r="BO281" s="1">
        <v>-1.355140209197998</v>
      </c>
      <c r="BP281" s="1">
        <v>7.355140209197998</v>
      </c>
      <c r="BQ281" s="1">
        <v>1</v>
      </c>
      <c r="BR281" s="1">
        <v>0</v>
      </c>
      <c r="BS281" s="1">
        <v>0.15999999642372131</v>
      </c>
      <c r="BT281" s="1">
        <v>111115</v>
      </c>
      <c r="BU281">
        <f t="shared" si="376"/>
        <v>1.5707181760777975</v>
      </c>
      <c r="BV281">
        <f t="shared" si="377"/>
        <v>3.2602885508141539E-3</v>
      </c>
      <c r="BW281">
        <f t="shared" si="378"/>
        <v>306.68363418579099</v>
      </c>
      <c r="BX281">
        <f t="shared" si="379"/>
        <v>307.66168823242185</v>
      </c>
      <c r="BY281">
        <f t="shared" si="380"/>
        <v>333.59936754347291</v>
      </c>
      <c r="BZ281">
        <f t="shared" si="381"/>
        <v>0.78477491021273116</v>
      </c>
      <c r="CA281">
        <f t="shared" si="382"/>
        <v>5.205579357829266</v>
      </c>
      <c r="CB281">
        <f t="shared" si="383"/>
        <v>53.214850304701613</v>
      </c>
      <c r="CC281">
        <f t="shared" si="384"/>
        <v>37.344359276869582</v>
      </c>
      <c r="CD281">
        <f t="shared" si="385"/>
        <v>34.022661209106445</v>
      </c>
      <c r="CE281">
        <f t="shared" si="386"/>
        <v>5.349767589315273</v>
      </c>
      <c r="CF281">
        <f t="shared" si="387"/>
        <v>8.4287681943869625E-2</v>
      </c>
      <c r="CG281">
        <f t="shared" si="388"/>
        <v>1.5524820613053161</v>
      </c>
      <c r="CH281">
        <f t="shared" si="389"/>
        <v>3.7972855280099571</v>
      </c>
      <c r="CI281">
        <f t="shared" si="390"/>
        <v>5.2746837420002336E-2</v>
      </c>
      <c r="CJ281">
        <f t="shared" si="391"/>
        <v>60.684954848976837</v>
      </c>
      <c r="CK281">
        <f t="shared" si="392"/>
        <v>0.52520850937443142</v>
      </c>
      <c r="CL281">
        <f t="shared" si="393"/>
        <v>27.955243262511466</v>
      </c>
      <c r="CM281">
        <f t="shared" si="394"/>
        <v>1177.3988324053753</v>
      </c>
      <c r="CN281">
        <f t="shared" si="395"/>
        <v>6.326194372640352E-3</v>
      </c>
      <c r="CO281">
        <f t="shared" si="396"/>
        <v>0</v>
      </c>
      <c r="CP281">
        <f t="shared" si="397"/>
        <v>1824.9290230487827</v>
      </c>
      <c r="CQ281">
        <f t="shared" si="398"/>
        <v>413.25927734375</v>
      </c>
      <c r="CR281">
        <f t="shared" si="399"/>
        <v>0.15761331154457858</v>
      </c>
      <c r="CS281">
        <v>-9999</v>
      </c>
    </row>
    <row r="282" spans="1:97" x14ac:dyDescent="0.2">
      <c r="A282" t="s">
        <v>84</v>
      </c>
      <c r="B282" t="s">
        <v>243</v>
      </c>
      <c r="C282" t="s">
        <v>100</v>
      </c>
      <c r="D282">
        <v>2</v>
      </c>
      <c r="E282">
        <v>4</v>
      </c>
      <c r="F282" t="s">
        <v>332</v>
      </c>
      <c r="G282" t="s">
        <v>101</v>
      </c>
      <c r="H282" t="s">
        <v>374</v>
      </c>
      <c r="I282">
        <v>5</v>
      </c>
      <c r="J282" s="6">
        <v>20130616</v>
      </c>
      <c r="K282" s="6" t="s">
        <v>138</v>
      </c>
      <c r="L282" s="6" t="s">
        <v>86</v>
      </c>
      <c r="M282" s="6" t="s">
        <v>87</v>
      </c>
      <c r="O282" s="1">
        <v>32</v>
      </c>
      <c r="P282" s="1" t="s">
        <v>406</v>
      </c>
      <c r="Q282" s="1">
        <v>7496.4999986561015</v>
      </c>
      <c r="R282" s="1">
        <v>0</v>
      </c>
      <c r="S282">
        <f t="shared" si="360"/>
        <v>29.57673390888937</v>
      </c>
      <c r="T282">
        <f t="shared" si="361"/>
        <v>8.3103060591357178E-2</v>
      </c>
      <c r="U282">
        <f t="shared" si="362"/>
        <v>832.54758399805644</v>
      </c>
      <c r="V282" s="1">
        <v>41</v>
      </c>
      <c r="W282" s="1">
        <v>41</v>
      </c>
      <c r="X282" s="1">
        <v>0</v>
      </c>
      <c r="Y282" s="1">
        <v>0</v>
      </c>
      <c r="Z282" s="1">
        <v>701.40771484375</v>
      </c>
      <c r="AA282" s="1">
        <v>1107.7899169921875</v>
      </c>
      <c r="AB282" s="1">
        <v>936.8193359375</v>
      </c>
      <c r="AC282">
        <v>-9999</v>
      </c>
      <c r="AD282">
        <f t="shared" si="363"/>
        <v>0.36684049558044807</v>
      </c>
      <c r="AE282">
        <f t="shared" si="364"/>
        <v>0.1543348413198215</v>
      </c>
      <c r="AF282" s="1">
        <v>-1</v>
      </c>
      <c r="AG282" s="1">
        <v>0.87</v>
      </c>
      <c r="AH282" s="1">
        <v>0.92</v>
      </c>
      <c r="AI282" s="1">
        <v>10.015174865722656</v>
      </c>
      <c r="AJ282">
        <f t="shared" si="365"/>
        <v>0.87500758743286122</v>
      </c>
      <c r="AK282">
        <f t="shared" si="366"/>
        <v>1.754603747559344E-2</v>
      </c>
      <c r="AL282">
        <f t="shared" si="367"/>
        <v>0.42071375210530948</v>
      </c>
      <c r="AM282">
        <f t="shared" si="368"/>
        <v>1.5793808558820397</v>
      </c>
      <c r="AN282">
        <f t="shared" si="369"/>
        <v>-1</v>
      </c>
      <c r="AO282" s="1">
        <v>1991.59130859375</v>
      </c>
      <c r="AP282" s="1">
        <v>0.5</v>
      </c>
      <c r="AQ282">
        <f t="shared" si="370"/>
        <v>134.47638483820231</v>
      </c>
      <c r="AR282">
        <f t="shared" si="371"/>
        <v>3.2007804769817834</v>
      </c>
      <c r="AS282">
        <f t="shared" si="372"/>
        <v>3.6693113241465825</v>
      </c>
      <c r="AT282">
        <f t="shared" si="373"/>
        <v>33.565601348876953</v>
      </c>
      <c r="AU282" s="1">
        <v>1.91</v>
      </c>
      <c r="AV282">
        <f t="shared" si="374"/>
        <v>4.766822409629822</v>
      </c>
      <c r="AW282" s="1">
        <v>1</v>
      </c>
      <c r="AX282">
        <f t="shared" si="375"/>
        <v>9.5336448192596439</v>
      </c>
      <c r="AY282" s="1">
        <v>34.510761260986328</v>
      </c>
      <c r="AZ282" s="1">
        <v>33.565601348876953</v>
      </c>
      <c r="BA282" s="1">
        <v>36.981555938720703</v>
      </c>
      <c r="BB282" s="1">
        <v>1499.810302734375</v>
      </c>
      <c r="BC282" s="1">
        <v>1477.9691162109375</v>
      </c>
      <c r="BD282" s="1">
        <v>13.794055938720703</v>
      </c>
      <c r="BE282" s="1">
        <v>15.799580574035645</v>
      </c>
      <c r="BF282" s="1">
        <v>24.547327041625977</v>
      </c>
      <c r="BG282" s="1">
        <v>28.116273880004883</v>
      </c>
      <c r="BH282" s="1">
        <v>300.01626586914062</v>
      </c>
      <c r="BI282" s="1">
        <v>1991.59130859375</v>
      </c>
      <c r="BJ282" s="1">
        <v>1.9680007696151733</v>
      </c>
      <c r="BK282" s="1">
        <v>97.824691772460938</v>
      </c>
      <c r="BL282" s="1">
        <v>4.8171138763427734</v>
      </c>
      <c r="BM282" s="1">
        <v>-1.1716321110725403E-2</v>
      </c>
      <c r="BN282" s="1">
        <v>0.5</v>
      </c>
      <c r="BO282" s="1">
        <v>-1.355140209197998</v>
      </c>
      <c r="BP282" s="1">
        <v>7.355140209197998</v>
      </c>
      <c r="BQ282" s="1">
        <v>1</v>
      </c>
      <c r="BR282" s="1">
        <v>0</v>
      </c>
      <c r="BS282" s="1">
        <v>0.15999999642372131</v>
      </c>
      <c r="BT282" s="1">
        <v>111115</v>
      </c>
      <c r="BU282">
        <f t="shared" si="376"/>
        <v>1.5707657898907885</v>
      </c>
      <c r="BV282">
        <f t="shared" si="377"/>
        <v>3.2007804769817834E-3</v>
      </c>
      <c r="BW282">
        <f t="shared" si="378"/>
        <v>306.71560134887693</v>
      </c>
      <c r="BX282">
        <f t="shared" si="379"/>
        <v>307.66076126098631</v>
      </c>
      <c r="BY282">
        <f t="shared" si="380"/>
        <v>318.65460225251445</v>
      </c>
      <c r="BZ282">
        <f t="shared" si="381"/>
        <v>0.73531820335689513</v>
      </c>
      <c r="CA282">
        <f t="shared" si="382"/>
        <v>5.2149004239357808</v>
      </c>
      <c r="CB282">
        <f t="shared" si="383"/>
        <v>53.308631281615249</v>
      </c>
      <c r="CC282">
        <f t="shared" si="384"/>
        <v>37.509050707579604</v>
      </c>
      <c r="CD282">
        <f t="shared" si="385"/>
        <v>34.038181304931641</v>
      </c>
      <c r="CE282">
        <f t="shared" si="386"/>
        <v>5.3543999376836293</v>
      </c>
      <c r="CF282">
        <f t="shared" si="387"/>
        <v>8.2384926065430755E-2</v>
      </c>
      <c r="CG282">
        <f t="shared" si="388"/>
        <v>1.5455890997891983</v>
      </c>
      <c r="CH282">
        <f t="shared" si="389"/>
        <v>3.808810837894431</v>
      </c>
      <c r="CI282">
        <f t="shared" si="390"/>
        <v>5.1554620695237391E-2</v>
      </c>
      <c r="CJ282">
        <f t="shared" si="391"/>
        <v>81.443710790516903</v>
      </c>
      <c r="CK282">
        <f t="shared" si="392"/>
        <v>0.56330512922519982</v>
      </c>
      <c r="CL282">
        <f t="shared" si="393"/>
        <v>27.749419837766197</v>
      </c>
      <c r="CM282">
        <f t="shared" si="394"/>
        <v>1473.7809393348348</v>
      </c>
      <c r="CN282">
        <f t="shared" si="395"/>
        <v>5.5689226584657303E-3</v>
      </c>
      <c r="CO282">
        <f t="shared" si="396"/>
        <v>0</v>
      </c>
      <c r="CP282">
        <f t="shared" si="397"/>
        <v>1742.6575060848722</v>
      </c>
      <c r="CQ282">
        <f t="shared" si="398"/>
        <v>406.3822021484375</v>
      </c>
      <c r="CR282">
        <f t="shared" si="399"/>
        <v>0.1543348413198215</v>
      </c>
      <c r="CS282">
        <v>-9999</v>
      </c>
    </row>
    <row r="283" spans="1:97" x14ac:dyDescent="0.2">
      <c r="A283" t="s">
        <v>84</v>
      </c>
      <c r="B283" t="s">
        <v>243</v>
      </c>
      <c r="C283" t="s">
        <v>100</v>
      </c>
      <c r="D283">
        <v>4</v>
      </c>
      <c r="E283">
        <v>5</v>
      </c>
      <c r="F283" t="s">
        <v>408</v>
      </c>
      <c r="G283" t="s">
        <v>101</v>
      </c>
      <c r="H283" t="s">
        <v>407</v>
      </c>
      <c r="I283">
        <v>1</v>
      </c>
      <c r="J283" s="6">
        <v>20130616</v>
      </c>
      <c r="K283" s="6" t="s">
        <v>138</v>
      </c>
      <c r="L283" s="6" t="s">
        <v>86</v>
      </c>
      <c r="M283" s="6" t="s">
        <v>87</v>
      </c>
      <c r="O283" s="1">
        <v>1</v>
      </c>
      <c r="P283" s="1" t="s">
        <v>409</v>
      </c>
      <c r="Q283" s="1">
        <v>3615.4999934183434</v>
      </c>
      <c r="R283" s="1">
        <v>0</v>
      </c>
      <c r="S283">
        <f t="shared" si="360"/>
        <v>-0.24041999497176783</v>
      </c>
      <c r="T283">
        <f t="shared" si="361"/>
        <v>3.6648617217341639E-2</v>
      </c>
      <c r="U283">
        <f t="shared" si="362"/>
        <v>57.674221819489134</v>
      </c>
      <c r="V283" s="1">
        <v>42</v>
      </c>
      <c r="W283" s="1">
        <v>42</v>
      </c>
      <c r="X283" s="1">
        <v>0</v>
      </c>
      <c r="Y283" s="1">
        <v>0</v>
      </c>
      <c r="Z283" s="1">
        <v>732.56103515625</v>
      </c>
      <c r="AA283" s="1">
        <v>1061.8095703125</v>
      </c>
      <c r="AB283" s="1">
        <v>990.09588623046875</v>
      </c>
      <c r="AC283">
        <v>-9999</v>
      </c>
      <c r="AD283">
        <f t="shared" si="363"/>
        <v>0.31008247087031737</v>
      </c>
      <c r="AE283">
        <f t="shared" si="364"/>
        <v>6.7539120089984944E-2</v>
      </c>
      <c r="AF283" s="1">
        <v>-1</v>
      </c>
      <c r="AG283" s="1">
        <v>0.87</v>
      </c>
      <c r="AH283" s="1">
        <v>0.92</v>
      </c>
      <c r="AI283" s="1">
        <v>10.160545349121094</v>
      </c>
      <c r="AJ283">
        <f t="shared" si="365"/>
        <v>0.87508027267456046</v>
      </c>
      <c r="AK283">
        <f t="shared" si="366"/>
        <v>2.5683074673500851E-4</v>
      </c>
      <c r="AL283">
        <f t="shared" si="367"/>
        <v>0.21781018417590958</v>
      </c>
      <c r="AM283">
        <f t="shared" si="368"/>
        <v>1.4494486047650947</v>
      </c>
      <c r="AN283">
        <f t="shared" si="369"/>
        <v>-1</v>
      </c>
      <c r="AO283" s="1">
        <v>3379.70361328125</v>
      </c>
      <c r="AP283" s="1">
        <v>0.5</v>
      </c>
      <c r="AQ283">
        <f t="shared" si="370"/>
        <v>99.873877699083678</v>
      </c>
      <c r="AR283">
        <f t="shared" si="371"/>
        <v>0.69445710622134482</v>
      </c>
      <c r="AS283">
        <f t="shared" si="372"/>
        <v>1.8175078365813488</v>
      </c>
      <c r="AT283">
        <f t="shared" si="373"/>
        <v>24.80805778503418</v>
      </c>
      <c r="AU283" s="1">
        <v>1.91</v>
      </c>
      <c r="AV283">
        <f t="shared" si="374"/>
        <v>4.766822409629822</v>
      </c>
      <c r="AW283" s="1">
        <v>1</v>
      </c>
      <c r="AX283">
        <f t="shared" si="375"/>
        <v>9.5336448192596439</v>
      </c>
      <c r="AY283" s="1">
        <v>18.688581466674805</v>
      </c>
      <c r="AZ283" s="1">
        <v>24.80805778503418</v>
      </c>
      <c r="BA283" s="1">
        <v>17.098716735839844</v>
      </c>
      <c r="BB283" s="1">
        <v>48.630775451660156</v>
      </c>
      <c r="BC283" s="1">
        <v>48.762260437011719</v>
      </c>
      <c r="BD283" s="1">
        <v>13.124234199523926</v>
      </c>
      <c r="BE283" s="1">
        <v>13.560300827026367</v>
      </c>
      <c r="BF283" s="1">
        <v>59.339302062988281</v>
      </c>
      <c r="BG283" s="1">
        <v>61.3109130859375</v>
      </c>
      <c r="BH283" s="1">
        <v>300.05197143554688</v>
      </c>
      <c r="BI283" s="1">
        <v>3379.70361328125</v>
      </c>
      <c r="BJ283" s="1">
        <v>1.2369279861450195</v>
      </c>
      <c r="BK283" s="1">
        <v>97.782844543457031</v>
      </c>
      <c r="BL283" s="1">
        <v>0.79364204406738281</v>
      </c>
      <c r="BM283" s="1">
        <v>-1.151604950428009E-2</v>
      </c>
      <c r="BN283" s="1">
        <v>0.75</v>
      </c>
      <c r="BO283" s="1">
        <v>-1.355140209197998</v>
      </c>
      <c r="BP283" s="1">
        <v>7.355140209197998</v>
      </c>
      <c r="BQ283" s="1">
        <v>1</v>
      </c>
      <c r="BR283" s="1">
        <v>0</v>
      </c>
      <c r="BS283" s="1">
        <v>0.15999999642372131</v>
      </c>
      <c r="BT283" s="1">
        <v>111115</v>
      </c>
      <c r="BU283">
        <f t="shared" si="376"/>
        <v>1.5709527300290411</v>
      </c>
      <c r="BV283">
        <f t="shared" si="377"/>
        <v>6.9445710622134487E-4</v>
      </c>
      <c r="BW283">
        <f t="shared" si="378"/>
        <v>297.95805778503416</v>
      </c>
      <c r="BX283">
        <f t="shared" si="379"/>
        <v>291.83858146667478</v>
      </c>
      <c r="BY283">
        <f t="shared" si="380"/>
        <v>540.752566038238</v>
      </c>
      <c r="BZ283">
        <f t="shared" si="381"/>
        <v>1.7256948150415181</v>
      </c>
      <c r="CA283">
        <f t="shared" si="382"/>
        <v>3.14347262431298</v>
      </c>
      <c r="CB283">
        <f t="shared" si="383"/>
        <v>32.14748598273745</v>
      </c>
      <c r="CC283">
        <f t="shared" si="384"/>
        <v>18.587185155711083</v>
      </c>
      <c r="CD283">
        <f t="shared" si="385"/>
        <v>21.748319625854492</v>
      </c>
      <c r="CE283">
        <f t="shared" si="386"/>
        <v>2.6130500278834683</v>
      </c>
      <c r="CF283">
        <f t="shared" si="387"/>
        <v>3.6508274483562551E-2</v>
      </c>
      <c r="CG283">
        <f t="shared" si="388"/>
        <v>1.3259647877316312</v>
      </c>
      <c r="CH283">
        <f t="shared" si="389"/>
        <v>1.2870852401518371</v>
      </c>
      <c r="CI283">
        <f t="shared" si="390"/>
        <v>2.2830239103111237E-2</v>
      </c>
      <c r="CJ283">
        <f t="shared" si="391"/>
        <v>5.6395494663399637</v>
      </c>
      <c r="CK283">
        <f t="shared" si="392"/>
        <v>1.182763499940479</v>
      </c>
      <c r="CL283">
        <f t="shared" si="393"/>
        <v>41.055835298891651</v>
      </c>
      <c r="CM283">
        <f t="shared" si="394"/>
        <v>48.796304813466378</v>
      </c>
      <c r="CN283">
        <f t="shared" si="395"/>
        <v>-2.0228260631319863E-3</v>
      </c>
      <c r="CO283">
        <f t="shared" si="396"/>
        <v>0</v>
      </c>
      <c r="CP283">
        <f t="shared" si="397"/>
        <v>2957.5119594693533</v>
      </c>
      <c r="CQ283">
        <f t="shared" si="398"/>
        <v>329.24853515625</v>
      </c>
      <c r="CR283">
        <f t="shared" si="399"/>
        <v>6.7539120089984944E-2</v>
      </c>
      <c r="CS283">
        <v>-9999</v>
      </c>
    </row>
    <row r="284" spans="1:97" x14ac:dyDescent="0.2">
      <c r="A284" t="s">
        <v>84</v>
      </c>
      <c r="B284" t="s">
        <v>243</v>
      </c>
      <c r="C284" t="s">
        <v>100</v>
      </c>
      <c r="D284">
        <v>4</v>
      </c>
      <c r="E284">
        <v>5</v>
      </c>
      <c r="F284" t="s">
        <v>408</v>
      </c>
      <c r="G284" t="s">
        <v>101</v>
      </c>
      <c r="H284" t="s">
        <v>407</v>
      </c>
      <c r="I284">
        <v>1</v>
      </c>
      <c r="J284" s="6">
        <v>20130616</v>
      </c>
      <c r="K284" s="6" t="s">
        <v>138</v>
      </c>
      <c r="L284" s="6" t="s">
        <v>86</v>
      </c>
      <c r="M284" s="6" t="s">
        <v>87</v>
      </c>
      <c r="O284" s="1">
        <v>2</v>
      </c>
      <c r="P284" s="1" t="s">
        <v>410</v>
      </c>
      <c r="Q284" s="1">
        <v>7283.9999993108213</v>
      </c>
      <c r="R284" s="1">
        <v>0</v>
      </c>
      <c r="S284">
        <f t="shared" si="360"/>
        <v>8.1446030140096362</v>
      </c>
      <c r="T284">
        <f t="shared" si="361"/>
        <v>5.7409605003320853E-2</v>
      </c>
      <c r="U284">
        <f t="shared" si="362"/>
        <v>158.85824785271177</v>
      </c>
      <c r="V284" s="1">
        <v>43</v>
      </c>
      <c r="W284" s="1">
        <v>43</v>
      </c>
      <c r="X284" s="1">
        <v>0</v>
      </c>
      <c r="Y284" s="1">
        <v>0</v>
      </c>
      <c r="Z284" s="1">
        <v>727.51220703125</v>
      </c>
      <c r="AA284" s="1">
        <v>1140.3441162109375</v>
      </c>
      <c r="AB284" s="1">
        <v>971.2413330078125</v>
      </c>
      <c r="AC284">
        <v>-9999</v>
      </c>
      <c r="AD284">
        <f t="shared" si="363"/>
        <v>0.3620239744397673</v>
      </c>
      <c r="AE284">
        <f t="shared" si="364"/>
        <v>0.14829101215956542</v>
      </c>
      <c r="AF284" s="1">
        <v>-1</v>
      </c>
      <c r="AG284" s="1">
        <v>0.87</v>
      </c>
      <c r="AH284" s="1">
        <v>0.92</v>
      </c>
      <c r="AI284" s="1">
        <v>12.962963104248047</v>
      </c>
      <c r="AJ284">
        <f t="shared" si="365"/>
        <v>0.87648148155212413</v>
      </c>
      <c r="AK284">
        <f t="shared" si="366"/>
        <v>6.3734426200166266E-3</v>
      </c>
      <c r="AL284">
        <f t="shared" si="367"/>
        <v>0.40961655202268299</v>
      </c>
      <c r="AM284">
        <f t="shared" si="368"/>
        <v>1.5674570202255789</v>
      </c>
      <c r="AN284">
        <f t="shared" si="369"/>
        <v>-1</v>
      </c>
      <c r="AO284" s="1">
        <v>1636.99755859375</v>
      </c>
      <c r="AP284" s="1">
        <v>0.5</v>
      </c>
      <c r="AQ284">
        <f t="shared" si="370"/>
        <v>106.38382720242987</v>
      </c>
      <c r="AR284">
        <f t="shared" si="371"/>
        <v>1.0208125246125634</v>
      </c>
      <c r="AS284">
        <f t="shared" si="372"/>
        <v>1.7094116006968685</v>
      </c>
      <c r="AT284">
        <f t="shared" si="373"/>
        <v>24.137441635131836</v>
      </c>
      <c r="AU284" s="1">
        <v>1.91</v>
      </c>
      <c r="AV284">
        <f t="shared" si="374"/>
        <v>4.766822409629822</v>
      </c>
      <c r="AW284" s="1">
        <v>1</v>
      </c>
      <c r="AX284">
        <f t="shared" si="375"/>
        <v>9.5336448192596439</v>
      </c>
      <c r="AY284" s="1">
        <v>18.822238922119141</v>
      </c>
      <c r="AZ284" s="1">
        <v>24.137441635131836</v>
      </c>
      <c r="BA284" s="1">
        <v>17.097885131835938</v>
      </c>
      <c r="BB284" s="1">
        <v>400.37783813476562</v>
      </c>
      <c r="BC284" s="1">
        <v>394.93624877929688</v>
      </c>
      <c r="BD284" s="1">
        <v>12.767634391784668</v>
      </c>
      <c r="BE284" s="1">
        <v>13.408780097961426</v>
      </c>
      <c r="BF284" s="1">
        <v>57.213024139404297</v>
      </c>
      <c r="BG284" s="1">
        <v>60.086055755615234</v>
      </c>
      <c r="BH284" s="1">
        <v>300.02667236328125</v>
      </c>
      <c r="BI284" s="1">
        <v>1636.99755859375</v>
      </c>
      <c r="BJ284" s="1">
        <v>1.2448912858963013</v>
      </c>
      <c r="BK284" s="1">
        <v>97.725456237792969</v>
      </c>
      <c r="BL284" s="1">
        <v>1.1841869354248047</v>
      </c>
      <c r="BM284" s="1">
        <v>-6.4720660448074341E-3</v>
      </c>
      <c r="BN284" s="1">
        <v>0.5</v>
      </c>
      <c r="BO284" s="1">
        <v>-1.355140209197998</v>
      </c>
      <c r="BP284" s="1">
        <v>7.355140209197998</v>
      </c>
      <c r="BQ284" s="1">
        <v>1</v>
      </c>
      <c r="BR284" s="1">
        <v>0</v>
      </c>
      <c r="BS284" s="1">
        <v>0.15999999642372131</v>
      </c>
      <c r="BT284" s="1">
        <v>111115</v>
      </c>
      <c r="BU284">
        <f t="shared" si="376"/>
        <v>1.5708202741533046</v>
      </c>
      <c r="BV284">
        <f t="shared" si="377"/>
        <v>1.0208125246125635E-3</v>
      </c>
      <c r="BW284">
        <f t="shared" si="378"/>
        <v>297.28744163513181</v>
      </c>
      <c r="BX284">
        <f t="shared" si="379"/>
        <v>291.97223892211912</v>
      </c>
      <c r="BY284">
        <f t="shared" si="380"/>
        <v>261.91960352064052</v>
      </c>
      <c r="BZ284">
        <f t="shared" si="381"/>
        <v>0.61761477847431145</v>
      </c>
      <c r="CA284">
        <f t="shared" si="382"/>
        <v>3.0197907533623871</v>
      </c>
      <c r="CB284">
        <f t="shared" si="383"/>
        <v>30.90075881574197</v>
      </c>
      <c r="CC284">
        <f t="shared" si="384"/>
        <v>17.491978717780544</v>
      </c>
      <c r="CD284">
        <f t="shared" si="385"/>
        <v>21.479840278625488</v>
      </c>
      <c r="CE284">
        <f t="shared" si="386"/>
        <v>2.570489060348732</v>
      </c>
      <c r="CF284">
        <f t="shared" si="387"/>
        <v>5.7065965753573755E-2</v>
      </c>
      <c r="CG284">
        <f t="shared" si="388"/>
        <v>1.3103791526655186</v>
      </c>
      <c r="CH284">
        <f t="shared" si="389"/>
        <v>1.2601099076832134</v>
      </c>
      <c r="CI284">
        <f t="shared" si="390"/>
        <v>3.5696944061052324E-2</v>
      </c>
      <c r="CJ284">
        <f t="shared" si="391"/>
        <v>15.524494748542653</v>
      </c>
      <c r="CK284">
        <f t="shared" si="392"/>
        <v>0.4022376987266289</v>
      </c>
      <c r="CL284">
        <f t="shared" si="393"/>
        <v>42.457028260549691</v>
      </c>
      <c r="CM284">
        <f t="shared" si="394"/>
        <v>393.7829423285782</v>
      </c>
      <c r="CN284">
        <f t="shared" si="395"/>
        <v>8.7813768237890912E-3</v>
      </c>
      <c r="CO284">
        <f t="shared" si="396"/>
        <v>0</v>
      </c>
      <c r="CP284">
        <f t="shared" si="397"/>
        <v>1434.7980454534602</v>
      </c>
      <c r="CQ284">
        <f t="shared" si="398"/>
        <v>412.8319091796875</v>
      </c>
      <c r="CR284">
        <f t="shared" si="399"/>
        <v>0.14829101215956542</v>
      </c>
      <c r="CS284">
        <v>-9999</v>
      </c>
    </row>
    <row r="285" spans="1:97" x14ac:dyDescent="0.2">
      <c r="A285" t="s">
        <v>84</v>
      </c>
      <c r="B285" t="s">
        <v>243</v>
      </c>
      <c r="C285" t="s">
        <v>100</v>
      </c>
      <c r="D285">
        <v>4</v>
      </c>
      <c r="E285">
        <v>5</v>
      </c>
      <c r="F285" t="s">
        <v>408</v>
      </c>
      <c r="G285" t="s">
        <v>101</v>
      </c>
      <c r="H285" t="s">
        <v>407</v>
      </c>
      <c r="I285">
        <v>1</v>
      </c>
      <c r="J285" s="6">
        <v>20130616</v>
      </c>
      <c r="K285" s="6" t="s">
        <v>138</v>
      </c>
      <c r="L285" s="6" t="s">
        <v>86</v>
      </c>
      <c r="M285" s="6" t="s">
        <v>87</v>
      </c>
      <c r="O285" s="1">
        <v>3</v>
      </c>
      <c r="P285" s="1" t="s">
        <v>411</v>
      </c>
      <c r="Q285" s="1">
        <v>7410.9999988973141</v>
      </c>
      <c r="R285" s="1">
        <v>0</v>
      </c>
      <c r="S285">
        <f t="shared" si="360"/>
        <v>4.4897052713893899</v>
      </c>
      <c r="T285">
        <f t="shared" si="361"/>
        <v>5.7263914398556159E-2</v>
      </c>
      <c r="U285">
        <f t="shared" si="362"/>
        <v>114.55880925021134</v>
      </c>
      <c r="V285" s="1">
        <v>44</v>
      </c>
      <c r="W285" s="1">
        <v>44</v>
      </c>
      <c r="X285" s="1">
        <v>0</v>
      </c>
      <c r="Y285" s="1">
        <v>0</v>
      </c>
      <c r="Z285" s="1">
        <v>727.42333984375</v>
      </c>
      <c r="AA285" s="1">
        <v>1109.9967041015625</v>
      </c>
      <c r="AB285" s="1">
        <v>959.573486328125</v>
      </c>
      <c r="AC285">
        <v>-9999</v>
      </c>
      <c r="AD285">
        <f t="shared" si="363"/>
        <v>0.34466171191694617</v>
      </c>
      <c r="AE285">
        <f t="shared" si="364"/>
        <v>0.13551681479558167</v>
      </c>
      <c r="AF285" s="1">
        <v>-1</v>
      </c>
      <c r="AG285" s="1">
        <v>0.87</v>
      </c>
      <c r="AH285" s="1">
        <v>0.92</v>
      </c>
      <c r="AI285" s="1">
        <v>7.9800500869750977</v>
      </c>
      <c r="AJ285">
        <f t="shared" si="365"/>
        <v>0.87399002504348744</v>
      </c>
      <c r="AK285">
        <f t="shared" si="366"/>
        <v>2.6726362854414317E-3</v>
      </c>
      <c r="AL285">
        <f t="shared" si="367"/>
        <v>0.39318790022210942</v>
      </c>
      <c r="AM285">
        <f t="shared" si="368"/>
        <v>1.5259294599208062</v>
      </c>
      <c r="AN285">
        <f t="shared" si="369"/>
        <v>-1</v>
      </c>
      <c r="AO285" s="1">
        <v>2350.1884765625</v>
      </c>
      <c r="AP285" s="1">
        <v>0.5</v>
      </c>
      <c r="AQ285">
        <f t="shared" si="370"/>
        <v>139.17856623396264</v>
      </c>
      <c r="AR285">
        <f t="shared" si="371"/>
        <v>1.0186419820267094</v>
      </c>
      <c r="AS285">
        <f t="shared" si="372"/>
        <v>1.7099576846905749</v>
      </c>
      <c r="AT285">
        <f t="shared" si="373"/>
        <v>24.14537239074707</v>
      </c>
      <c r="AU285" s="1">
        <v>1.91</v>
      </c>
      <c r="AV285">
        <f t="shared" si="374"/>
        <v>4.766822409629822</v>
      </c>
      <c r="AW285" s="1">
        <v>1</v>
      </c>
      <c r="AX285">
        <f t="shared" si="375"/>
        <v>9.5336448192596439</v>
      </c>
      <c r="AY285" s="1">
        <v>18.821365356445312</v>
      </c>
      <c r="AZ285" s="1">
        <v>24.14537239074707</v>
      </c>
      <c r="BA285" s="1">
        <v>17.096601486206055</v>
      </c>
      <c r="BB285" s="1">
        <v>248.82220458984375</v>
      </c>
      <c r="BC285" s="1">
        <v>245.80462646484375</v>
      </c>
      <c r="BD285" s="1">
        <v>12.778988838195801</v>
      </c>
      <c r="BE285" s="1">
        <v>13.41876220703125</v>
      </c>
      <c r="BF285" s="1">
        <v>57.263347625732422</v>
      </c>
      <c r="BG285" s="1">
        <v>60.130207061767578</v>
      </c>
      <c r="BH285" s="1">
        <v>300.02789306640625</v>
      </c>
      <c r="BI285" s="1">
        <v>2350.1884765625</v>
      </c>
      <c r="BJ285" s="1">
        <v>1.1386251449584961</v>
      </c>
      <c r="BK285" s="1">
        <v>97.719184875488281</v>
      </c>
      <c r="BL285" s="1">
        <v>1.0124645233154297</v>
      </c>
      <c r="BM285" s="1">
        <v>-9.4484835863113403E-3</v>
      </c>
      <c r="BN285" s="1">
        <v>0.75</v>
      </c>
      <c r="BO285" s="1">
        <v>-1.355140209197998</v>
      </c>
      <c r="BP285" s="1">
        <v>7.355140209197998</v>
      </c>
      <c r="BQ285" s="1">
        <v>1</v>
      </c>
      <c r="BR285" s="1">
        <v>0</v>
      </c>
      <c r="BS285" s="1">
        <v>0.15999999642372131</v>
      </c>
      <c r="BT285" s="1">
        <v>111115</v>
      </c>
      <c r="BU285">
        <f t="shared" si="376"/>
        <v>1.5708266652691425</v>
      </c>
      <c r="BV285">
        <f t="shared" si="377"/>
        <v>1.0186419820267093E-3</v>
      </c>
      <c r="BW285">
        <f t="shared" si="378"/>
        <v>297.29537239074705</v>
      </c>
      <c r="BX285">
        <f t="shared" si="379"/>
        <v>291.97136535644529</v>
      </c>
      <c r="BY285">
        <f t="shared" si="380"/>
        <v>376.03014784507104</v>
      </c>
      <c r="BZ285">
        <f t="shared" si="381"/>
        <v>1.0627563130185722</v>
      </c>
      <c r="CA285">
        <f t="shared" si="382"/>
        <v>3.0212281895996767</v>
      </c>
      <c r="CB285">
        <f t="shared" si="383"/>
        <v>30.917451813062723</v>
      </c>
      <c r="CC285">
        <f t="shared" si="384"/>
        <v>17.498689606031473</v>
      </c>
      <c r="CD285">
        <f t="shared" si="385"/>
        <v>21.483368873596191</v>
      </c>
      <c r="CE285">
        <f t="shared" si="386"/>
        <v>2.5710444741648146</v>
      </c>
      <c r="CF285">
        <f t="shared" si="387"/>
        <v>5.6922011875728755E-2</v>
      </c>
      <c r="CG285">
        <f t="shared" si="388"/>
        <v>1.3112705049091018</v>
      </c>
      <c r="CH285">
        <f t="shared" si="389"/>
        <v>1.2597739692557128</v>
      </c>
      <c r="CI285">
        <f t="shared" si="390"/>
        <v>3.5606818051583181E-2</v>
      </c>
      <c r="CJ285">
        <f t="shared" si="391"/>
        <v>11.194593460237199</v>
      </c>
      <c r="CK285">
        <f t="shared" si="392"/>
        <v>0.46605635905960513</v>
      </c>
      <c r="CL285">
        <f t="shared" si="393"/>
        <v>42.464373469227745</v>
      </c>
      <c r="CM285">
        <f t="shared" si="394"/>
        <v>245.16886729494777</v>
      </c>
      <c r="CN285">
        <f t="shared" si="395"/>
        <v>7.7763756677016052E-3</v>
      </c>
      <c r="CO285">
        <f t="shared" si="396"/>
        <v>0</v>
      </c>
      <c r="CP285">
        <f t="shared" si="397"/>
        <v>2054.041285487775</v>
      </c>
      <c r="CQ285">
        <f t="shared" si="398"/>
        <v>382.5733642578125</v>
      </c>
      <c r="CR285">
        <f t="shared" si="399"/>
        <v>0.13551681479558167</v>
      </c>
      <c r="CS285">
        <v>-9999</v>
      </c>
    </row>
    <row r="286" spans="1:97" x14ac:dyDescent="0.2">
      <c r="A286" t="s">
        <v>84</v>
      </c>
      <c r="B286" t="s">
        <v>243</v>
      </c>
      <c r="C286" t="s">
        <v>100</v>
      </c>
      <c r="D286">
        <v>4</v>
      </c>
      <c r="E286">
        <v>5</v>
      </c>
      <c r="F286" t="s">
        <v>408</v>
      </c>
      <c r="G286" t="s">
        <v>101</v>
      </c>
      <c r="H286" t="s">
        <v>407</v>
      </c>
      <c r="I286">
        <v>1</v>
      </c>
      <c r="J286" s="6">
        <v>20130616</v>
      </c>
      <c r="K286" s="6" t="s">
        <v>138</v>
      </c>
      <c r="L286" s="6" t="s">
        <v>86</v>
      </c>
      <c r="M286" s="6" t="s">
        <v>87</v>
      </c>
      <c r="O286" s="1">
        <v>4</v>
      </c>
      <c r="P286" s="1" t="s">
        <v>412</v>
      </c>
      <c r="Q286" s="1">
        <v>7684.9999992419034</v>
      </c>
      <c r="R286" s="1">
        <v>0</v>
      </c>
      <c r="S286">
        <f t="shared" si="360"/>
        <v>0.85403635974545045</v>
      </c>
      <c r="T286">
        <f t="shared" si="361"/>
        <v>5.9682712721015864E-2</v>
      </c>
      <c r="U286">
        <f t="shared" si="362"/>
        <v>73.3478669236424</v>
      </c>
      <c r="V286" s="1">
        <v>45</v>
      </c>
      <c r="W286" s="1">
        <v>45</v>
      </c>
      <c r="X286" s="1">
        <v>0</v>
      </c>
      <c r="Y286" s="1">
        <v>0</v>
      </c>
      <c r="Z286" s="1">
        <v>726.599853515625</v>
      </c>
      <c r="AA286" s="1">
        <v>1081.35205078125</v>
      </c>
      <c r="AB286" s="1">
        <v>958.5882568359375</v>
      </c>
      <c r="AC286">
        <v>-9999</v>
      </c>
      <c r="AD286">
        <f t="shared" si="363"/>
        <v>0.32806355433397044</v>
      </c>
      <c r="AE286">
        <f t="shared" si="364"/>
        <v>0.11352805393638335</v>
      </c>
      <c r="AF286" s="1">
        <v>-1</v>
      </c>
      <c r="AG286" s="1">
        <v>0.87</v>
      </c>
      <c r="AH286" s="1">
        <v>0.92</v>
      </c>
      <c r="AI286" s="1">
        <v>12.962963104248047</v>
      </c>
      <c r="AJ286">
        <f t="shared" si="365"/>
        <v>0.87648148155212413</v>
      </c>
      <c r="AK286">
        <f t="shared" si="366"/>
        <v>1.2925118001323251E-3</v>
      </c>
      <c r="AL286">
        <f t="shared" si="367"/>
        <v>0.34605506291872695</v>
      </c>
      <c r="AM286">
        <f t="shared" si="368"/>
        <v>1.4882359878675593</v>
      </c>
      <c r="AN286">
        <f t="shared" si="369"/>
        <v>-1</v>
      </c>
      <c r="AO286" s="1">
        <v>1636.5941162109375</v>
      </c>
      <c r="AP286" s="1">
        <v>0.5</v>
      </c>
      <c r="AQ286">
        <f t="shared" si="370"/>
        <v>81.424842631087884</v>
      </c>
      <c r="AR286">
        <f t="shared" si="371"/>
        <v>1.0564117082627673</v>
      </c>
      <c r="AS286">
        <f t="shared" si="372"/>
        <v>1.7019994844566113</v>
      </c>
      <c r="AT286">
        <f t="shared" si="373"/>
        <v>24.110246658325195</v>
      </c>
      <c r="AU286" s="1">
        <v>1.91</v>
      </c>
      <c r="AV286">
        <f t="shared" si="374"/>
        <v>4.766822409629822</v>
      </c>
      <c r="AW286" s="1">
        <v>1</v>
      </c>
      <c r="AX286">
        <f t="shared" si="375"/>
        <v>9.5336448192596439</v>
      </c>
      <c r="AY286" s="1">
        <v>18.815084457397461</v>
      </c>
      <c r="AZ286" s="1">
        <v>24.110246658325195</v>
      </c>
      <c r="BA286" s="1">
        <v>17.096773147583008</v>
      </c>
      <c r="BB286" s="1">
        <v>99.427116394042969</v>
      </c>
      <c r="BC286" s="1">
        <v>98.81695556640625</v>
      </c>
      <c r="BD286" s="1">
        <v>12.771302223205566</v>
      </c>
      <c r="BE286" s="1">
        <v>13.434806823730469</v>
      </c>
      <c r="BF286" s="1">
        <v>57.252609252929688</v>
      </c>
      <c r="BG286" s="1">
        <v>60.227039337158203</v>
      </c>
      <c r="BH286" s="1">
        <v>300.01876831054688</v>
      </c>
      <c r="BI286" s="1">
        <v>1636.5941162109375</v>
      </c>
      <c r="BJ286" s="1">
        <v>1.2401241064071655</v>
      </c>
      <c r="BK286" s="1">
        <v>97.721298217773438</v>
      </c>
      <c r="BL286" s="1">
        <v>0.94103813171386719</v>
      </c>
      <c r="BM286" s="1">
        <v>-4.2013674974441528E-3</v>
      </c>
      <c r="BN286" s="1">
        <v>0.75</v>
      </c>
      <c r="BO286" s="1">
        <v>-1.355140209197998</v>
      </c>
      <c r="BP286" s="1">
        <v>7.355140209197998</v>
      </c>
      <c r="BQ286" s="1">
        <v>1</v>
      </c>
      <c r="BR286" s="1">
        <v>0</v>
      </c>
      <c r="BS286" s="1">
        <v>0.15999999642372131</v>
      </c>
      <c r="BT286" s="1">
        <v>111115</v>
      </c>
      <c r="BU286">
        <f t="shared" si="376"/>
        <v>1.5707788916782557</v>
      </c>
      <c r="BV286">
        <f t="shared" si="377"/>
        <v>1.0564117082627674E-3</v>
      </c>
      <c r="BW286">
        <f t="shared" si="378"/>
        <v>297.26024665832517</v>
      </c>
      <c r="BX286">
        <f t="shared" si="379"/>
        <v>291.96508445739744</v>
      </c>
      <c r="BY286">
        <f t="shared" si="380"/>
        <v>261.85505274083334</v>
      </c>
      <c r="BZ286">
        <f t="shared" si="381"/>
        <v>0.61214757793501307</v>
      </c>
      <c r="CA286">
        <f t="shared" si="382"/>
        <v>3.0148662485765541</v>
      </c>
      <c r="CB286">
        <f t="shared" si="383"/>
        <v>30.851680274016392</v>
      </c>
      <c r="CC286">
        <f t="shared" si="384"/>
        <v>17.416873450285923</v>
      </c>
      <c r="CD286">
        <f t="shared" si="385"/>
        <v>21.462665557861328</v>
      </c>
      <c r="CE286">
        <f t="shared" si="386"/>
        <v>2.5677871959306029</v>
      </c>
      <c r="CF286">
        <f t="shared" si="387"/>
        <v>5.9311410252100384E-2</v>
      </c>
      <c r="CG286">
        <f t="shared" si="388"/>
        <v>1.3128667641199427</v>
      </c>
      <c r="CH286">
        <f t="shared" si="389"/>
        <v>1.2549204318106602</v>
      </c>
      <c r="CI286">
        <f t="shared" si="390"/>
        <v>3.7102812751357142E-2</v>
      </c>
      <c r="CJ286">
        <f t="shared" si="391"/>
        <v>7.1676487772828201</v>
      </c>
      <c r="CK286">
        <f t="shared" si="392"/>
        <v>0.74225993406922663</v>
      </c>
      <c r="CL286">
        <f t="shared" si="393"/>
        <v>42.627228571715349</v>
      </c>
      <c r="CM286">
        <f t="shared" si="394"/>
        <v>98.696020802471352</v>
      </c>
      <c r="CN286">
        <f t="shared" si="395"/>
        <v>3.6886191377751517E-3</v>
      </c>
      <c r="CO286">
        <f t="shared" si="396"/>
        <v>0</v>
      </c>
      <c r="CP286">
        <f t="shared" si="397"/>
        <v>1434.4444356760516</v>
      </c>
      <c r="CQ286">
        <f t="shared" si="398"/>
        <v>354.752197265625</v>
      </c>
      <c r="CR286">
        <f t="shared" si="399"/>
        <v>0.11352805393638335</v>
      </c>
      <c r="CS286">
        <v>-9999</v>
      </c>
    </row>
    <row r="287" spans="1:97" x14ac:dyDescent="0.2">
      <c r="A287" t="s">
        <v>84</v>
      </c>
      <c r="B287" t="s">
        <v>243</v>
      </c>
      <c r="C287" t="s">
        <v>100</v>
      </c>
      <c r="D287">
        <v>4</v>
      </c>
      <c r="E287">
        <v>5</v>
      </c>
      <c r="F287" t="s">
        <v>408</v>
      </c>
      <c r="G287" t="s">
        <v>101</v>
      </c>
      <c r="H287" t="s">
        <v>407</v>
      </c>
      <c r="I287">
        <v>1</v>
      </c>
      <c r="J287" s="6">
        <v>20130616</v>
      </c>
      <c r="K287" s="6" t="s">
        <v>138</v>
      </c>
      <c r="L287" s="6" t="s">
        <v>86</v>
      </c>
      <c r="M287" s="6" t="s">
        <v>87</v>
      </c>
      <c r="O287" s="1">
        <v>5</v>
      </c>
      <c r="P287" s="1" t="s">
        <v>413</v>
      </c>
      <c r="Q287" s="1">
        <v>7952.4999991385266</v>
      </c>
      <c r="R287" s="1">
        <v>0</v>
      </c>
      <c r="S287">
        <f t="shared" si="360"/>
        <v>-0.39695774905632564</v>
      </c>
      <c r="T287">
        <f t="shared" si="361"/>
        <v>6.3281798893705388E-2</v>
      </c>
      <c r="U287">
        <f t="shared" si="362"/>
        <v>57.713871400578327</v>
      </c>
      <c r="V287" s="1">
        <v>46</v>
      </c>
      <c r="W287" s="1">
        <v>46</v>
      </c>
      <c r="X287" s="1">
        <v>0</v>
      </c>
      <c r="Y287" s="1">
        <v>0</v>
      </c>
      <c r="Z287" s="1">
        <v>726.232666015625</v>
      </c>
      <c r="AA287" s="1">
        <v>1057.1358642578125</v>
      </c>
      <c r="AB287" s="1">
        <v>954.5338134765625</v>
      </c>
      <c r="AC287">
        <v>-9999</v>
      </c>
      <c r="AD287">
        <f t="shared" si="363"/>
        <v>0.31301860946180837</v>
      </c>
      <c r="AE287">
        <f t="shared" si="364"/>
        <v>9.7056636001356569E-2</v>
      </c>
      <c r="AF287" s="1">
        <v>-1</v>
      </c>
      <c r="AG287" s="1">
        <v>0.87</v>
      </c>
      <c r="AH287" s="1">
        <v>0.92</v>
      </c>
      <c r="AI287" s="1">
        <v>12.962963104248047</v>
      </c>
      <c r="AJ287">
        <f t="shared" si="365"/>
        <v>0.87648148155212413</v>
      </c>
      <c r="AK287">
        <f t="shared" si="366"/>
        <v>4.203026362862283E-4</v>
      </c>
      <c r="AL287">
        <f t="shared" si="367"/>
        <v>0.31006666398599064</v>
      </c>
      <c r="AM287">
        <f t="shared" si="368"/>
        <v>1.4556435061750144</v>
      </c>
      <c r="AN287">
        <f t="shared" si="369"/>
        <v>-1</v>
      </c>
      <c r="AO287" s="1">
        <v>1636.9781494140625</v>
      </c>
      <c r="AP287" s="1">
        <v>0.5</v>
      </c>
      <c r="AQ287">
        <f t="shared" si="370"/>
        <v>69.627510263128826</v>
      </c>
      <c r="AR287">
        <f t="shared" si="371"/>
        <v>1.1138544035898286</v>
      </c>
      <c r="AS287">
        <f t="shared" si="372"/>
        <v>1.6930254362237391</v>
      </c>
      <c r="AT287">
        <f t="shared" si="373"/>
        <v>24.067880630493164</v>
      </c>
      <c r="AU287" s="1">
        <v>1.91</v>
      </c>
      <c r="AV287">
        <f t="shared" si="374"/>
        <v>4.766822409629822</v>
      </c>
      <c r="AW287" s="1">
        <v>1</v>
      </c>
      <c r="AX287">
        <f t="shared" si="375"/>
        <v>9.5336448192596439</v>
      </c>
      <c r="AY287" s="1">
        <v>18.809951782226562</v>
      </c>
      <c r="AZ287" s="1">
        <v>24.067880630493164</v>
      </c>
      <c r="BA287" s="1">
        <v>17.098031997680664</v>
      </c>
      <c r="BB287" s="1">
        <v>48.915481567382812</v>
      </c>
      <c r="BC287" s="1">
        <v>49.133342742919922</v>
      </c>
      <c r="BD287" s="1">
        <v>12.749899864196777</v>
      </c>
      <c r="BE287" s="1">
        <v>13.449434280395508</v>
      </c>
      <c r="BF287" s="1">
        <v>57.170078277587891</v>
      </c>
      <c r="BG287" s="1">
        <v>60.3067626953125</v>
      </c>
      <c r="BH287" s="1">
        <v>300.03509521484375</v>
      </c>
      <c r="BI287" s="1">
        <v>1636.9781494140625</v>
      </c>
      <c r="BJ287" s="1">
        <v>1.276602029800415</v>
      </c>
      <c r="BK287" s="1">
        <v>97.712890625</v>
      </c>
      <c r="BL287" s="1">
        <v>0.81406211853027344</v>
      </c>
      <c r="BM287" s="1">
        <v>-6.5302401781082153E-3</v>
      </c>
      <c r="BN287" s="1">
        <v>0.5</v>
      </c>
      <c r="BO287" s="1">
        <v>-1.355140209197998</v>
      </c>
      <c r="BP287" s="1">
        <v>7.355140209197998</v>
      </c>
      <c r="BQ287" s="1">
        <v>1</v>
      </c>
      <c r="BR287" s="1">
        <v>0</v>
      </c>
      <c r="BS287" s="1">
        <v>0.15999999642372131</v>
      </c>
      <c r="BT287" s="1">
        <v>111115</v>
      </c>
      <c r="BU287">
        <f t="shared" si="376"/>
        <v>1.5708643728525851</v>
      </c>
      <c r="BV287">
        <f t="shared" si="377"/>
        <v>1.1138544035898285E-3</v>
      </c>
      <c r="BW287">
        <f t="shared" si="378"/>
        <v>297.21788063049314</v>
      </c>
      <c r="BX287">
        <f t="shared" si="379"/>
        <v>291.95995178222654</v>
      </c>
      <c r="BY287">
        <f t="shared" si="380"/>
        <v>261.91649805195993</v>
      </c>
      <c r="BZ287">
        <f t="shared" si="381"/>
        <v>0.60417179338938432</v>
      </c>
      <c r="CA287">
        <f t="shared" si="382"/>
        <v>3.0072085370321511</v>
      </c>
      <c r="CB287">
        <f t="shared" si="383"/>
        <v>30.775965359300834</v>
      </c>
      <c r="CC287">
        <f t="shared" si="384"/>
        <v>17.326531078905326</v>
      </c>
      <c r="CD287">
        <f t="shared" si="385"/>
        <v>21.438916206359863</v>
      </c>
      <c r="CE287">
        <f t="shared" si="386"/>
        <v>2.5640551312190074</v>
      </c>
      <c r="CF287">
        <f t="shared" si="387"/>
        <v>6.2864520922271461E-2</v>
      </c>
      <c r="CG287">
        <f t="shared" si="388"/>
        <v>1.3141831008084119</v>
      </c>
      <c r="CH287">
        <f t="shared" si="389"/>
        <v>1.2498720304105955</v>
      </c>
      <c r="CI287">
        <f t="shared" si="390"/>
        <v>3.9327603522729147E-2</v>
      </c>
      <c r="CJ287">
        <f t="shared" si="391"/>
        <v>5.6393892037100262</v>
      </c>
      <c r="CK287">
        <f t="shared" si="392"/>
        <v>1.1746375918804111</v>
      </c>
      <c r="CL287">
        <f t="shared" si="393"/>
        <v>42.807652153840166</v>
      </c>
      <c r="CM287">
        <f t="shared" si="394"/>
        <v>49.189553454708076</v>
      </c>
      <c r="CN287">
        <f t="shared" si="395"/>
        <v>-3.4545605820595492E-3</v>
      </c>
      <c r="CO287">
        <f t="shared" si="396"/>
        <v>0</v>
      </c>
      <c r="CP287">
        <f t="shared" si="397"/>
        <v>1434.781033666892</v>
      </c>
      <c r="CQ287">
        <f t="shared" si="398"/>
        <v>330.9031982421875</v>
      </c>
      <c r="CR287">
        <f t="shared" si="399"/>
        <v>9.7056636001356569E-2</v>
      </c>
      <c r="CS287">
        <v>-9999</v>
      </c>
    </row>
    <row r="288" spans="1:97" x14ac:dyDescent="0.2">
      <c r="A288" t="s">
        <v>84</v>
      </c>
      <c r="B288" t="s">
        <v>243</v>
      </c>
      <c r="C288" t="s">
        <v>100</v>
      </c>
      <c r="D288">
        <v>4</v>
      </c>
      <c r="E288">
        <v>5</v>
      </c>
      <c r="F288" t="s">
        <v>408</v>
      </c>
      <c r="G288" t="s">
        <v>101</v>
      </c>
      <c r="H288" t="s">
        <v>407</v>
      </c>
      <c r="I288">
        <v>1</v>
      </c>
      <c r="J288" s="6">
        <v>20130616</v>
      </c>
      <c r="K288" s="6" t="s">
        <v>138</v>
      </c>
      <c r="L288" s="6" t="s">
        <v>86</v>
      </c>
      <c r="M288" s="6" t="s">
        <v>87</v>
      </c>
      <c r="O288" s="1">
        <v>6</v>
      </c>
      <c r="P288" s="1" t="s">
        <v>414</v>
      </c>
      <c r="Q288" s="1">
        <v>8115.9999996554106</v>
      </c>
      <c r="R288" s="1">
        <v>0</v>
      </c>
      <c r="S288">
        <f t="shared" si="360"/>
        <v>9.4369088950691982</v>
      </c>
      <c r="T288">
        <f t="shared" si="361"/>
        <v>6.4534761337009652E-2</v>
      </c>
      <c r="U288">
        <f t="shared" si="362"/>
        <v>151.05394791493094</v>
      </c>
      <c r="V288" s="1">
        <v>47</v>
      </c>
      <c r="W288" s="1">
        <v>47</v>
      </c>
      <c r="X288" s="1">
        <v>0</v>
      </c>
      <c r="Y288" s="1">
        <v>0</v>
      </c>
      <c r="Z288" s="1">
        <v>724.15478515625</v>
      </c>
      <c r="AA288" s="1">
        <v>1114.0767822265625</v>
      </c>
      <c r="AB288" s="1">
        <v>966.36181640625</v>
      </c>
      <c r="AC288">
        <v>-9999</v>
      </c>
      <c r="AD288">
        <f t="shared" si="363"/>
        <v>0.34999562264552841</v>
      </c>
      <c r="AE288">
        <f t="shared" si="364"/>
        <v>0.13258957387577319</v>
      </c>
      <c r="AF288" s="1">
        <v>-1</v>
      </c>
      <c r="AG288" s="1">
        <v>0.87</v>
      </c>
      <c r="AH288" s="1">
        <v>0.92</v>
      </c>
      <c r="AI288" s="1">
        <v>12.962963104248047</v>
      </c>
      <c r="AJ288">
        <f t="shared" si="365"/>
        <v>0.87648148155212413</v>
      </c>
      <c r="AK288">
        <f t="shared" si="366"/>
        <v>7.2792306638986412E-3</v>
      </c>
      <c r="AL288">
        <f t="shared" si="367"/>
        <v>0.37883209188035594</v>
      </c>
      <c r="AM288">
        <f t="shared" si="368"/>
        <v>1.5384511779290106</v>
      </c>
      <c r="AN288">
        <f t="shared" si="369"/>
        <v>-1</v>
      </c>
      <c r="AO288" s="1">
        <v>1635.8507080078125</v>
      </c>
      <c r="AP288" s="1">
        <v>0.5</v>
      </c>
      <c r="AQ288">
        <f t="shared" si="370"/>
        <v>95.052991646533201</v>
      </c>
      <c r="AR288">
        <f t="shared" si="371"/>
        <v>1.1749254652061045</v>
      </c>
      <c r="AS288">
        <f t="shared" si="372"/>
        <v>1.7508292437674866</v>
      </c>
      <c r="AT288">
        <f t="shared" si="373"/>
        <v>24.379352569580078</v>
      </c>
      <c r="AU288" s="1">
        <v>1.91</v>
      </c>
      <c r="AV288">
        <f t="shared" si="374"/>
        <v>4.766822409629822</v>
      </c>
      <c r="AW288" s="1">
        <v>1</v>
      </c>
      <c r="AX288">
        <f t="shared" si="375"/>
        <v>9.5336448192596439</v>
      </c>
      <c r="AY288" s="1">
        <v>18.806665420532227</v>
      </c>
      <c r="AZ288" s="1">
        <v>24.379352569580078</v>
      </c>
      <c r="BA288" s="1">
        <v>17.099956512451172</v>
      </c>
      <c r="BB288" s="1">
        <v>400.670654296875</v>
      </c>
      <c r="BC288" s="1">
        <v>394.36785888671875</v>
      </c>
      <c r="BD288" s="1">
        <v>12.700695037841797</v>
      </c>
      <c r="BE288" s="1">
        <v>13.438634872436523</v>
      </c>
      <c r="BF288" s="1">
        <v>56.958957672119141</v>
      </c>
      <c r="BG288" s="1">
        <v>60.268402099609375</v>
      </c>
      <c r="BH288" s="1">
        <v>300.01766967773438</v>
      </c>
      <c r="BI288" s="1">
        <v>1635.8507080078125</v>
      </c>
      <c r="BJ288" s="1">
        <v>1.2924708127975464</v>
      </c>
      <c r="BK288" s="1">
        <v>97.709144592285156</v>
      </c>
      <c r="BL288" s="1">
        <v>1.0771236419677734</v>
      </c>
      <c r="BM288" s="1">
        <v>-8.9716464281082153E-3</v>
      </c>
      <c r="BN288" s="1">
        <v>0.75</v>
      </c>
      <c r="BO288" s="1">
        <v>-1.355140209197998</v>
      </c>
      <c r="BP288" s="1">
        <v>7.355140209197998</v>
      </c>
      <c r="BQ288" s="1">
        <v>1</v>
      </c>
      <c r="BR288" s="1">
        <v>0</v>
      </c>
      <c r="BS288" s="1">
        <v>0.15999999642372131</v>
      </c>
      <c r="BT288" s="1">
        <v>111115</v>
      </c>
      <c r="BU288">
        <f t="shared" si="376"/>
        <v>1.5707731396740017</v>
      </c>
      <c r="BV288">
        <f t="shared" si="377"/>
        <v>1.1749254652061046E-3</v>
      </c>
      <c r="BW288">
        <f t="shared" si="378"/>
        <v>297.52935256958006</v>
      </c>
      <c r="BX288">
        <f t="shared" si="379"/>
        <v>291.9566654205322</v>
      </c>
      <c r="BY288">
        <f t="shared" si="380"/>
        <v>261.73610743099198</v>
      </c>
      <c r="BZ288">
        <f t="shared" si="381"/>
        <v>0.57897344301895182</v>
      </c>
      <c r="CA288">
        <f t="shared" si="382"/>
        <v>3.0639067616413125</v>
      </c>
      <c r="CB288">
        <f t="shared" si="383"/>
        <v>31.357420786214007</v>
      </c>
      <c r="CC288">
        <f t="shared" si="384"/>
        <v>17.918785913777484</v>
      </c>
      <c r="CD288">
        <f t="shared" si="385"/>
        <v>21.593008995056152</v>
      </c>
      <c r="CE288">
        <f t="shared" si="386"/>
        <v>2.5883546697375714</v>
      </c>
      <c r="CF288">
        <f t="shared" si="387"/>
        <v>6.4100852449823997E-2</v>
      </c>
      <c r="CG288">
        <f t="shared" si="388"/>
        <v>1.3130775178738259</v>
      </c>
      <c r="CH288">
        <f t="shared" si="389"/>
        <v>1.2752771518637456</v>
      </c>
      <c r="CI288">
        <f t="shared" si="390"/>
        <v>4.0101792129943394E-2</v>
      </c>
      <c r="CJ288">
        <f t="shared" si="391"/>
        <v>14.759352038055498</v>
      </c>
      <c r="CK288">
        <f t="shared" si="392"/>
        <v>0.38302803971233579</v>
      </c>
      <c r="CL288">
        <f t="shared" si="393"/>
        <v>41.940101184399836</v>
      </c>
      <c r="CM288">
        <f t="shared" si="394"/>
        <v>393.03155705778897</v>
      </c>
      <c r="CN288">
        <f t="shared" si="395"/>
        <v>1.0070054346017087E-2</v>
      </c>
      <c r="CO288">
        <f t="shared" si="396"/>
        <v>0</v>
      </c>
      <c r="CP288">
        <f t="shared" si="397"/>
        <v>1433.7928521527788</v>
      </c>
      <c r="CQ288">
        <f t="shared" si="398"/>
        <v>389.9219970703125</v>
      </c>
      <c r="CR288">
        <f t="shared" si="399"/>
        <v>0.13258957387577319</v>
      </c>
      <c r="CS288">
        <v>-9999</v>
      </c>
    </row>
    <row r="289" spans="1:97" x14ac:dyDescent="0.2">
      <c r="A289" t="s">
        <v>84</v>
      </c>
      <c r="B289" t="s">
        <v>243</v>
      </c>
      <c r="C289" t="s">
        <v>102</v>
      </c>
      <c r="D289">
        <v>1</v>
      </c>
      <c r="E289">
        <v>2</v>
      </c>
      <c r="F289" t="s">
        <v>248</v>
      </c>
      <c r="G289" t="s">
        <v>103</v>
      </c>
      <c r="H289" t="s">
        <v>417</v>
      </c>
      <c r="I289">
        <v>1</v>
      </c>
      <c r="J289" s="6">
        <v>20130616</v>
      </c>
      <c r="K289" s="6" t="s">
        <v>294</v>
      </c>
      <c r="L289" s="6" t="s">
        <v>86</v>
      </c>
      <c r="M289" s="6" t="s">
        <v>87</v>
      </c>
      <c r="O289" s="1">
        <v>1</v>
      </c>
      <c r="P289" s="1" t="s">
        <v>418</v>
      </c>
      <c r="Q289" s="1">
        <v>4064.9999592006207</v>
      </c>
      <c r="R289" s="1">
        <v>0</v>
      </c>
      <c r="S289">
        <f>(BB289-BC289*(1000-BD289)/(1000-BE289))*BU289</f>
        <v>4.2467874999018855</v>
      </c>
      <c r="T289">
        <f>IF(CF289&lt;&gt;0,1/(1/CF289-1/AX289),0)</f>
        <v>6.7702768914180034E-2</v>
      </c>
      <c r="U289">
        <f>((CI289-BV289/2)*BC289-S289)/(CI289+BV289/2)</f>
        <v>286.97896915801687</v>
      </c>
      <c r="V289" s="1">
        <v>1</v>
      </c>
      <c r="W289" s="1">
        <v>1</v>
      </c>
      <c r="X289" s="1">
        <v>0</v>
      </c>
      <c r="Y289" s="1">
        <v>0</v>
      </c>
      <c r="Z289" s="1">
        <v>470.671875</v>
      </c>
      <c r="AA289" s="1">
        <v>735.992919921875</v>
      </c>
      <c r="AB289" s="1">
        <v>676.85919189453125</v>
      </c>
      <c r="AC289">
        <v>-9999</v>
      </c>
      <c r="AD289">
        <f>CQ289/AA289</f>
        <v>0.36049401799957342</v>
      </c>
      <c r="AE289">
        <f>(AA289-AB289)/AA289</f>
        <v>8.0345512065008368E-2</v>
      </c>
      <c r="AF289" s="1">
        <v>-1</v>
      </c>
      <c r="AG289" s="1">
        <v>0.87</v>
      </c>
      <c r="AH289" s="1">
        <v>0.92</v>
      </c>
      <c r="AI289" s="1">
        <v>10.161004066467285</v>
      </c>
      <c r="AJ289">
        <f>(AI289*AH289+(100-AI289)*AG289)/100</f>
        <v>0.87508050203323362</v>
      </c>
      <c r="AK289">
        <f>(S289-AF289)/CP289</f>
        <v>2.9985416586934877E-3</v>
      </c>
      <c r="AL289">
        <f>(AA289-AB289)/(AA289-Z289)</f>
        <v>0.22287613123473091</v>
      </c>
      <c r="AM289">
        <f>(Y289-AA289)/(Y289-Z289)</f>
        <v>1.5637070303422633</v>
      </c>
      <c r="AN289">
        <f>(Y289-AA289)/AA289</f>
        <v>-1</v>
      </c>
      <c r="AO289" s="1">
        <v>1999.5643310546875</v>
      </c>
      <c r="AP289" s="1">
        <v>0.5</v>
      </c>
      <c r="AQ289">
        <f>AE289*AP289*AJ289*AO289</f>
        <v>70.293475355546775</v>
      </c>
      <c r="AR289">
        <f>BV289*1000</f>
        <v>1.2284479220931308</v>
      </c>
      <c r="AS289">
        <f>(CA289-CG289)</f>
        <v>1.752664917963493</v>
      </c>
      <c r="AT289">
        <f>(AZ289+BZ289*R289)</f>
        <v>22.689226150512695</v>
      </c>
      <c r="AU289" s="1">
        <v>2</v>
      </c>
      <c r="AV289">
        <f>(AU289*BO289+BP289)</f>
        <v>4.644859790802002</v>
      </c>
      <c r="AW289" s="1">
        <v>1</v>
      </c>
      <c r="AX289">
        <f>AV289*(AW289+1)*(AW289+1)/(AW289*AW289+1)</f>
        <v>9.2897195816040039</v>
      </c>
      <c r="AY289" s="1">
        <v>18.248903274536133</v>
      </c>
      <c r="AZ289" s="1">
        <v>22.689226150512695</v>
      </c>
      <c r="BA289" s="1">
        <v>17.009130477905273</v>
      </c>
      <c r="BB289" s="1">
        <v>401.11834716796875</v>
      </c>
      <c r="BC289" s="1">
        <v>397.9730224609375</v>
      </c>
      <c r="BD289" s="1">
        <v>9.5668153762817383</v>
      </c>
      <c r="BE289" s="1">
        <v>10.37425708770752</v>
      </c>
      <c r="BF289" s="1">
        <v>44.464420318603516</v>
      </c>
      <c r="BG289" s="1">
        <v>48.217227935791016</v>
      </c>
      <c r="BH289" s="1">
        <v>301.12481689453125</v>
      </c>
      <c r="BI289" s="1">
        <v>1999.5643310546875</v>
      </c>
      <c r="BJ289" s="1">
        <v>1.2562714815139771</v>
      </c>
      <c r="BK289" s="1">
        <v>97.785560607910156</v>
      </c>
      <c r="BL289" s="1">
        <v>-1.387739896774292</v>
      </c>
      <c r="BM289" s="1">
        <v>4.7440558671951294E-2</v>
      </c>
      <c r="BN289" s="1">
        <v>0.75</v>
      </c>
      <c r="BO289" s="1">
        <v>-1.355140209197998</v>
      </c>
      <c r="BP289" s="1">
        <v>7.355140209197998</v>
      </c>
      <c r="BQ289" s="1">
        <v>1</v>
      </c>
      <c r="BR289" s="1">
        <v>0</v>
      </c>
      <c r="BS289" s="1">
        <v>0.15999999642372131</v>
      </c>
      <c r="BT289" s="1">
        <v>111115</v>
      </c>
      <c r="BU289">
        <f>BH289*0.000001/(AU289*0.0001)</f>
        <v>1.5056240844726561</v>
      </c>
      <c r="BV289">
        <f>(BE289-BD289)/(1000-BE289)*BU289</f>
        <v>1.2284479220931307E-3</v>
      </c>
      <c r="BW289">
        <f>(AZ289+273.15)</f>
        <v>295.83922615051267</v>
      </c>
      <c r="BX289">
        <f>(AY289+273.15)</f>
        <v>291.39890327453611</v>
      </c>
      <c r="BY289">
        <f>(BI289*BQ289+BJ289*BR289)*BS289</f>
        <v>319.9302858177507</v>
      </c>
      <c r="BZ289">
        <f>((BY289+0.00000010773*(BX289^4-BW289^4))-BV289*44100)/(AV289*51.4+0.00000043092*BW289^3)</f>
        <v>0.86960643080330058</v>
      </c>
      <c r="CA289">
        <f>0.61365*EXP(17.502*AT289/(240.97+AT289))</f>
        <v>2.7671174631755582</v>
      </c>
      <c r="CB289">
        <f>CA289*1000/BK289</f>
        <v>28.297812539735215</v>
      </c>
      <c r="CC289">
        <f>(CB289-BE289)</f>
        <v>17.923555452027696</v>
      </c>
      <c r="CD289">
        <f>IF(R289,AZ289,(AY289+AZ289)/2)</f>
        <v>20.469064712524414</v>
      </c>
      <c r="CE289">
        <f>0.61365*EXP(17.502*CD289/(240.97+CD289))</f>
        <v>2.4156490322722317</v>
      </c>
      <c r="CF289">
        <f>IF(CC289&lt;&gt;0,(1000-(CB289+BE289)/2)/CC289*BV289,0)</f>
        <v>6.7212926225996464E-2</v>
      </c>
      <c r="CG289">
        <f>BE289*BK289/1000</f>
        <v>1.0144525452120652</v>
      </c>
      <c r="CH289">
        <f>(CE289-CG289)</f>
        <v>1.4011964870601665</v>
      </c>
      <c r="CI289">
        <f>1/(1.6/T289+1.37/AX289)</f>
        <v>4.2051815267818447E-2</v>
      </c>
      <c r="CJ289">
        <f>U289*BK289*0.001</f>
        <v>28.062399381796837</v>
      </c>
      <c r="CK289">
        <f>U289/BC289</f>
        <v>0.72110156458201857</v>
      </c>
      <c r="CL289">
        <f>(1-BV289*BK289/CA289/T289)*100</f>
        <v>35.879418252205419</v>
      </c>
      <c r="CM289">
        <f>(BC289-S289/(AX289/1.35))</f>
        <v>397.35587109544088</v>
      </c>
      <c r="CN289">
        <f>S289*CL289/100/CM289</f>
        <v>3.8346549282675438E-3</v>
      </c>
      <c r="CO289">
        <f>(Y289-X289)</f>
        <v>0</v>
      </c>
      <c r="CP289">
        <f>BI289*AJ289</f>
        <v>1749.7797586670829</v>
      </c>
      <c r="CQ289">
        <f>(AA289-Z289)</f>
        <v>265.321044921875</v>
      </c>
      <c r="CR289">
        <f>(AA289-AB289)/(AA289-X289)</f>
        <v>8.0345512065008368E-2</v>
      </c>
      <c r="CS289">
        <v>-9999</v>
      </c>
    </row>
    <row r="290" spans="1:97" x14ac:dyDescent="0.2">
      <c r="A290" t="s">
        <v>84</v>
      </c>
      <c r="B290" t="s">
        <v>243</v>
      </c>
      <c r="C290" t="s">
        <v>102</v>
      </c>
      <c r="D290">
        <v>1</v>
      </c>
      <c r="E290">
        <v>2</v>
      </c>
      <c r="F290" t="s">
        <v>248</v>
      </c>
      <c r="G290" t="s">
        <v>103</v>
      </c>
      <c r="H290" t="s">
        <v>417</v>
      </c>
      <c r="I290">
        <v>1</v>
      </c>
      <c r="J290" s="6">
        <v>20130616</v>
      </c>
      <c r="K290" s="6" t="s">
        <v>294</v>
      </c>
      <c r="L290" s="6" t="s">
        <v>86</v>
      </c>
      <c r="M290" s="6" t="s">
        <v>87</v>
      </c>
      <c r="O290" s="1">
        <v>2</v>
      </c>
      <c r="P290" s="1" t="s">
        <v>419</v>
      </c>
      <c r="Q290" s="1">
        <v>4389.499999483116</v>
      </c>
      <c r="R290" s="1">
        <v>0</v>
      </c>
      <c r="S290">
        <f>(BB290-BC290*(1000-BD290)/(1000-BE290))*BU290</f>
        <v>2.2681397799144567</v>
      </c>
      <c r="T290">
        <f>IF(CF290&lt;&gt;0,1/(1/CF290-1/AX290),0)</f>
        <v>7.1189522516500195E-2</v>
      </c>
      <c r="U290">
        <f>((CI290-BV290/2)*BC290-S290)/(CI290+BV290/2)</f>
        <v>189.80829976963179</v>
      </c>
      <c r="V290" s="1">
        <v>2</v>
      </c>
      <c r="W290" s="1">
        <v>2</v>
      </c>
      <c r="X290" s="1">
        <v>0</v>
      </c>
      <c r="Y290" s="1">
        <v>0</v>
      </c>
      <c r="Z290" s="1">
        <v>470.863037109375</v>
      </c>
      <c r="AA290" s="1">
        <v>729.09912109375</v>
      </c>
      <c r="AB290" s="1">
        <v>672.2479248046875</v>
      </c>
      <c r="AC290">
        <v>-9999</v>
      </c>
      <c r="AD290">
        <f>CQ290/AA290</f>
        <v>0.35418515331219297</v>
      </c>
      <c r="AE290">
        <f>(AA290-AB290)/AA290</f>
        <v>7.7974578002203324E-2</v>
      </c>
      <c r="AF290" s="1">
        <v>-1</v>
      </c>
      <c r="AG290" s="1">
        <v>0.87</v>
      </c>
      <c r="AH290" s="1">
        <v>0.92</v>
      </c>
      <c r="AI290" s="1">
        <v>9.9684638977050781</v>
      </c>
      <c r="AJ290">
        <f>(AI290*AH290+(100-AI290)*AG290)/100</f>
        <v>0.87498423194885244</v>
      </c>
      <c r="AK290">
        <f>(S290-AF290)/CP290</f>
        <v>1.8674791819505952E-3</v>
      </c>
      <c r="AL290">
        <f>(AA290-AB290)/(AA290-Z290)</f>
        <v>0.22015202295470984</v>
      </c>
      <c r="AM290">
        <f>(Y290-AA290)/(Y290-Z290)</f>
        <v>1.5484314198236595</v>
      </c>
      <c r="AN290">
        <f>(Y290-AA290)/AA290</f>
        <v>-1</v>
      </c>
      <c r="AO290" s="1">
        <v>2000.0673828125</v>
      </c>
      <c r="AP290" s="1">
        <v>0.5</v>
      </c>
      <c r="AQ290">
        <f>AE290*AP290*AJ290*AO290</f>
        <v>68.228824892406507</v>
      </c>
      <c r="AR290">
        <f>BV290*1000</f>
        <v>1.2861474800380956</v>
      </c>
      <c r="AS290">
        <f>(CA290-CG290)</f>
        <v>1.7459113419621326</v>
      </c>
      <c r="AT290">
        <f>(AZ290+BZ290*R290)</f>
        <v>22.626903533935547</v>
      </c>
      <c r="AU290" s="1">
        <v>2</v>
      </c>
      <c r="AV290">
        <f>(AU290*BO290+BP290)</f>
        <v>4.644859790802002</v>
      </c>
      <c r="AW290" s="1">
        <v>1</v>
      </c>
      <c r="AX290">
        <f>AV290*(AW290+1)*(AW290+1)/(AW290*AW290+1)</f>
        <v>9.2897195816040039</v>
      </c>
      <c r="AY290" s="1">
        <v>18.2210693359375</v>
      </c>
      <c r="AZ290" s="1">
        <v>22.626903533935547</v>
      </c>
      <c r="BA290" s="1">
        <v>17.010196685791016</v>
      </c>
      <c r="BB290" s="1">
        <v>249.19975280761719</v>
      </c>
      <c r="BC290" s="1">
        <v>247.4814453125</v>
      </c>
      <c r="BD290" s="1">
        <v>9.4907608032226562</v>
      </c>
      <c r="BE290" s="1">
        <v>10.336384773254395</v>
      </c>
      <c r="BF290" s="1">
        <v>44.188575744628906</v>
      </c>
      <c r="BG290" s="1">
        <v>48.125762939453125</v>
      </c>
      <c r="BH290" s="1">
        <v>301.04476928710938</v>
      </c>
      <c r="BI290" s="1">
        <v>2000.0673828125</v>
      </c>
      <c r="BJ290" s="1">
        <v>1.2515003681182861</v>
      </c>
      <c r="BK290" s="1">
        <v>97.786689758300781</v>
      </c>
      <c r="BL290" s="1">
        <v>-1.3951709270477295</v>
      </c>
      <c r="BM290" s="1">
        <v>8.1912070512771606E-2</v>
      </c>
      <c r="BN290" s="1">
        <v>0.75</v>
      </c>
      <c r="BO290" s="1">
        <v>-1.355140209197998</v>
      </c>
      <c r="BP290" s="1">
        <v>7.355140209197998</v>
      </c>
      <c r="BQ290" s="1">
        <v>1</v>
      </c>
      <c r="BR290" s="1">
        <v>0</v>
      </c>
      <c r="BS290" s="1">
        <v>0.15999999642372131</v>
      </c>
      <c r="BT290" s="1">
        <v>111115</v>
      </c>
      <c r="BU290">
        <f>BH290*0.000001/(AU290*0.0001)</f>
        <v>1.5052238464355467</v>
      </c>
      <c r="BV290">
        <f>(BE290-BD290)/(1000-BE290)*BU290</f>
        <v>1.2861474800380957E-3</v>
      </c>
      <c r="BW290">
        <f>(AZ290+273.15)</f>
        <v>295.77690353393552</v>
      </c>
      <c r="BX290">
        <f>(AY290+273.15)</f>
        <v>291.37106933593748</v>
      </c>
      <c r="BY290">
        <f>(BI290*BQ290+BJ290*BR290)*BS290</f>
        <v>320.01077409720165</v>
      </c>
      <c r="BZ290">
        <f>((BY290+0.00000010773*(BX290^4-BW290^4))-BV290*44100)/(AV290*51.4+0.00000043092*BW290^3)</f>
        <v>0.86136489098315294</v>
      </c>
      <c r="CA290">
        <f>0.61365*EXP(17.502*AT290/(240.97+AT290))</f>
        <v>2.7566721930067843</v>
      </c>
      <c r="CB290">
        <f>CA290*1000/BK290</f>
        <v>28.190668891854781</v>
      </c>
      <c r="CC290">
        <f>(CB290-BE290)</f>
        <v>17.854284118600386</v>
      </c>
      <c r="CD290">
        <f>IF(R290,AZ290,(AY290+AZ290)/2)</f>
        <v>20.423986434936523</v>
      </c>
      <c r="CE290">
        <f>0.61365*EXP(17.502*CD290/(240.97+CD290))</f>
        <v>2.4089381166651442</v>
      </c>
      <c r="CF290">
        <f>IF(CC290&lt;&gt;0,(1000-(CB290+BE290)/2)/CC290*BV290,0)</f>
        <v>7.0648127651988968E-2</v>
      </c>
      <c r="CG290">
        <f>BE290*BK290/1000</f>
        <v>1.0107608510446517</v>
      </c>
      <c r="CH290">
        <f>(CE290-CG290)</f>
        <v>1.3981772656204925</v>
      </c>
      <c r="CI290">
        <f>1/(1.6/T290+1.37/AX290)</f>
        <v>4.420340364236728E-2</v>
      </c>
      <c r="CJ290">
        <f>U290*BK290*0.001</f>
        <v>18.560725323123538</v>
      </c>
      <c r="CK290">
        <f>U290/BC290</f>
        <v>0.76695971906078408</v>
      </c>
      <c r="CL290">
        <f>(1-BV290*BK290/CA290/T290)*100</f>
        <v>35.913093219245397</v>
      </c>
      <c r="CM290">
        <f>(BC290-S290/(AX290/1.35))</f>
        <v>247.15183485698657</v>
      </c>
      <c r="CN290">
        <f>S290*CL290/100/CM290</f>
        <v>3.295784366621464E-3</v>
      </c>
      <c r="CO290">
        <f>(Y290-X290)</f>
        <v>0</v>
      </c>
      <c r="CP290">
        <f>BI290*AJ290</f>
        <v>1750.0274227961468</v>
      </c>
      <c r="CQ290">
        <f>(AA290-Z290)</f>
        <v>258.236083984375</v>
      </c>
      <c r="CR290">
        <f>(AA290-AB290)/(AA290-X290)</f>
        <v>7.7974578002203324E-2</v>
      </c>
      <c r="CS290">
        <v>-9999</v>
      </c>
    </row>
    <row r="291" spans="1:97" x14ac:dyDescent="0.2">
      <c r="A291" t="s">
        <v>84</v>
      </c>
      <c r="B291" t="s">
        <v>243</v>
      </c>
      <c r="C291" t="s">
        <v>102</v>
      </c>
      <c r="D291">
        <v>1</v>
      </c>
      <c r="E291">
        <v>2</v>
      </c>
      <c r="F291" t="s">
        <v>248</v>
      </c>
      <c r="G291" t="s">
        <v>103</v>
      </c>
      <c r="H291" t="s">
        <v>417</v>
      </c>
      <c r="I291">
        <v>1</v>
      </c>
      <c r="J291" s="6">
        <v>20130616</v>
      </c>
      <c r="K291" s="6" t="s">
        <v>294</v>
      </c>
      <c r="L291" s="6" t="s">
        <v>86</v>
      </c>
      <c r="M291" s="6" t="s">
        <v>87</v>
      </c>
      <c r="O291" s="1">
        <v>3</v>
      </c>
      <c r="P291" s="1" t="s">
        <v>420</v>
      </c>
      <c r="Q291" s="1">
        <v>5406.9999988283962</v>
      </c>
      <c r="R291" s="1">
        <v>0</v>
      </c>
      <c r="S291">
        <f>(BB291-BC291*(1000-BD291)/(1000-BE291))*BU291</f>
        <v>5.7576969906177942</v>
      </c>
      <c r="T291">
        <f>IF(CF291&lt;&gt;0,1/(1/CF291-1/AX291),0)</f>
        <v>7.5220177592688758E-2</v>
      </c>
      <c r="U291">
        <f>((CI291-BV291/2)*BC291-S291)/(CI291+BV291/2)</f>
        <v>263.7079464863553</v>
      </c>
      <c r="V291" s="1">
        <v>3</v>
      </c>
      <c r="W291" s="1">
        <v>3</v>
      </c>
      <c r="X291" s="1">
        <v>0</v>
      </c>
      <c r="Y291" s="1">
        <v>0</v>
      </c>
      <c r="Z291" s="1">
        <v>468.34619140625</v>
      </c>
      <c r="AA291" s="1">
        <v>714.453125</v>
      </c>
      <c r="AB291" s="1">
        <v>654.20343017578125</v>
      </c>
      <c r="AC291">
        <v>-9999</v>
      </c>
      <c r="AD291">
        <f>CQ291/AA291</f>
        <v>0.34446897211591032</v>
      </c>
      <c r="AE291">
        <f>(AA291-AB291)/AA291</f>
        <v>8.4329807955166758E-2</v>
      </c>
      <c r="AF291" s="1">
        <v>-1</v>
      </c>
      <c r="AG291" s="1">
        <v>0.87</v>
      </c>
      <c r="AH291" s="1">
        <v>0.92</v>
      </c>
      <c r="AI291" s="1">
        <v>9.9684638977050781</v>
      </c>
      <c r="AJ291">
        <f>(AI291*AH291+(100-AI291)*AG291)/100</f>
        <v>0.87498423194885244</v>
      </c>
      <c r="AK291">
        <f>(S291-AF291)/CP291</f>
        <v>3.8629204504639749E-3</v>
      </c>
      <c r="AL291">
        <f>(AA291-AB291)/(AA291-Z291)</f>
        <v>0.24481104186878877</v>
      </c>
      <c r="AM291">
        <f>(Y291-AA291)/(Y291-Z291)</f>
        <v>1.5254808048183175</v>
      </c>
      <c r="AN291">
        <f>(Y291-AA291)/AA291</f>
        <v>-1</v>
      </c>
      <c r="AO291" s="1">
        <v>1999.3218994140625</v>
      </c>
      <c r="AP291" s="1">
        <v>0.5</v>
      </c>
      <c r="AQ291">
        <f>AE291*AP291*AJ291*AO291</f>
        <v>73.762234654555101</v>
      </c>
      <c r="AR291">
        <f>BV291*1000</f>
        <v>1.4180325203362958</v>
      </c>
      <c r="AS291">
        <f>(CA291-CG291)</f>
        <v>1.8220427451656902</v>
      </c>
      <c r="AT291">
        <f>(AZ291+BZ291*R291)</f>
        <v>22.999677658081055</v>
      </c>
      <c r="AU291" s="1">
        <v>2</v>
      </c>
      <c r="AV291">
        <f>(AU291*BO291+BP291)</f>
        <v>4.644859790802002</v>
      </c>
      <c r="AW291" s="1">
        <v>1</v>
      </c>
      <c r="AX291">
        <f>AV291*(AW291+1)*(AW291+1)/(AW291*AW291+1)</f>
        <v>9.2897195816040039</v>
      </c>
      <c r="AY291" s="1">
        <v>18.376482009887695</v>
      </c>
      <c r="AZ291" s="1">
        <v>22.999677658081055</v>
      </c>
      <c r="BA291" s="1">
        <v>17.003589630126953</v>
      </c>
      <c r="BB291" s="1">
        <v>401.26174926757812</v>
      </c>
      <c r="BC291" s="1">
        <v>397.06283569335938</v>
      </c>
      <c r="BD291" s="1">
        <v>9.2699861526489258</v>
      </c>
      <c r="BE291" s="1">
        <v>10.202383995056152</v>
      </c>
      <c r="BF291" s="1">
        <v>42.740428924560547</v>
      </c>
      <c r="BG291" s="1">
        <v>47.039363861083984</v>
      </c>
      <c r="BH291" s="1">
        <v>301.06573486328125</v>
      </c>
      <c r="BI291" s="1">
        <v>1999.3218994140625</v>
      </c>
      <c r="BJ291" s="1">
        <v>1.2609833478927612</v>
      </c>
      <c r="BK291" s="1">
        <v>97.783416748046875</v>
      </c>
      <c r="BL291" s="1">
        <v>-1.7656009197235107</v>
      </c>
      <c r="BM291" s="1">
        <v>8.4755927324295044E-2</v>
      </c>
      <c r="BN291" s="1">
        <v>0.75</v>
      </c>
      <c r="BO291" s="1">
        <v>-1.355140209197998</v>
      </c>
      <c r="BP291" s="1">
        <v>7.355140209197998</v>
      </c>
      <c r="BQ291" s="1">
        <v>1</v>
      </c>
      <c r="BR291" s="1">
        <v>0</v>
      </c>
      <c r="BS291" s="1">
        <v>0.15999999642372131</v>
      </c>
      <c r="BT291" s="1">
        <v>111115</v>
      </c>
      <c r="BU291">
        <f>BH291*0.000001/(AU291*0.0001)</f>
        <v>1.505328674316406</v>
      </c>
      <c r="BV291">
        <f>(BE291-BD291)/(1000-BE291)*BU291</f>
        <v>1.4180325203362958E-3</v>
      </c>
      <c r="BW291">
        <f>(AZ291+273.15)</f>
        <v>296.14967765808103</v>
      </c>
      <c r="BX291">
        <f>(AY291+273.15)</f>
        <v>291.52648200988767</v>
      </c>
      <c r="BY291">
        <f>(BI291*BQ291+BJ291*BR291)*BS291</f>
        <v>319.8914967561177</v>
      </c>
      <c r="BZ291">
        <f>((BY291+0.00000010773*(BX291^4-BW291^4))-BV291*44100)/(AV291*51.4+0.00000043092*BW291^3)</f>
        <v>0.82744349263084582</v>
      </c>
      <c r="CA291">
        <f>0.61365*EXP(17.502*AT291/(240.97+AT291))</f>
        <v>2.8196667111778693</v>
      </c>
      <c r="CB291">
        <f>CA291*1000/BK291</f>
        <v>28.835837455374961</v>
      </c>
      <c r="CC291">
        <f>(CB291-BE291)</f>
        <v>18.633453460318808</v>
      </c>
      <c r="CD291">
        <f>IF(R291,AZ291,(AY291+AZ291)/2)</f>
        <v>20.688079833984375</v>
      </c>
      <c r="CE291">
        <f>0.61365*EXP(17.502*CD291/(240.97+CD291))</f>
        <v>2.4484879876089862</v>
      </c>
      <c r="CF291">
        <f>IF(CC291&lt;&gt;0,(1000-(CB291+BE291)/2)/CC291*BV291,0)</f>
        <v>7.461600124318056E-2</v>
      </c>
      <c r="CG291">
        <f>BE291*BK291/1000</f>
        <v>0.99762396601217918</v>
      </c>
      <c r="CH291">
        <f>(CE291-CG291)</f>
        <v>1.4508640215968072</v>
      </c>
      <c r="CI291">
        <f>1/(1.6/T291+1.37/AX291)</f>
        <v>4.6688908494104363E-2</v>
      </c>
      <c r="CJ291">
        <f>U291*BK291*0.001</f>
        <v>25.786264031046926</v>
      </c>
      <c r="CK291">
        <f>U291/BC291</f>
        <v>0.66414663569775545</v>
      </c>
      <c r="CL291">
        <f>(1-BV291*BK291/CA291/T291)*100</f>
        <v>34.623861111791989</v>
      </c>
      <c r="CM291">
        <f>(BC291-S291/(AX291/1.35))</f>
        <v>396.22611604116167</v>
      </c>
      <c r="CN291">
        <f>S291*CL291/100/CM291</f>
        <v>5.0313114874594358E-3</v>
      </c>
      <c r="CO291">
        <f>(Y291-X291)</f>
        <v>0</v>
      </c>
      <c r="CP291">
        <f>BI291*AJ291</f>
        <v>1749.3751365773344</v>
      </c>
      <c r="CQ291">
        <f>(AA291-Z291)</f>
        <v>246.10693359375</v>
      </c>
      <c r="CR291">
        <f>(AA291-AB291)/(AA291-X291)</f>
        <v>8.4329807955166758E-2</v>
      </c>
      <c r="CS291">
        <v>-9999</v>
      </c>
    </row>
    <row r="292" spans="1:97" x14ac:dyDescent="0.2">
      <c r="A292" t="s">
        <v>84</v>
      </c>
      <c r="B292" t="s">
        <v>243</v>
      </c>
      <c r="C292" t="s">
        <v>102</v>
      </c>
      <c r="D292">
        <v>1</v>
      </c>
      <c r="E292">
        <v>2</v>
      </c>
      <c r="F292" t="s">
        <v>248</v>
      </c>
      <c r="G292" t="s">
        <v>103</v>
      </c>
      <c r="H292" t="s">
        <v>417</v>
      </c>
      <c r="I292">
        <v>1</v>
      </c>
      <c r="J292" s="6">
        <v>20130616</v>
      </c>
      <c r="K292" s="6" t="s">
        <v>294</v>
      </c>
      <c r="L292" s="6" t="s">
        <v>86</v>
      </c>
      <c r="M292" s="6" t="s">
        <v>87</v>
      </c>
      <c r="O292" s="1">
        <v>4</v>
      </c>
      <c r="P292" s="1" t="s">
        <v>421</v>
      </c>
      <c r="Q292" s="1">
        <v>5615.999996829778</v>
      </c>
      <c r="R292" s="1">
        <v>0</v>
      </c>
      <c r="S292">
        <f>(BB292-BC292*(1000-BD292)/(1000-BE292))*BU292</f>
        <v>2.8373159053843815</v>
      </c>
      <c r="T292">
        <f>IF(CF292&lt;&gt;0,1/(1/CF292-1/AX292),0)</f>
        <v>7.7935030010819875E-2</v>
      </c>
      <c r="U292">
        <f>((CI292-BV292/2)*BC292-S292)/(CI292+BV292/2)</f>
        <v>182.01520757158167</v>
      </c>
      <c r="V292" s="1">
        <v>4</v>
      </c>
      <c r="W292" s="1">
        <v>4</v>
      </c>
      <c r="X292" s="1">
        <v>0</v>
      </c>
      <c r="Y292" s="1">
        <v>0</v>
      </c>
      <c r="Z292" s="1">
        <v>469.681884765625</v>
      </c>
      <c r="AA292" s="1">
        <v>704.37677001953125</v>
      </c>
      <c r="AB292" s="1">
        <v>655.57244873046875</v>
      </c>
      <c r="AC292">
        <v>-9999</v>
      </c>
      <c r="AD292">
        <f>CQ292/AA292</f>
        <v>0.33319509564092886</v>
      </c>
      <c r="AE292">
        <f>(AA292-AB292)/AA292</f>
        <v>6.9287238543811192E-2</v>
      </c>
      <c r="AF292" s="1">
        <v>-1</v>
      </c>
      <c r="AG292" s="1">
        <v>0.87</v>
      </c>
      <c r="AH292" s="1">
        <v>0.92</v>
      </c>
      <c r="AI292" s="1">
        <v>9.9684638977050781</v>
      </c>
      <c r="AJ292">
        <f>(AI292*AH292+(100-AI292)*AG292)/100</f>
        <v>0.87498423194885244</v>
      </c>
      <c r="AK292">
        <f>(S292-AF292)/CP292</f>
        <v>2.1932020174834079E-3</v>
      </c>
      <c r="AL292">
        <f>(AA292-AB292)/(AA292-Z292)</f>
        <v>0.20794795436748958</v>
      </c>
      <c r="AM292">
        <f>(Y292-AA292)/(Y292-Z292)</f>
        <v>1.4996890296738203</v>
      </c>
      <c r="AN292">
        <f>(Y292-AA292)/AA292</f>
        <v>-1</v>
      </c>
      <c r="AO292" s="1">
        <v>1999.6256103515625</v>
      </c>
      <c r="AP292" s="1">
        <v>0.5</v>
      </c>
      <c r="AQ292">
        <f>AE292*AP292*AJ292*AO292</f>
        <v>60.613892469743696</v>
      </c>
      <c r="AR292">
        <f>BV292*1000</f>
        <v>1.423431611327902</v>
      </c>
      <c r="AS292">
        <f>(CA292-CG292)</f>
        <v>1.7663390615381447</v>
      </c>
      <c r="AT292">
        <f>(AZ292+BZ292*R292)</f>
        <v>22.660980224609375</v>
      </c>
      <c r="AU292" s="1">
        <v>2</v>
      </c>
      <c r="AV292">
        <f>(AU292*BO292+BP292)</f>
        <v>4.644859790802002</v>
      </c>
      <c r="AW292" s="1">
        <v>1</v>
      </c>
      <c r="AX292">
        <f>AV292*(AW292+1)*(AW292+1)/(AW292*AW292+1)</f>
        <v>9.2897195816040039</v>
      </c>
      <c r="AY292" s="1">
        <v>18.262250900268555</v>
      </c>
      <c r="AZ292" s="1">
        <v>22.660980224609375</v>
      </c>
      <c r="BA292" s="1">
        <v>17.008071899414062</v>
      </c>
      <c r="BB292" s="1">
        <v>249.11543273925781</v>
      </c>
      <c r="BC292" s="1">
        <v>246.99703979492188</v>
      </c>
      <c r="BD292" s="1">
        <v>9.2501316070556641</v>
      </c>
      <c r="BE292" s="1">
        <v>10.186088562011719</v>
      </c>
      <c r="BF292" s="1">
        <v>42.956008911132812</v>
      </c>
      <c r="BG292" s="1">
        <v>47.302433013916016</v>
      </c>
      <c r="BH292" s="1">
        <v>301.06777954101562</v>
      </c>
      <c r="BI292" s="1">
        <v>1999.6256103515625</v>
      </c>
      <c r="BJ292" s="1">
        <v>1.2349187135696411</v>
      </c>
      <c r="BK292" s="1">
        <v>97.784355163574219</v>
      </c>
      <c r="BL292" s="1">
        <v>-1.4364535808563232</v>
      </c>
      <c r="BM292" s="1">
        <v>7.9219847917556763E-2</v>
      </c>
      <c r="BN292" s="1">
        <v>0.75</v>
      </c>
      <c r="BO292" s="1">
        <v>-1.355140209197998</v>
      </c>
      <c r="BP292" s="1">
        <v>7.355140209197998</v>
      </c>
      <c r="BQ292" s="1">
        <v>1</v>
      </c>
      <c r="BR292" s="1">
        <v>0</v>
      </c>
      <c r="BS292" s="1">
        <v>0.15999999642372131</v>
      </c>
      <c r="BT292" s="1">
        <v>111115</v>
      </c>
      <c r="BU292">
        <f>BH292*0.000001/(AU292*0.0001)</f>
        <v>1.5053388977050781</v>
      </c>
      <c r="BV292">
        <f>(BE292-BD292)/(1000-BE292)*BU292</f>
        <v>1.4234316113279019E-3</v>
      </c>
      <c r="BW292">
        <f>(AZ292+273.15)</f>
        <v>295.81098022460935</v>
      </c>
      <c r="BX292">
        <f>(AY292+273.15)</f>
        <v>291.41225090026853</v>
      </c>
      <c r="BY292">
        <f>(BI292*BQ292+BJ292*BR292)*BS292</f>
        <v>319.94009050503155</v>
      </c>
      <c r="BZ292">
        <f>((BY292+0.00000010773*(BX292^4-BW292^4))-BV292*44100)/(AV292*51.4+0.00000043092*BW292^3)</f>
        <v>0.83707837740698432</v>
      </c>
      <c r="CA292">
        <f>0.61365*EXP(17.502*AT292/(240.97+AT292))</f>
        <v>2.7623791632135197</v>
      </c>
      <c r="CB292">
        <f>CA292*1000/BK292</f>
        <v>28.249704756886686</v>
      </c>
      <c r="CC292">
        <f>(CB292-BE292)</f>
        <v>18.063616194874967</v>
      </c>
      <c r="CD292">
        <f>IF(R292,AZ292,(AY292+AZ292)/2)</f>
        <v>20.461615562438965</v>
      </c>
      <c r="CE292">
        <f>0.61365*EXP(17.502*CD292/(240.97+CD292))</f>
        <v>2.4145389304341043</v>
      </c>
      <c r="CF292">
        <f>IF(CC292&lt;&gt;0,(1000-(CB292+BE292)/2)/CC292*BV292,0)</f>
        <v>7.7286642644439352E-2</v>
      </c>
      <c r="CG292">
        <f>BE292*BK292/1000</f>
        <v>0.99604010167537493</v>
      </c>
      <c r="CH292">
        <f>(CE292-CG292)</f>
        <v>1.4184988287587292</v>
      </c>
      <c r="CI292">
        <f>1/(1.6/T292+1.37/AX292)</f>
        <v>4.8361989730565894E-2</v>
      </c>
      <c r="CJ292">
        <f>U292*BK292*0.001</f>
        <v>17.798239702351225</v>
      </c>
      <c r="CK292">
        <f>U292/BC292</f>
        <v>0.73691250600698011</v>
      </c>
      <c r="CL292">
        <f>(1-BV292*BK292/CA292/T292)*100</f>
        <v>35.346805807526806</v>
      </c>
      <c r="CM292">
        <f>(BC292-S292/(AX292/1.35))</f>
        <v>246.58471556504372</v>
      </c>
      <c r="CN292">
        <f>S292*CL292/100/CM292</f>
        <v>4.0671642641116777E-3</v>
      </c>
      <c r="CO292">
        <f>(Y292-X292)</f>
        <v>0</v>
      </c>
      <c r="CP292">
        <f>BI292*AJ292</f>
        <v>1749.6408788587171</v>
      </c>
      <c r="CQ292">
        <f>(AA292-Z292)</f>
        <v>234.69488525390625</v>
      </c>
      <c r="CR292">
        <f>(AA292-AB292)/(AA292-X292)</f>
        <v>6.9287238543811192E-2</v>
      </c>
      <c r="CS292">
        <v>-9999</v>
      </c>
    </row>
    <row r="293" spans="1:97" x14ac:dyDescent="0.2">
      <c r="A293" t="s">
        <v>84</v>
      </c>
      <c r="B293" t="s">
        <v>243</v>
      </c>
      <c r="C293" t="s">
        <v>102</v>
      </c>
      <c r="D293">
        <v>1</v>
      </c>
      <c r="E293">
        <v>2</v>
      </c>
      <c r="F293" t="s">
        <v>248</v>
      </c>
      <c r="G293" t="s">
        <v>103</v>
      </c>
      <c r="H293" t="s">
        <v>417</v>
      </c>
      <c r="I293">
        <v>1</v>
      </c>
      <c r="J293" s="6">
        <v>20130616</v>
      </c>
      <c r="K293" s="6" t="s">
        <v>294</v>
      </c>
      <c r="L293" s="6" t="s">
        <v>86</v>
      </c>
      <c r="M293" s="6" t="s">
        <v>87</v>
      </c>
      <c r="O293" s="1">
        <v>5</v>
      </c>
      <c r="P293" s="1" t="s">
        <v>422</v>
      </c>
      <c r="Q293" s="1">
        <v>5813.4999963818118</v>
      </c>
      <c r="R293" s="1">
        <v>0</v>
      </c>
      <c r="S293">
        <f t="shared" ref="S293:S331" si="400">(BB293-BC293*(1000-BD293)/(1000-BE293))*BU293</f>
        <v>1.1801382681657207E-2</v>
      </c>
      <c r="T293">
        <f t="shared" ref="T293:T331" si="401">IF(CF293&lt;&gt;0,1/(1/CF293-1/AX293),0)</f>
        <v>7.9468078292255218E-2</v>
      </c>
      <c r="U293">
        <f t="shared" ref="U293:U331" si="402">((CI293-BV293/2)*BC293-S293)/(CI293+BV293/2)</f>
        <v>96.650199797354887</v>
      </c>
      <c r="V293" s="1">
        <v>5</v>
      </c>
      <c r="W293" s="1">
        <v>5</v>
      </c>
      <c r="X293" s="1">
        <v>0</v>
      </c>
      <c r="Y293" s="1">
        <v>0</v>
      </c>
      <c r="Z293" s="1">
        <v>472.743408203125</v>
      </c>
      <c r="AA293" s="1">
        <v>704.34912109375</v>
      </c>
      <c r="AB293" s="1">
        <v>657.14056396484375</v>
      </c>
      <c r="AC293">
        <v>-9999</v>
      </c>
      <c r="AD293">
        <f t="shared" ref="AD293:AD331" si="403">CQ293/AA293</f>
        <v>0.32882232113951615</v>
      </c>
      <c r="AE293">
        <f t="shared" ref="AE293:AE331" si="404">(AA293-AB293)/AA293</f>
        <v>6.7024371458856008E-2</v>
      </c>
      <c r="AF293" s="1">
        <v>-1</v>
      </c>
      <c r="AG293" s="1">
        <v>0.87</v>
      </c>
      <c r="AH293" s="1">
        <v>0.92</v>
      </c>
      <c r="AI293" s="1">
        <v>9.9684638977050781</v>
      </c>
      <c r="AJ293">
        <f t="shared" ref="AJ293:AJ331" si="405">(AI293*AH293+(100-AI293)*AG293)/100</f>
        <v>0.87498423194885244</v>
      </c>
      <c r="AK293">
        <f t="shared" ref="AK293:AK331" si="406">(S293-AF293)/CP293</f>
        <v>5.7818383773494469E-4</v>
      </c>
      <c r="AL293">
        <f t="shared" ref="AL293:AL331" si="407">(AA293-AB293)/(AA293-Z293)</f>
        <v>0.203831574531153</v>
      </c>
      <c r="AM293">
        <f t="shared" ref="AM293:AM331" si="408">(Y293-AA293)/(Y293-Z293)</f>
        <v>1.4899184396265772</v>
      </c>
      <c r="AN293">
        <f t="shared" ref="AN293:AN331" si="409">(Y293-AA293)/AA293</f>
        <v>-1</v>
      </c>
      <c r="AO293" s="1">
        <v>1999.995849609375</v>
      </c>
      <c r="AP293" s="1">
        <v>0.5</v>
      </c>
      <c r="AQ293">
        <f t="shared" ref="AQ293:AQ331" si="410">AE293*AP293*AJ293*AO293</f>
        <v>58.645146482396079</v>
      </c>
      <c r="AR293">
        <f t="shared" ref="AR293:AR331" si="411">BV293*1000</f>
        <v>1.4408607671129294</v>
      </c>
      <c r="AS293">
        <f t="shared" ref="AS293:AS331" si="412">(CA293-CG293)</f>
        <v>1.753853210269666</v>
      </c>
      <c r="AT293">
        <f t="shared" ref="AT293:AT331" si="413">(AZ293+BZ293*R293)</f>
        <v>22.585037231445312</v>
      </c>
      <c r="AU293" s="1">
        <v>2</v>
      </c>
      <c r="AV293">
        <f t="shared" ref="AV293:AV331" si="414">(AU293*BO293+BP293)</f>
        <v>4.644859790802002</v>
      </c>
      <c r="AW293" s="1">
        <v>1</v>
      </c>
      <c r="AX293">
        <f t="shared" ref="AX293:AX331" si="415">AV293*(AW293+1)*(AW293+1)/(AW293*AW293+1)</f>
        <v>9.2897195816040039</v>
      </c>
      <c r="AY293" s="1">
        <v>18.238956451416016</v>
      </c>
      <c r="AZ293" s="1">
        <v>22.585037231445312</v>
      </c>
      <c r="BA293" s="1">
        <v>17.008731842041016</v>
      </c>
      <c r="BB293" s="1">
        <v>99.8626708984375</v>
      </c>
      <c r="BC293" s="1">
        <v>99.759346008300781</v>
      </c>
      <c r="BD293" s="1">
        <v>9.2365961074829102</v>
      </c>
      <c r="BE293" s="1">
        <v>10.184004783630371</v>
      </c>
      <c r="BF293" s="1">
        <v>42.955272674560547</v>
      </c>
      <c r="BG293" s="1">
        <v>47.361244201660156</v>
      </c>
      <c r="BH293" s="1">
        <v>301.07113647460938</v>
      </c>
      <c r="BI293" s="1">
        <v>1999.995849609375</v>
      </c>
      <c r="BJ293" s="1">
        <v>1.1827647686004639</v>
      </c>
      <c r="BK293" s="1">
        <v>97.782905578613281</v>
      </c>
      <c r="BL293" s="1">
        <v>-1.2339847087860107</v>
      </c>
      <c r="BM293" s="1">
        <v>7.7151328325271606E-2</v>
      </c>
      <c r="BN293" s="1">
        <v>1</v>
      </c>
      <c r="BO293" s="1">
        <v>-1.355140209197998</v>
      </c>
      <c r="BP293" s="1">
        <v>7.355140209197998</v>
      </c>
      <c r="BQ293" s="1">
        <v>1</v>
      </c>
      <c r="BR293" s="1">
        <v>0</v>
      </c>
      <c r="BS293" s="1">
        <v>0.15999999642372131</v>
      </c>
      <c r="BT293" s="1">
        <v>111115</v>
      </c>
      <c r="BU293">
        <f t="shared" ref="BU293:BU331" si="416">BH293*0.000001/(AU293*0.0001)</f>
        <v>1.5053556823730467</v>
      </c>
      <c r="BV293">
        <f t="shared" ref="BV293:BV331" si="417">(BE293-BD293)/(1000-BE293)*BU293</f>
        <v>1.4408607671129294E-3</v>
      </c>
      <c r="BW293">
        <f t="shared" ref="BW293:BW331" si="418">(AZ293+273.15)</f>
        <v>295.73503723144529</v>
      </c>
      <c r="BX293">
        <f t="shared" ref="BX293:BX331" si="419">(AY293+273.15)</f>
        <v>291.38895645141599</v>
      </c>
      <c r="BY293">
        <f t="shared" ref="BY293:BY331" si="420">(BI293*BQ293+BJ293*BR293)*BS293</f>
        <v>319.99932878495747</v>
      </c>
      <c r="BZ293">
        <f t="shared" ref="BZ293:BZ331" si="421">((BY293+0.00000010773*(BX293^4-BW293^4))-BV293*44100)/(AV293*51.4+0.00000043092*BW293^3)</f>
        <v>0.83666291293753758</v>
      </c>
      <c r="CA293">
        <f t="shared" ref="CA293:CA331" si="422">0.61365*EXP(17.502*AT293/(240.97+AT293))</f>
        <v>2.7496747884395405</v>
      </c>
      <c r="CB293">
        <f t="shared" ref="CB293:CB331" si="423">CA293*1000/BK293</f>
        <v>28.120199253323673</v>
      </c>
      <c r="CC293">
        <f t="shared" ref="CC293:CC331" si="424">(CB293-BE293)</f>
        <v>17.936194469693302</v>
      </c>
      <c r="CD293">
        <f t="shared" ref="CD293:CD331" si="425">IF(R293,AZ293,(AY293+AZ293)/2)</f>
        <v>20.411996841430664</v>
      </c>
      <c r="CE293">
        <f t="shared" ref="CE293:CE331" si="426">0.61365*EXP(17.502*CD293/(240.97+CD293))</f>
        <v>2.407155948022865</v>
      </c>
      <c r="CF293">
        <f t="shared" ref="CF293:CF331" si="427">IF(CC293&lt;&gt;0,(1000-(CB293+BE293)/2)/CC293*BV293,0)</f>
        <v>7.8794041684525029E-2</v>
      </c>
      <c r="CG293">
        <f t="shared" ref="CG293:CG331" si="428">BE293*BK293/1000</f>
        <v>0.9958215781698746</v>
      </c>
      <c r="CH293">
        <f t="shared" ref="CH293:CH331" si="429">(CE293-CG293)</f>
        <v>1.4113343698529905</v>
      </c>
      <c r="CI293">
        <f t="shared" ref="CI293:CI331" si="430">1/(1.6/T293+1.37/AX293)</f>
        <v>4.9306393684824007E-2</v>
      </c>
      <c r="CJ293">
        <f t="shared" ref="CJ293:CJ331" si="431">U293*BK293*0.001</f>
        <v>9.4507373609388612</v>
      </c>
      <c r="CK293">
        <f t="shared" ref="CK293:CK331" si="432">U293/BC293</f>
        <v>0.96883353454735777</v>
      </c>
      <c r="CL293">
        <f t="shared" ref="CL293:CL331" si="433">(1-BV293*BK293/CA293/T293)*100</f>
        <v>35.522095961508292</v>
      </c>
      <c r="CM293">
        <f t="shared" ref="CM293:CM331" si="434">(BC293-S293/(AX293/1.35))</f>
        <v>99.757631008565824</v>
      </c>
      <c r="CN293">
        <f t="shared" ref="CN293:CN331" si="435">S293*CL293/100/CM293</f>
        <v>4.2022835131310743E-5</v>
      </c>
      <c r="CO293">
        <f t="shared" ref="CO293:CO331" si="436">(Y293-X293)</f>
        <v>0</v>
      </c>
      <c r="CP293">
        <f t="shared" ref="CP293:CP331" si="437">BI293*AJ293</f>
        <v>1749.9648323713516</v>
      </c>
      <c r="CQ293">
        <f t="shared" ref="CQ293:CQ331" si="438">(AA293-Z293)</f>
        <v>231.605712890625</v>
      </c>
      <c r="CR293">
        <f t="shared" ref="CR293:CR331" si="439">(AA293-AB293)/(AA293-X293)</f>
        <v>6.7024371458856008E-2</v>
      </c>
      <c r="CS293">
        <v>-9999</v>
      </c>
    </row>
    <row r="294" spans="1:97" x14ac:dyDescent="0.2">
      <c r="A294" t="s">
        <v>84</v>
      </c>
      <c r="B294" t="s">
        <v>243</v>
      </c>
      <c r="C294" t="s">
        <v>102</v>
      </c>
      <c r="D294">
        <v>1</v>
      </c>
      <c r="E294">
        <v>2</v>
      </c>
      <c r="F294" t="s">
        <v>248</v>
      </c>
      <c r="G294" t="s">
        <v>103</v>
      </c>
      <c r="H294" t="s">
        <v>417</v>
      </c>
      <c r="I294">
        <v>1</v>
      </c>
      <c r="J294" s="6">
        <v>20130616</v>
      </c>
      <c r="K294" s="6" t="s">
        <v>294</v>
      </c>
      <c r="L294" s="6" t="s">
        <v>86</v>
      </c>
      <c r="M294" s="6" t="s">
        <v>87</v>
      </c>
      <c r="O294" s="1">
        <v>6</v>
      </c>
      <c r="P294" s="1" t="s">
        <v>423</v>
      </c>
      <c r="Q294" s="1">
        <v>6000.999998414889</v>
      </c>
      <c r="R294" s="1">
        <v>0</v>
      </c>
      <c r="S294">
        <f t="shared" si="400"/>
        <v>-0.92020798063219744</v>
      </c>
      <c r="T294">
        <f t="shared" si="401"/>
        <v>8.1136785703817424E-2</v>
      </c>
      <c r="U294">
        <f t="shared" si="402"/>
        <v>67.772280185882991</v>
      </c>
      <c r="V294" s="1">
        <v>6</v>
      </c>
      <c r="W294" s="1">
        <v>6</v>
      </c>
      <c r="X294" s="1">
        <v>0</v>
      </c>
      <c r="Y294" s="1">
        <v>0</v>
      </c>
      <c r="Z294" s="1">
        <v>473.5341796875</v>
      </c>
      <c r="AA294" s="1">
        <v>714.1160888671875</v>
      </c>
      <c r="AB294" s="1">
        <v>656.62200927734375</v>
      </c>
      <c r="AC294">
        <v>-9999</v>
      </c>
      <c r="AD294">
        <f t="shared" si="403"/>
        <v>0.336894677112409</v>
      </c>
      <c r="AE294">
        <f t="shared" si="404"/>
        <v>8.0510830782495643E-2</v>
      </c>
      <c r="AF294" s="1">
        <v>-1</v>
      </c>
      <c r="AG294" s="1">
        <v>0.87</v>
      </c>
      <c r="AH294" s="1">
        <v>0.92</v>
      </c>
      <c r="AI294" s="1">
        <v>9.9684638977050781</v>
      </c>
      <c r="AJ294">
        <f t="shared" si="405"/>
        <v>0.87498423194885244</v>
      </c>
      <c r="AK294">
        <f t="shared" si="406"/>
        <v>4.5596085985346822E-5</v>
      </c>
      <c r="AL294">
        <f t="shared" si="407"/>
        <v>0.23897923075713132</v>
      </c>
      <c r="AM294">
        <f t="shared" si="408"/>
        <v>1.5080560590968428</v>
      </c>
      <c r="AN294">
        <f t="shared" si="409"/>
        <v>-1</v>
      </c>
      <c r="AO294" s="1">
        <v>2000.0076904296875</v>
      </c>
      <c r="AP294" s="1">
        <v>0.5</v>
      </c>
      <c r="AQ294">
        <f t="shared" si="410"/>
        <v>70.445978314665879</v>
      </c>
      <c r="AR294">
        <f t="shared" si="411"/>
        <v>1.468044532600816</v>
      </c>
      <c r="AS294">
        <f t="shared" si="412"/>
        <v>1.750513298521573</v>
      </c>
      <c r="AT294">
        <f t="shared" si="413"/>
        <v>22.57063102722168</v>
      </c>
      <c r="AU294" s="1">
        <v>2</v>
      </c>
      <c r="AV294">
        <f t="shared" si="414"/>
        <v>4.644859790802002</v>
      </c>
      <c r="AW294" s="1">
        <v>1</v>
      </c>
      <c r="AX294">
        <f t="shared" si="415"/>
        <v>9.2897195816040039</v>
      </c>
      <c r="AY294" s="1">
        <v>18.230766296386719</v>
      </c>
      <c r="AZ294" s="1">
        <v>22.57063102722168</v>
      </c>
      <c r="BA294" s="1">
        <v>17.00970458984375</v>
      </c>
      <c r="BB294" s="1">
        <v>50.664276123046875</v>
      </c>
      <c r="BC294" s="1">
        <v>51.225616455078125</v>
      </c>
      <c r="BD294" s="1">
        <v>9.2283029556274414</v>
      </c>
      <c r="BE294" s="1">
        <v>10.193588256835938</v>
      </c>
      <c r="BF294" s="1">
        <v>42.938716888427734</v>
      </c>
      <c r="BG294" s="1">
        <v>47.430126190185547</v>
      </c>
      <c r="BH294" s="1">
        <v>301.06744384765625</v>
      </c>
      <c r="BI294" s="1">
        <v>2000.0076904296875</v>
      </c>
      <c r="BJ294" s="1">
        <v>1.1246957778930664</v>
      </c>
      <c r="BK294" s="1">
        <v>97.782768249511719</v>
      </c>
      <c r="BL294" s="1">
        <v>-1.2002208232879639</v>
      </c>
      <c r="BM294" s="1">
        <v>7.7624350786209106E-2</v>
      </c>
      <c r="BN294" s="1">
        <v>1</v>
      </c>
      <c r="BO294" s="1">
        <v>-1.355140209197998</v>
      </c>
      <c r="BP294" s="1">
        <v>7.355140209197998</v>
      </c>
      <c r="BQ294" s="1">
        <v>1</v>
      </c>
      <c r="BR294" s="1">
        <v>0</v>
      </c>
      <c r="BS294" s="1">
        <v>0.15999999642372131</v>
      </c>
      <c r="BT294" s="1">
        <v>111115</v>
      </c>
      <c r="BU294">
        <f t="shared" si="416"/>
        <v>1.5053372192382812</v>
      </c>
      <c r="BV294">
        <f t="shared" si="417"/>
        <v>1.468044532600816E-3</v>
      </c>
      <c r="BW294">
        <f t="shared" si="418"/>
        <v>295.72063102722166</v>
      </c>
      <c r="BX294">
        <f t="shared" si="419"/>
        <v>291.3807662963867</v>
      </c>
      <c r="BY294">
        <f t="shared" si="420"/>
        <v>320.00122331616512</v>
      </c>
      <c r="BZ294">
        <f t="shared" si="421"/>
        <v>0.8321717038140013</v>
      </c>
      <c r="CA294">
        <f t="shared" si="422"/>
        <v>2.7472705766707057</v>
      </c>
      <c r="CB294">
        <f t="shared" si="423"/>
        <v>28.095651471642853</v>
      </c>
      <c r="CC294">
        <f t="shared" si="424"/>
        <v>17.902063214806915</v>
      </c>
      <c r="CD294">
        <f t="shared" si="425"/>
        <v>20.400698661804199</v>
      </c>
      <c r="CE294">
        <f t="shared" si="426"/>
        <v>2.405477610346844</v>
      </c>
      <c r="CF294">
        <f t="shared" si="427"/>
        <v>8.0434269547736539E-2</v>
      </c>
      <c r="CG294">
        <f t="shared" si="428"/>
        <v>0.99675727814913262</v>
      </c>
      <c r="CH294">
        <f t="shared" si="429"/>
        <v>1.4087203321977113</v>
      </c>
      <c r="CI294">
        <f t="shared" si="430"/>
        <v>5.0334066637510971E-2</v>
      </c>
      <c r="CJ294">
        <f t="shared" si="431"/>
        <v>6.6269611671571713</v>
      </c>
      <c r="CK294">
        <f t="shared" si="432"/>
        <v>1.3230154144716897</v>
      </c>
      <c r="CL294">
        <f t="shared" si="433"/>
        <v>35.600525380011746</v>
      </c>
      <c r="CM294">
        <f t="shared" si="434"/>
        <v>51.35934285692921</v>
      </c>
      <c r="CN294">
        <f t="shared" si="435"/>
        <v>-6.3785643949231452E-3</v>
      </c>
      <c r="CO294">
        <f t="shared" si="436"/>
        <v>0</v>
      </c>
      <c r="CP294">
        <f t="shared" si="437"/>
        <v>1749.9751929024183</v>
      </c>
      <c r="CQ294">
        <f t="shared" si="438"/>
        <v>240.5819091796875</v>
      </c>
      <c r="CR294">
        <f t="shared" si="439"/>
        <v>8.0510830782495643E-2</v>
      </c>
      <c r="CS294">
        <v>-9999</v>
      </c>
    </row>
    <row r="295" spans="1:97" x14ac:dyDescent="0.2">
      <c r="A295" t="s">
        <v>84</v>
      </c>
      <c r="B295" t="s">
        <v>243</v>
      </c>
      <c r="C295" t="s">
        <v>102</v>
      </c>
      <c r="D295">
        <v>1</v>
      </c>
      <c r="E295">
        <v>2</v>
      </c>
      <c r="F295" t="s">
        <v>248</v>
      </c>
      <c r="G295" t="s">
        <v>103</v>
      </c>
      <c r="H295" t="s">
        <v>417</v>
      </c>
      <c r="I295">
        <v>1</v>
      </c>
      <c r="J295" s="6">
        <v>20130616</v>
      </c>
      <c r="K295" s="6" t="s">
        <v>294</v>
      </c>
      <c r="L295" s="6" t="s">
        <v>86</v>
      </c>
      <c r="M295" s="6" t="s">
        <v>87</v>
      </c>
      <c r="O295" s="1">
        <v>7</v>
      </c>
      <c r="P295" s="1" t="s">
        <v>424</v>
      </c>
      <c r="Q295" s="1">
        <v>6164.9999993108213</v>
      </c>
      <c r="R295" s="1">
        <v>0</v>
      </c>
      <c r="S295">
        <f t="shared" si="400"/>
        <v>6.2885265435137532</v>
      </c>
      <c r="T295">
        <f t="shared" si="401"/>
        <v>8.364194648153131E-2</v>
      </c>
      <c r="U295">
        <f t="shared" si="402"/>
        <v>265.79400813348548</v>
      </c>
      <c r="V295" s="1">
        <v>7</v>
      </c>
      <c r="W295" s="1">
        <v>7</v>
      </c>
      <c r="X295" s="1">
        <v>0</v>
      </c>
      <c r="Y295" s="1">
        <v>0</v>
      </c>
      <c r="Z295" s="1">
        <v>468.658203125</v>
      </c>
      <c r="AA295" s="1">
        <v>712.14208984375</v>
      </c>
      <c r="AB295" s="1">
        <v>646.4881591796875</v>
      </c>
      <c r="AC295">
        <v>-9999</v>
      </c>
      <c r="AD295">
        <f t="shared" si="403"/>
        <v>0.34190351924315049</v>
      </c>
      <c r="AE295">
        <f t="shared" si="404"/>
        <v>9.2192178499753502E-2</v>
      </c>
      <c r="AF295" s="1">
        <v>-1</v>
      </c>
      <c r="AG295" s="1">
        <v>0.87</v>
      </c>
      <c r="AH295" s="1">
        <v>0.92</v>
      </c>
      <c r="AI295" s="1">
        <v>9.9684638977050781</v>
      </c>
      <c r="AJ295">
        <f t="shared" si="405"/>
        <v>0.87498423194885244</v>
      </c>
      <c r="AK295">
        <f t="shared" si="406"/>
        <v>4.1655189040366832E-3</v>
      </c>
      <c r="AL295">
        <f t="shared" si="407"/>
        <v>0.26964384193480462</v>
      </c>
      <c r="AM295">
        <f t="shared" si="408"/>
        <v>1.5195340337482757</v>
      </c>
      <c r="AN295">
        <f t="shared" si="409"/>
        <v>-1</v>
      </c>
      <c r="AO295" s="1">
        <v>1999.7255859375</v>
      </c>
      <c r="AP295" s="1">
        <v>0.5</v>
      </c>
      <c r="AQ295">
        <f t="shared" si="410"/>
        <v>80.65563445752808</v>
      </c>
      <c r="AR295">
        <f t="shared" si="411"/>
        <v>1.5088208761703952</v>
      </c>
      <c r="AS295">
        <f t="shared" si="412"/>
        <v>1.7456746664659697</v>
      </c>
      <c r="AT295">
        <f t="shared" si="413"/>
        <v>22.552806854248047</v>
      </c>
      <c r="AU295" s="1">
        <v>2</v>
      </c>
      <c r="AV295">
        <f t="shared" si="414"/>
        <v>4.644859790802002</v>
      </c>
      <c r="AW295" s="1">
        <v>1</v>
      </c>
      <c r="AX295">
        <f t="shared" si="415"/>
        <v>9.2897195816040039</v>
      </c>
      <c r="AY295" s="1">
        <v>18.229619979858398</v>
      </c>
      <c r="AZ295" s="1">
        <v>22.552806854248047</v>
      </c>
      <c r="BA295" s="1">
        <v>17.011222839355469</v>
      </c>
      <c r="BB295" s="1">
        <v>401.22433471679688</v>
      </c>
      <c r="BC295" s="1">
        <v>396.64920043945312</v>
      </c>
      <c r="BD295" s="1">
        <v>9.2208776473999023</v>
      </c>
      <c r="BE295" s="1">
        <v>10.212972640991211</v>
      </c>
      <c r="BF295" s="1">
        <v>42.906009674072266</v>
      </c>
      <c r="BG295" s="1">
        <v>47.522365570068359</v>
      </c>
      <c r="BH295" s="1">
        <v>301.06216430664062</v>
      </c>
      <c r="BI295" s="1">
        <v>1999.7255859375</v>
      </c>
      <c r="BJ295" s="1">
        <v>1.1792168617248535</v>
      </c>
      <c r="BK295" s="1">
        <v>97.779937744140625</v>
      </c>
      <c r="BL295" s="1">
        <v>-1.7702586650848389</v>
      </c>
      <c r="BM295" s="1">
        <v>8.1554442644119263E-2</v>
      </c>
      <c r="BN295" s="1">
        <v>0.75</v>
      </c>
      <c r="BO295" s="1">
        <v>-1.355140209197998</v>
      </c>
      <c r="BP295" s="1">
        <v>7.355140209197998</v>
      </c>
      <c r="BQ295" s="1">
        <v>1</v>
      </c>
      <c r="BR295" s="1">
        <v>0</v>
      </c>
      <c r="BS295" s="1">
        <v>0.15999999642372131</v>
      </c>
      <c r="BT295" s="1">
        <v>111115</v>
      </c>
      <c r="BU295">
        <f t="shared" si="416"/>
        <v>1.5053108215332029</v>
      </c>
      <c r="BV295">
        <f t="shared" si="417"/>
        <v>1.5088208761703953E-3</v>
      </c>
      <c r="BW295">
        <f t="shared" si="418"/>
        <v>295.70280685424802</v>
      </c>
      <c r="BX295">
        <f t="shared" si="419"/>
        <v>291.37961997985838</v>
      </c>
      <c r="BY295">
        <f t="shared" si="420"/>
        <v>319.95608659842401</v>
      </c>
      <c r="BZ295">
        <f t="shared" si="421"/>
        <v>0.82554752199248083</v>
      </c>
      <c r="CA295">
        <f t="shared" si="422"/>
        <v>2.7442984954847018</v>
      </c>
      <c r="CB295">
        <f t="shared" si="423"/>
        <v>28.066069163039035</v>
      </c>
      <c r="CC295">
        <f t="shared" si="424"/>
        <v>17.853096522047824</v>
      </c>
      <c r="CD295">
        <f t="shared" si="425"/>
        <v>20.391213417053223</v>
      </c>
      <c r="CE295">
        <f t="shared" si="426"/>
        <v>2.4040693747244117</v>
      </c>
      <c r="CF295">
        <f t="shared" si="427"/>
        <v>8.2895578682715798E-2</v>
      </c>
      <c r="CG295">
        <f t="shared" si="428"/>
        <v>0.99862382901873203</v>
      </c>
      <c r="CH295">
        <f t="shared" si="429"/>
        <v>1.4054455457056796</v>
      </c>
      <c r="CI295">
        <f t="shared" si="430"/>
        <v>5.1876280146586504E-2</v>
      </c>
      <c r="CJ295">
        <f t="shared" si="431"/>
        <v>25.989321568057818</v>
      </c>
      <c r="CK295">
        <f t="shared" si="432"/>
        <v>0.67009843418065285</v>
      </c>
      <c r="CL295">
        <f t="shared" si="433"/>
        <v>35.726498178705576</v>
      </c>
      <c r="CM295">
        <f t="shared" si="434"/>
        <v>395.73533961091368</v>
      </c>
      <c r="CN295">
        <f t="shared" si="435"/>
        <v>5.6772041719720563E-3</v>
      </c>
      <c r="CO295">
        <f t="shared" si="436"/>
        <v>0</v>
      </c>
      <c r="CP295">
        <f t="shared" si="437"/>
        <v>1749.7283559199923</v>
      </c>
      <c r="CQ295">
        <f t="shared" si="438"/>
        <v>243.48388671875</v>
      </c>
      <c r="CR295">
        <f t="shared" si="439"/>
        <v>9.2192178499753502E-2</v>
      </c>
      <c r="CS295">
        <v>-9999</v>
      </c>
    </row>
    <row r="296" spans="1:97" x14ac:dyDescent="0.2">
      <c r="A296" t="s">
        <v>84</v>
      </c>
      <c r="B296" t="s">
        <v>243</v>
      </c>
      <c r="C296" t="s">
        <v>102</v>
      </c>
      <c r="D296">
        <v>1</v>
      </c>
      <c r="E296">
        <v>2</v>
      </c>
      <c r="F296" t="s">
        <v>248</v>
      </c>
      <c r="G296" t="s">
        <v>103</v>
      </c>
      <c r="H296" t="s">
        <v>417</v>
      </c>
      <c r="I296">
        <v>1</v>
      </c>
      <c r="J296" s="6">
        <v>20130616</v>
      </c>
      <c r="K296" s="6" t="s">
        <v>294</v>
      </c>
      <c r="L296" s="6" t="s">
        <v>86</v>
      </c>
      <c r="M296" s="6" t="s">
        <v>87</v>
      </c>
      <c r="O296" s="1">
        <v>8</v>
      </c>
      <c r="P296" s="1" t="s">
        <v>425</v>
      </c>
      <c r="Q296" s="1">
        <v>6322.9999993797392</v>
      </c>
      <c r="R296" s="1">
        <v>0</v>
      </c>
      <c r="S296">
        <f t="shared" si="400"/>
        <v>14.086540080448923</v>
      </c>
      <c r="T296">
        <f t="shared" si="401"/>
        <v>8.5122761983325509E-2</v>
      </c>
      <c r="U296">
        <f t="shared" si="402"/>
        <v>601.30043469710313</v>
      </c>
      <c r="V296" s="1">
        <v>8</v>
      </c>
      <c r="W296" s="1">
        <v>8</v>
      </c>
      <c r="X296" s="1">
        <v>0</v>
      </c>
      <c r="Y296" s="1">
        <v>0</v>
      </c>
      <c r="Z296" s="1">
        <v>471.35546875</v>
      </c>
      <c r="AA296" s="1">
        <v>722.93341064453125</v>
      </c>
      <c r="AB296" s="1">
        <v>641.98211669921875</v>
      </c>
      <c r="AC296">
        <v>-9999</v>
      </c>
      <c r="AD296">
        <f t="shared" si="403"/>
        <v>0.34799600930082475</v>
      </c>
      <c r="AE296">
        <f t="shared" si="404"/>
        <v>0.11197614158286083</v>
      </c>
      <c r="AF296" s="1">
        <v>-1</v>
      </c>
      <c r="AG296" s="1">
        <v>0.87</v>
      </c>
      <c r="AH296" s="1">
        <v>0.92</v>
      </c>
      <c r="AI296" s="1">
        <v>9.9684638977050781</v>
      </c>
      <c r="AJ296">
        <f t="shared" si="405"/>
        <v>0.87498423194885244</v>
      </c>
      <c r="AK296">
        <f t="shared" si="406"/>
        <v>8.6232296312390763E-3</v>
      </c>
      <c r="AL296">
        <f t="shared" si="407"/>
        <v>0.32177421174408694</v>
      </c>
      <c r="AM296">
        <f t="shared" si="408"/>
        <v>1.5337329437625864</v>
      </c>
      <c r="AN296">
        <f t="shared" si="409"/>
        <v>-1</v>
      </c>
      <c r="AO296" s="1">
        <v>1999.4910888671875</v>
      </c>
      <c r="AP296" s="1">
        <v>0.5</v>
      </c>
      <c r="AQ296">
        <f t="shared" si="410"/>
        <v>97.952427355289629</v>
      </c>
      <c r="AR296">
        <f t="shared" si="411"/>
        <v>1.5311194038178992</v>
      </c>
      <c r="AS296">
        <f t="shared" si="412"/>
        <v>1.7409339469709391</v>
      </c>
      <c r="AT296">
        <f t="shared" si="413"/>
        <v>22.522274017333984</v>
      </c>
      <c r="AU296" s="1">
        <v>2</v>
      </c>
      <c r="AV296">
        <f t="shared" si="414"/>
        <v>4.644859790802002</v>
      </c>
      <c r="AW296" s="1">
        <v>1</v>
      </c>
      <c r="AX296">
        <f t="shared" si="415"/>
        <v>9.2897195816040039</v>
      </c>
      <c r="AY296" s="1">
        <v>18.23362922668457</v>
      </c>
      <c r="AZ296" s="1">
        <v>22.522274017333984</v>
      </c>
      <c r="BA296" s="1">
        <v>17.010049819946289</v>
      </c>
      <c r="BB296" s="1">
        <v>900.0418701171875</v>
      </c>
      <c r="BC296" s="1">
        <v>889.7784423828125</v>
      </c>
      <c r="BD296" s="1">
        <v>9.202916145324707</v>
      </c>
      <c r="BE296" s="1">
        <v>10.209725379943848</v>
      </c>
      <c r="BF296" s="1">
        <v>42.810527801513672</v>
      </c>
      <c r="BG296" s="1">
        <v>47.494049072265625</v>
      </c>
      <c r="BH296" s="1">
        <v>301.04751586914062</v>
      </c>
      <c r="BI296" s="1">
        <v>1999.4910888671875</v>
      </c>
      <c r="BJ296" s="1">
        <v>1.1246981620788574</v>
      </c>
      <c r="BK296" s="1">
        <v>97.777351379394531</v>
      </c>
      <c r="BL296" s="1">
        <v>-2.9111278057098389</v>
      </c>
      <c r="BM296" s="1">
        <v>8.5101157426834106E-2</v>
      </c>
      <c r="BN296" s="1">
        <v>0.5</v>
      </c>
      <c r="BO296" s="1">
        <v>-1.355140209197998</v>
      </c>
      <c r="BP296" s="1">
        <v>7.355140209197998</v>
      </c>
      <c r="BQ296" s="1">
        <v>1</v>
      </c>
      <c r="BR296" s="1">
        <v>0</v>
      </c>
      <c r="BS296" s="1">
        <v>0.15999999642372131</v>
      </c>
      <c r="BT296" s="1">
        <v>111115</v>
      </c>
      <c r="BU296">
        <f t="shared" si="416"/>
        <v>1.5052375793457031</v>
      </c>
      <c r="BV296">
        <f t="shared" si="417"/>
        <v>1.5311194038178993E-3</v>
      </c>
      <c r="BW296">
        <f t="shared" si="418"/>
        <v>295.67227401733396</v>
      </c>
      <c r="BX296">
        <f t="shared" si="419"/>
        <v>291.38362922668455</v>
      </c>
      <c r="BY296">
        <f t="shared" si="420"/>
        <v>319.91856706801263</v>
      </c>
      <c r="BZ296">
        <f t="shared" si="421"/>
        <v>0.82300574437604845</v>
      </c>
      <c r="CA296">
        <f t="shared" si="422"/>
        <v>2.7392138529328309</v>
      </c>
      <c r="CB296">
        <f t="shared" si="423"/>
        <v>28.014809301840927</v>
      </c>
      <c r="CC296">
        <f t="shared" si="424"/>
        <v>17.805083921897079</v>
      </c>
      <c r="CD296">
        <f t="shared" si="425"/>
        <v>20.377951622009277</v>
      </c>
      <c r="CE296">
        <f t="shared" si="426"/>
        <v>2.4021016609194912</v>
      </c>
      <c r="CF296">
        <f t="shared" si="427"/>
        <v>8.4349854627435272E-2</v>
      </c>
      <c r="CG296">
        <f t="shared" si="428"/>
        <v>0.99827990596189198</v>
      </c>
      <c r="CH296">
        <f t="shared" si="429"/>
        <v>1.4038217549575993</v>
      </c>
      <c r="CI296">
        <f t="shared" si="430"/>
        <v>5.2787559451324233E-2</v>
      </c>
      <c r="CJ296">
        <f t="shared" si="431"/>
        <v>58.793563887961326</v>
      </c>
      <c r="CK296">
        <f t="shared" si="432"/>
        <v>0.6757866970645301</v>
      </c>
      <c r="CL296">
        <f t="shared" si="433"/>
        <v>35.793989862063668</v>
      </c>
      <c r="CM296">
        <f t="shared" si="434"/>
        <v>887.73135915908802</v>
      </c>
      <c r="CN296">
        <f t="shared" si="435"/>
        <v>5.6797979211724962E-3</v>
      </c>
      <c r="CO296">
        <f t="shared" si="436"/>
        <v>0</v>
      </c>
      <c r="CP296">
        <f t="shared" si="437"/>
        <v>1749.5231746810307</v>
      </c>
      <c r="CQ296">
        <f t="shared" si="438"/>
        <v>251.57794189453125</v>
      </c>
      <c r="CR296">
        <f t="shared" si="439"/>
        <v>0.11197614158286083</v>
      </c>
      <c r="CS296">
        <v>-9999</v>
      </c>
    </row>
    <row r="297" spans="1:97" x14ac:dyDescent="0.2">
      <c r="A297" t="s">
        <v>84</v>
      </c>
      <c r="B297" t="s">
        <v>243</v>
      </c>
      <c r="C297" t="s">
        <v>102</v>
      </c>
      <c r="D297">
        <v>1</v>
      </c>
      <c r="E297">
        <v>2</v>
      </c>
      <c r="F297" t="s">
        <v>248</v>
      </c>
      <c r="G297" t="s">
        <v>103</v>
      </c>
      <c r="H297" t="s">
        <v>417</v>
      </c>
      <c r="I297">
        <v>1</v>
      </c>
      <c r="J297" s="6">
        <v>20130616</v>
      </c>
      <c r="K297" s="6" t="s">
        <v>294</v>
      </c>
      <c r="L297" s="6" t="s">
        <v>86</v>
      </c>
      <c r="M297" s="6" t="s">
        <v>87</v>
      </c>
      <c r="O297" s="1">
        <v>9</v>
      </c>
      <c r="P297" s="1" t="s">
        <v>426</v>
      </c>
      <c r="Q297" s="1">
        <v>6442.9999986905605</v>
      </c>
      <c r="R297" s="1">
        <v>0</v>
      </c>
      <c r="S297">
        <f t="shared" si="400"/>
        <v>17.610270306252996</v>
      </c>
      <c r="T297">
        <f t="shared" si="401"/>
        <v>8.4974110752485107E-2</v>
      </c>
      <c r="U297">
        <f t="shared" si="402"/>
        <v>824.4284862014714</v>
      </c>
      <c r="V297" s="1">
        <v>9</v>
      </c>
      <c r="W297" s="1">
        <v>9</v>
      </c>
      <c r="X297" s="1">
        <v>0</v>
      </c>
      <c r="Y297" s="1">
        <v>0</v>
      </c>
      <c r="Z297" s="1">
        <v>471.996826171875</v>
      </c>
      <c r="AA297" s="1">
        <v>737.0938720703125</v>
      </c>
      <c r="AB297" s="1">
        <v>640.5211181640625</v>
      </c>
      <c r="AC297">
        <v>-9999</v>
      </c>
      <c r="AD297">
        <f t="shared" si="403"/>
        <v>0.35965167523893005</v>
      </c>
      <c r="AE297">
        <f t="shared" si="404"/>
        <v>0.13101825637893483</v>
      </c>
      <c r="AF297" s="1">
        <v>-1</v>
      </c>
      <c r="AG297" s="1">
        <v>0.87</v>
      </c>
      <c r="AH297" s="1">
        <v>0.92</v>
      </c>
      <c r="AI297" s="1">
        <v>9.9684638977050781</v>
      </c>
      <c r="AJ297">
        <f t="shared" si="405"/>
        <v>0.87498423194885244</v>
      </c>
      <c r="AK297">
        <f t="shared" si="406"/>
        <v>1.0635352352501437E-2</v>
      </c>
      <c r="AL297">
        <f t="shared" si="407"/>
        <v>0.36429207869501651</v>
      </c>
      <c r="AM297">
        <f t="shared" si="408"/>
        <v>1.5616500603372785</v>
      </c>
      <c r="AN297">
        <f t="shared" si="409"/>
        <v>-1</v>
      </c>
      <c r="AO297" s="1">
        <v>1999.864501953125</v>
      </c>
      <c r="AP297" s="1">
        <v>0.5</v>
      </c>
      <c r="AQ297">
        <f t="shared" si="410"/>
        <v>114.63114175490612</v>
      </c>
      <c r="AR297">
        <f t="shared" si="411"/>
        <v>1.5236540041579509</v>
      </c>
      <c r="AS297">
        <f t="shared" si="412"/>
        <v>1.7355386725466333</v>
      </c>
      <c r="AT297">
        <f t="shared" si="413"/>
        <v>22.47892951965332</v>
      </c>
      <c r="AU297" s="1">
        <v>2</v>
      </c>
      <c r="AV297">
        <f t="shared" si="414"/>
        <v>4.644859790802002</v>
      </c>
      <c r="AW297" s="1">
        <v>1</v>
      </c>
      <c r="AX297">
        <f t="shared" si="415"/>
        <v>9.2897195816040039</v>
      </c>
      <c r="AY297" s="1">
        <v>18.225116729736328</v>
      </c>
      <c r="AZ297" s="1">
        <v>22.47892951965332</v>
      </c>
      <c r="BA297" s="1">
        <v>17.008176803588867</v>
      </c>
      <c r="BB297" s="1">
        <v>1200.6419677734375</v>
      </c>
      <c r="BC297" s="1">
        <v>1187.703369140625</v>
      </c>
      <c r="BD297" s="1">
        <v>9.1863832473754883</v>
      </c>
      <c r="BE297" s="1">
        <v>10.191178321838379</v>
      </c>
      <c r="BF297" s="1">
        <v>42.756664276123047</v>
      </c>
      <c r="BG297" s="1">
        <v>47.433334350585938</v>
      </c>
      <c r="BH297" s="1">
        <v>300.18582153320312</v>
      </c>
      <c r="BI297" s="1">
        <v>1999.864501953125</v>
      </c>
      <c r="BJ297" s="1">
        <v>1.3273344039916992</v>
      </c>
      <c r="BK297" s="1">
        <v>97.777816772460938</v>
      </c>
      <c r="BL297" s="1">
        <v>-3.6146190166473389</v>
      </c>
      <c r="BM297" s="1">
        <v>8.7733298540115356E-2</v>
      </c>
      <c r="BN297" s="1">
        <v>0.75</v>
      </c>
      <c r="BO297" s="1">
        <v>-1.355140209197998</v>
      </c>
      <c r="BP297" s="1">
        <v>7.355140209197998</v>
      </c>
      <c r="BQ297" s="1">
        <v>1</v>
      </c>
      <c r="BR297" s="1">
        <v>0</v>
      </c>
      <c r="BS297" s="1">
        <v>0.15999999642372131</v>
      </c>
      <c r="BT297" s="1">
        <v>111115</v>
      </c>
      <c r="BU297">
        <f t="shared" si="416"/>
        <v>1.5009291076660156</v>
      </c>
      <c r="BV297">
        <f t="shared" si="417"/>
        <v>1.523654004157951E-3</v>
      </c>
      <c r="BW297">
        <f t="shared" si="418"/>
        <v>295.6289295196533</v>
      </c>
      <c r="BX297">
        <f t="shared" si="419"/>
        <v>291.37511672973631</v>
      </c>
      <c r="BY297">
        <f t="shared" si="420"/>
        <v>319.97831316042721</v>
      </c>
      <c r="BZ297">
        <f t="shared" si="421"/>
        <v>0.82614703185502814</v>
      </c>
      <c r="CA297">
        <f t="shared" si="422"/>
        <v>2.7320098391948222</v>
      </c>
      <c r="CB297">
        <f t="shared" si="423"/>
        <v>27.940998575908999</v>
      </c>
      <c r="CC297">
        <f t="shared" si="424"/>
        <v>17.74982025407062</v>
      </c>
      <c r="CD297">
        <f t="shared" si="425"/>
        <v>20.352023124694824</v>
      </c>
      <c r="CE297">
        <f t="shared" si="426"/>
        <v>2.3982586055941808</v>
      </c>
      <c r="CF297">
        <f t="shared" si="427"/>
        <v>8.4203888307344016E-2</v>
      </c>
      <c r="CG297">
        <f t="shared" si="428"/>
        <v>0.99647116664818891</v>
      </c>
      <c r="CH297">
        <f t="shared" si="429"/>
        <v>1.4017874389459919</v>
      </c>
      <c r="CI297">
        <f t="shared" si="430"/>
        <v>5.2696092090138376E-2</v>
      </c>
      <c r="CJ297">
        <f t="shared" si="431"/>
        <v>80.610817465804814</v>
      </c>
      <c r="CK297">
        <f t="shared" si="432"/>
        <v>0.69413669071090967</v>
      </c>
      <c r="CL297">
        <f t="shared" si="433"/>
        <v>35.826192720165473</v>
      </c>
      <c r="CM297">
        <f t="shared" si="434"/>
        <v>1185.1442106316297</v>
      </c>
      <c r="CN297">
        <f t="shared" si="435"/>
        <v>5.3234782078527016E-3</v>
      </c>
      <c r="CO297">
        <f t="shared" si="436"/>
        <v>0</v>
      </c>
      <c r="CP297">
        <f t="shared" si="437"/>
        <v>1749.8499052432294</v>
      </c>
      <c r="CQ297">
        <f t="shared" si="438"/>
        <v>265.0970458984375</v>
      </c>
      <c r="CR297">
        <f t="shared" si="439"/>
        <v>0.13101825637893483</v>
      </c>
      <c r="CS297">
        <v>-9999</v>
      </c>
    </row>
    <row r="298" spans="1:97" x14ac:dyDescent="0.2">
      <c r="A298" t="s">
        <v>84</v>
      </c>
      <c r="B298" t="s">
        <v>243</v>
      </c>
      <c r="C298" t="s">
        <v>102</v>
      </c>
      <c r="D298">
        <v>1</v>
      </c>
      <c r="E298">
        <v>2</v>
      </c>
      <c r="F298" t="s">
        <v>248</v>
      </c>
      <c r="G298" t="s">
        <v>103</v>
      </c>
      <c r="H298" t="s">
        <v>417</v>
      </c>
      <c r="I298">
        <v>1</v>
      </c>
      <c r="J298" s="6">
        <v>20130616</v>
      </c>
      <c r="K298" s="6" t="s">
        <v>294</v>
      </c>
      <c r="L298" s="6" t="s">
        <v>86</v>
      </c>
      <c r="M298" s="6" t="s">
        <v>87</v>
      </c>
      <c r="O298" s="1">
        <v>10</v>
      </c>
      <c r="P298" s="1" t="s">
        <v>427</v>
      </c>
      <c r="Q298" s="1">
        <v>6573.4999993452802</v>
      </c>
      <c r="R298" s="1">
        <v>0</v>
      </c>
      <c r="S298">
        <f t="shared" si="400"/>
        <v>20.061634077189666</v>
      </c>
      <c r="T298">
        <f t="shared" si="401"/>
        <v>8.3328497665550949E-2</v>
      </c>
      <c r="U298">
        <f t="shared" si="402"/>
        <v>1060.2026914577955</v>
      </c>
      <c r="V298" s="1">
        <v>10</v>
      </c>
      <c r="W298" s="1">
        <v>10</v>
      </c>
      <c r="X298" s="1">
        <v>0</v>
      </c>
      <c r="Y298" s="1">
        <v>0</v>
      </c>
      <c r="Z298" s="1">
        <v>471.51953125</v>
      </c>
      <c r="AA298" s="1">
        <v>728.9627685546875</v>
      </c>
      <c r="AB298" s="1">
        <v>638.6036376953125</v>
      </c>
      <c r="AC298">
        <v>-9999</v>
      </c>
      <c r="AD298">
        <f t="shared" si="403"/>
        <v>0.35316376694398194</v>
      </c>
      <c r="AE298">
        <f t="shared" si="404"/>
        <v>0.12395575570825078</v>
      </c>
      <c r="AF298" s="1">
        <v>-1</v>
      </c>
      <c r="AG298" s="1">
        <v>0.87</v>
      </c>
      <c r="AH298" s="1">
        <v>0.92</v>
      </c>
      <c r="AI298" s="1">
        <v>9.9684638977050781</v>
      </c>
      <c r="AJ298">
        <f t="shared" si="405"/>
        <v>0.87498423194885244</v>
      </c>
      <c r="AK298">
        <f t="shared" si="406"/>
        <v>1.2036715406768442E-2</v>
      </c>
      <c r="AL298">
        <f t="shared" si="407"/>
        <v>0.35098661672139309</v>
      </c>
      <c r="AM298">
        <f t="shared" si="408"/>
        <v>1.5459863701132475</v>
      </c>
      <c r="AN298">
        <f t="shared" si="409"/>
        <v>-1</v>
      </c>
      <c r="AO298" s="1">
        <v>1999.7874755859375</v>
      </c>
      <c r="AP298" s="1">
        <v>0.5</v>
      </c>
      <c r="AQ298">
        <f t="shared" si="410"/>
        <v>108.44780657606339</v>
      </c>
      <c r="AR298">
        <f t="shared" si="411"/>
        <v>1.4961220962891184</v>
      </c>
      <c r="AS298">
        <f t="shared" si="412"/>
        <v>1.7375753546245249</v>
      </c>
      <c r="AT298">
        <f t="shared" si="413"/>
        <v>22.466415405273438</v>
      </c>
      <c r="AU298" s="1">
        <v>2</v>
      </c>
      <c r="AV298">
        <f t="shared" si="414"/>
        <v>4.644859790802002</v>
      </c>
      <c r="AW298" s="1">
        <v>1</v>
      </c>
      <c r="AX298">
        <f t="shared" si="415"/>
        <v>9.2897195816040039</v>
      </c>
      <c r="AY298" s="1">
        <v>18.216548919677734</v>
      </c>
      <c r="AZ298" s="1">
        <v>22.466415405273438</v>
      </c>
      <c r="BA298" s="1">
        <v>17.010734558105469</v>
      </c>
      <c r="BB298" s="1">
        <v>1500.05615234375</v>
      </c>
      <c r="BC298" s="1">
        <v>1485.2091064453125</v>
      </c>
      <c r="BD298" s="1">
        <v>9.1624479293823242</v>
      </c>
      <c r="BE298" s="1">
        <v>10.149158477783203</v>
      </c>
      <c r="BF298" s="1">
        <v>42.667995452880859</v>
      </c>
      <c r="BG298" s="1">
        <v>47.262943267822266</v>
      </c>
      <c r="BH298" s="1">
        <v>300.17672729492188</v>
      </c>
      <c r="BI298" s="1">
        <v>1999.7874755859375</v>
      </c>
      <c r="BJ298" s="1">
        <v>1.1886777877807617</v>
      </c>
      <c r="BK298" s="1">
        <v>97.777336120605469</v>
      </c>
      <c r="BL298" s="1">
        <v>-4.356196403503418</v>
      </c>
      <c r="BM298" s="1">
        <v>8.9450865983963013E-2</v>
      </c>
      <c r="BN298" s="1">
        <v>0.5</v>
      </c>
      <c r="BO298" s="1">
        <v>-1.355140209197998</v>
      </c>
      <c r="BP298" s="1">
        <v>7.355140209197998</v>
      </c>
      <c r="BQ298" s="1">
        <v>1</v>
      </c>
      <c r="BR298" s="1">
        <v>0</v>
      </c>
      <c r="BS298" s="1">
        <v>0.15999999642372131</v>
      </c>
      <c r="BT298" s="1">
        <v>111115</v>
      </c>
      <c r="BU298">
        <f t="shared" si="416"/>
        <v>1.5008836364746092</v>
      </c>
      <c r="BV298">
        <f t="shared" si="417"/>
        <v>1.4961220962891185E-3</v>
      </c>
      <c r="BW298">
        <f t="shared" si="418"/>
        <v>295.61641540527341</v>
      </c>
      <c r="BX298">
        <f t="shared" si="419"/>
        <v>291.36654891967771</v>
      </c>
      <c r="BY298">
        <f t="shared" si="420"/>
        <v>319.96598894195267</v>
      </c>
      <c r="BZ298">
        <f t="shared" si="421"/>
        <v>0.83115344111358069</v>
      </c>
      <c r="CA298">
        <f t="shared" si="422"/>
        <v>2.7299330344480257</v>
      </c>
      <c r="CB298">
        <f t="shared" si="423"/>
        <v>27.91989578321845</v>
      </c>
      <c r="CC298">
        <f t="shared" si="424"/>
        <v>17.770737305435247</v>
      </c>
      <c r="CD298">
        <f t="shared" si="425"/>
        <v>20.341482162475586</v>
      </c>
      <c r="CE298">
        <f t="shared" si="426"/>
        <v>2.3966977919238706</v>
      </c>
      <c r="CF298">
        <f t="shared" si="427"/>
        <v>8.2587688649692487E-2</v>
      </c>
      <c r="CG298">
        <f t="shared" si="428"/>
        <v>0.99235767982350076</v>
      </c>
      <c r="CH298">
        <f t="shared" si="429"/>
        <v>1.4043401121003698</v>
      </c>
      <c r="CI298">
        <f t="shared" si="430"/>
        <v>5.1683355168494947E-2</v>
      </c>
      <c r="CJ298">
        <f t="shared" si="431"/>
        <v>103.66379491863944</v>
      </c>
      <c r="CK298">
        <f t="shared" si="432"/>
        <v>0.7138406887332357</v>
      </c>
      <c r="CL298">
        <f t="shared" si="433"/>
        <v>35.692786394156585</v>
      </c>
      <c r="CM298">
        <f t="shared" si="434"/>
        <v>1482.2937110163873</v>
      </c>
      <c r="CN298">
        <f t="shared" si="435"/>
        <v>4.8307269639825592E-3</v>
      </c>
      <c r="CO298">
        <f t="shared" si="436"/>
        <v>0</v>
      </c>
      <c r="CP298">
        <f t="shared" si="437"/>
        <v>1749.7825083864959</v>
      </c>
      <c r="CQ298">
        <f t="shared" si="438"/>
        <v>257.4432373046875</v>
      </c>
      <c r="CR298">
        <f t="shared" si="439"/>
        <v>0.12395575570825078</v>
      </c>
      <c r="CS298">
        <v>-9999</v>
      </c>
    </row>
    <row r="299" spans="1:97" x14ac:dyDescent="0.2">
      <c r="A299" t="s">
        <v>84</v>
      </c>
      <c r="B299" t="s">
        <v>243</v>
      </c>
      <c r="C299" t="s">
        <v>102</v>
      </c>
      <c r="D299">
        <v>1</v>
      </c>
      <c r="E299">
        <v>2</v>
      </c>
      <c r="F299" t="s">
        <v>248</v>
      </c>
      <c r="G299" t="s">
        <v>103</v>
      </c>
      <c r="H299" t="s">
        <v>417</v>
      </c>
      <c r="I299">
        <v>1</v>
      </c>
      <c r="J299" s="6">
        <v>20130616</v>
      </c>
      <c r="K299" s="6" t="s">
        <v>294</v>
      </c>
      <c r="L299" s="6" t="s">
        <v>86</v>
      </c>
      <c r="M299" s="6" t="s">
        <v>87</v>
      </c>
      <c r="O299" s="1">
        <v>11</v>
      </c>
      <c r="P299" s="1" t="s">
        <v>428</v>
      </c>
      <c r="Q299" s="1">
        <v>6614.9999964851886</v>
      </c>
      <c r="R299" s="1">
        <v>0</v>
      </c>
      <c r="S299">
        <f t="shared" si="400"/>
        <v>19.524421678695955</v>
      </c>
      <c r="T299">
        <f t="shared" si="401"/>
        <v>8.1595381618254151E-2</v>
      </c>
      <c r="U299">
        <f t="shared" si="402"/>
        <v>1063.0774106944816</v>
      </c>
      <c r="V299" s="1">
        <v>11</v>
      </c>
      <c r="W299" s="1">
        <v>11</v>
      </c>
      <c r="X299" s="1">
        <v>0</v>
      </c>
      <c r="Y299" s="1">
        <v>0</v>
      </c>
      <c r="Z299" s="1">
        <v>475.75341796875</v>
      </c>
      <c r="AA299" s="1">
        <v>736.181884765625</v>
      </c>
      <c r="AB299" s="1">
        <v>639.5135498046875</v>
      </c>
      <c r="AC299">
        <v>-9999</v>
      </c>
      <c r="AD299">
        <f t="shared" si="403"/>
        <v>0.35375560331776768</v>
      </c>
      <c r="AE299">
        <f t="shared" si="404"/>
        <v>0.1313103961960615</v>
      </c>
      <c r="AF299" s="1">
        <v>-1</v>
      </c>
      <c r="AG299" s="1">
        <v>0.87</v>
      </c>
      <c r="AH299" s="1">
        <v>0.92</v>
      </c>
      <c r="AI299" s="1">
        <v>9.9684638977050781</v>
      </c>
      <c r="AJ299">
        <f t="shared" si="405"/>
        <v>0.87498423194885244</v>
      </c>
      <c r="AK299">
        <f t="shared" si="406"/>
        <v>1.172886823574351E-2</v>
      </c>
      <c r="AL299">
        <f t="shared" si="407"/>
        <v>0.37118958672185165</v>
      </c>
      <c r="AM299">
        <f t="shared" si="408"/>
        <v>1.5474021981991968</v>
      </c>
      <c r="AN299">
        <f t="shared" si="409"/>
        <v>-1</v>
      </c>
      <c r="AO299" s="1">
        <v>1999.9290771484375</v>
      </c>
      <c r="AP299" s="1">
        <v>0.5</v>
      </c>
      <c r="AQ299">
        <f t="shared" si="410"/>
        <v>114.8904518387982</v>
      </c>
      <c r="AR299">
        <f t="shared" si="411"/>
        <v>1.4621973387415168</v>
      </c>
      <c r="AS299">
        <f t="shared" si="412"/>
        <v>1.73407356977865</v>
      </c>
      <c r="AT299">
        <f t="shared" si="413"/>
        <v>22.430280685424805</v>
      </c>
      <c r="AU299" s="1">
        <v>2</v>
      </c>
      <c r="AV299">
        <f t="shared" si="414"/>
        <v>4.644859790802002</v>
      </c>
      <c r="AW299" s="1">
        <v>1</v>
      </c>
      <c r="AX299">
        <f t="shared" si="415"/>
        <v>9.2897195816040039</v>
      </c>
      <c r="AY299" s="1">
        <v>18.216676712036133</v>
      </c>
      <c r="AZ299" s="1">
        <v>22.430280685424805</v>
      </c>
      <c r="BA299" s="1">
        <v>17.008195877075195</v>
      </c>
      <c r="BB299" s="1">
        <v>1500.0787353515625</v>
      </c>
      <c r="BC299" s="1">
        <v>1485.6234130859375</v>
      </c>
      <c r="BD299" s="1">
        <v>9.1589870452880859</v>
      </c>
      <c r="BE299" s="1">
        <v>10.123307228088379</v>
      </c>
      <c r="BF299" s="1">
        <v>42.653274536132812</v>
      </c>
      <c r="BG299" s="1">
        <v>47.144100189208984</v>
      </c>
      <c r="BH299" s="1">
        <v>300.18972778320312</v>
      </c>
      <c r="BI299" s="1">
        <v>1999.9290771484375</v>
      </c>
      <c r="BJ299" s="1">
        <v>1.3747544288635254</v>
      </c>
      <c r="BK299" s="1">
        <v>97.781326293945312</v>
      </c>
      <c r="BL299" s="1">
        <v>-4.356196403503418</v>
      </c>
      <c r="BM299" s="1">
        <v>8.9450865983963013E-2</v>
      </c>
      <c r="BN299" s="1">
        <v>0.5</v>
      </c>
      <c r="BO299" s="1">
        <v>-1.355140209197998</v>
      </c>
      <c r="BP299" s="1">
        <v>7.355140209197998</v>
      </c>
      <c r="BQ299" s="1">
        <v>1</v>
      </c>
      <c r="BR299" s="1">
        <v>0</v>
      </c>
      <c r="BS299" s="1">
        <v>0.15999999642372131</v>
      </c>
      <c r="BT299" s="1">
        <v>111115</v>
      </c>
      <c r="BU299">
        <f t="shared" si="416"/>
        <v>1.5009486389160156</v>
      </c>
      <c r="BV299">
        <f t="shared" si="417"/>
        <v>1.4621973387415168E-3</v>
      </c>
      <c r="BW299">
        <f t="shared" si="418"/>
        <v>295.58028068542478</v>
      </c>
      <c r="BX299">
        <f t="shared" si="419"/>
        <v>291.36667671203611</v>
      </c>
      <c r="BY299">
        <f t="shared" si="420"/>
        <v>319.98864519144627</v>
      </c>
      <c r="BZ299">
        <f t="shared" si="421"/>
        <v>0.83886004347336507</v>
      </c>
      <c r="CA299">
        <f t="shared" si="422"/>
        <v>2.7239439770222149</v>
      </c>
      <c r="CB299">
        <f t="shared" si="423"/>
        <v>27.857506952131445</v>
      </c>
      <c r="CC299">
        <f t="shared" si="424"/>
        <v>17.734199724043066</v>
      </c>
      <c r="CD299">
        <f t="shared" si="425"/>
        <v>20.323478698730469</v>
      </c>
      <c r="CE299">
        <f t="shared" si="426"/>
        <v>2.3940340540624487</v>
      </c>
      <c r="CF299">
        <f t="shared" si="427"/>
        <v>8.0884936357630957E-2</v>
      </c>
      <c r="CG299">
        <f t="shared" si="428"/>
        <v>0.98987040724356479</v>
      </c>
      <c r="CH299">
        <f t="shared" si="429"/>
        <v>1.4041636468188838</v>
      </c>
      <c r="CI299">
        <f t="shared" si="430"/>
        <v>5.0616437828163108E-2</v>
      </c>
      <c r="CJ299">
        <f t="shared" si="431"/>
        <v>103.94911917083962</v>
      </c>
      <c r="CK299">
        <f t="shared" si="432"/>
        <v>0.71557664030499957</v>
      </c>
      <c r="CL299">
        <f t="shared" si="433"/>
        <v>35.672279278751176</v>
      </c>
      <c r="CM299">
        <f t="shared" si="434"/>
        <v>1482.7860864008096</v>
      </c>
      <c r="CN299">
        <f t="shared" si="435"/>
        <v>4.6971078921378643E-3</v>
      </c>
      <c r="CO299">
        <f t="shared" si="436"/>
        <v>0</v>
      </c>
      <c r="CP299">
        <f t="shared" si="437"/>
        <v>1749.9064075209028</v>
      </c>
      <c r="CQ299">
        <f t="shared" si="438"/>
        <v>260.428466796875</v>
      </c>
      <c r="CR299">
        <f t="shared" si="439"/>
        <v>0.1313103961960615</v>
      </c>
      <c r="CS299">
        <v>-9999</v>
      </c>
    </row>
    <row r="300" spans="1:97" x14ac:dyDescent="0.2">
      <c r="A300" t="s">
        <v>84</v>
      </c>
      <c r="B300" t="s">
        <v>243</v>
      </c>
      <c r="C300" t="s">
        <v>102</v>
      </c>
      <c r="D300">
        <v>1</v>
      </c>
      <c r="E300">
        <v>2</v>
      </c>
      <c r="F300" t="s">
        <v>248</v>
      </c>
      <c r="G300" t="s">
        <v>103</v>
      </c>
      <c r="H300" t="s">
        <v>417</v>
      </c>
      <c r="I300">
        <v>2</v>
      </c>
      <c r="J300" s="6">
        <v>20130616</v>
      </c>
      <c r="K300" s="6" t="s">
        <v>294</v>
      </c>
      <c r="L300" s="6" t="s">
        <v>86</v>
      </c>
      <c r="M300" s="6" t="s">
        <v>87</v>
      </c>
      <c r="O300" s="1">
        <v>12</v>
      </c>
      <c r="P300" s="1" t="s">
        <v>429</v>
      </c>
      <c r="Q300" s="1">
        <v>7075.499998931773</v>
      </c>
      <c r="R300" s="1">
        <v>0</v>
      </c>
      <c r="S300">
        <f t="shared" si="400"/>
        <v>6.5740236252354229</v>
      </c>
      <c r="T300">
        <f t="shared" si="401"/>
        <v>7.702645550681908E-2</v>
      </c>
      <c r="U300">
        <f t="shared" si="402"/>
        <v>245.85700101432147</v>
      </c>
      <c r="V300" s="1">
        <v>12</v>
      </c>
      <c r="W300" s="1">
        <v>12</v>
      </c>
      <c r="X300" s="1">
        <v>0</v>
      </c>
      <c r="Y300" s="1">
        <v>0</v>
      </c>
      <c r="Z300" s="1">
        <v>463.849853515625</v>
      </c>
      <c r="AA300" s="1">
        <v>697.2825927734375</v>
      </c>
      <c r="AB300" s="1">
        <v>623.52752685546875</v>
      </c>
      <c r="AC300">
        <v>-9999</v>
      </c>
      <c r="AD300">
        <f t="shared" si="403"/>
        <v>0.33477494157617665</v>
      </c>
      <c r="AE300">
        <f t="shared" si="404"/>
        <v>0.10577499952294578</v>
      </c>
      <c r="AF300" s="1">
        <v>-1</v>
      </c>
      <c r="AG300" s="1">
        <v>0.87</v>
      </c>
      <c r="AH300" s="1">
        <v>0.92</v>
      </c>
      <c r="AI300" s="1">
        <v>9.9459981918334961</v>
      </c>
      <c r="AJ300">
        <f t="shared" si="405"/>
        <v>0.87497299909591675</v>
      </c>
      <c r="AK300">
        <f t="shared" si="406"/>
        <v>4.3244956262113573E-3</v>
      </c>
      <c r="AL300">
        <f t="shared" si="407"/>
        <v>0.31595853329087098</v>
      </c>
      <c r="AM300">
        <f t="shared" si="408"/>
        <v>1.5032506477873646</v>
      </c>
      <c r="AN300">
        <f t="shared" si="409"/>
        <v>-1</v>
      </c>
      <c r="AO300" s="1">
        <v>2001.688720703125</v>
      </c>
      <c r="AP300" s="1">
        <v>0.5</v>
      </c>
      <c r="AQ300">
        <f t="shared" si="410"/>
        <v>92.628414339261212</v>
      </c>
      <c r="AR300">
        <f t="shared" si="411"/>
        <v>1.94039103934593</v>
      </c>
      <c r="AS300">
        <f t="shared" si="412"/>
        <v>2.4273584704524898</v>
      </c>
      <c r="AT300">
        <f t="shared" si="413"/>
        <v>26.28724479675293</v>
      </c>
      <c r="AU300" s="1">
        <v>2</v>
      </c>
      <c r="AV300">
        <f t="shared" si="414"/>
        <v>4.644859790802002</v>
      </c>
      <c r="AW300" s="1">
        <v>1</v>
      </c>
      <c r="AX300">
        <f t="shared" si="415"/>
        <v>9.2897195816040039</v>
      </c>
      <c r="AY300" s="1">
        <v>24.737586975097656</v>
      </c>
      <c r="AZ300" s="1">
        <v>26.28724479675293</v>
      </c>
      <c r="BA300" s="1">
        <v>25.003007888793945</v>
      </c>
      <c r="BB300" s="1">
        <v>401.31155395507812</v>
      </c>
      <c r="BC300" s="1">
        <v>396.4183349609375</v>
      </c>
      <c r="BD300" s="1">
        <v>8.9948549270629883</v>
      </c>
      <c r="BE300" s="1">
        <v>10.274564743041992</v>
      </c>
      <c r="BF300" s="1">
        <v>28.098089218139648</v>
      </c>
      <c r="BG300" s="1">
        <v>32.09564208984375</v>
      </c>
      <c r="BH300" s="1">
        <v>300.1390380859375</v>
      </c>
      <c r="BI300" s="1">
        <v>2001.688720703125</v>
      </c>
      <c r="BJ300" s="1">
        <v>1.1128532886505127</v>
      </c>
      <c r="BK300" s="1">
        <v>97.78326416015625</v>
      </c>
      <c r="BL300" s="1">
        <v>-3.0168218612670898</v>
      </c>
      <c r="BM300" s="1">
        <v>3.6355048418045044E-2</v>
      </c>
      <c r="BN300" s="1">
        <v>0.75</v>
      </c>
      <c r="BO300" s="1">
        <v>-1.355140209197998</v>
      </c>
      <c r="BP300" s="1">
        <v>7.355140209197998</v>
      </c>
      <c r="BQ300" s="1">
        <v>1</v>
      </c>
      <c r="BR300" s="1">
        <v>0</v>
      </c>
      <c r="BS300" s="1">
        <v>0.15999999642372131</v>
      </c>
      <c r="BT300" s="1">
        <v>111115</v>
      </c>
      <c r="BU300">
        <f t="shared" si="416"/>
        <v>1.5006951904296875</v>
      </c>
      <c r="BV300">
        <f t="shared" si="417"/>
        <v>1.94039103934593E-3</v>
      </c>
      <c r="BW300">
        <f t="shared" si="418"/>
        <v>299.43724479675291</v>
      </c>
      <c r="BX300">
        <f t="shared" si="419"/>
        <v>297.88758697509763</v>
      </c>
      <c r="BY300">
        <f t="shared" si="420"/>
        <v>320.27018815390329</v>
      </c>
      <c r="BZ300">
        <f t="shared" si="421"/>
        <v>0.86654276764106419</v>
      </c>
      <c r="CA300">
        <f t="shared" si="422"/>
        <v>3.4320389488519929</v>
      </c>
      <c r="CB300">
        <f t="shared" si="423"/>
        <v>35.098428942101584</v>
      </c>
      <c r="CC300">
        <f t="shared" si="424"/>
        <v>24.823864199059592</v>
      </c>
      <c r="CD300">
        <f t="shared" si="425"/>
        <v>25.512415885925293</v>
      </c>
      <c r="CE300">
        <f t="shared" si="426"/>
        <v>3.2781224359290611</v>
      </c>
      <c r="CF300">
        <f t="shared" si="427"/>
        <v>7.6393036513239324E-2</v>
      </c>
      <c r="CG300">
        <f t="shared" si="428"/>
        <v>1.0046804783995031</v>
      </c>
      <c r="CH300">
        <f t="shared" si="429"/>
        <v>2.2734419575295579</v>
      </c>
      <c r="CI300">
        <f t="shared" si="430"/>
        <v>4.7802155373749121E-2</v>
      </c>
      <c r="CJ300">
        <f t="shared" si="431"/>
        <v>24.040700075807198</v>
      </c>
      <c r="CK300">
        <f t="shared" si="432"/>
        <v>0.62019583690181201</v>
      </c>
      <c r="CL300">
        <f t="shared" si="433"/>
        <v>28.22690577615451</v>
      </c>
      <c r="CM300">
        <f t="shared" si="434"/>
        <v>395.4629851448201</v>
      </c>
      <c r="CN300">
        <f t="shared" si="435"/>
        <v>4.6923315812168768E-3</v>
      </c>
      <c r="CO300">
        <f t="shared" si="436"/>
        <v>0</v>
      </c>
      <c r="CP300">
        <f t="shared" si="437"/>
        <v>1751.4235832100821</v>
      </c>
      <c r="CQ300">
        <f t="shared" si="438"/>
        <v>233.4327392578125</v>
      </c>
      <c r="CR300">
        <f t="shared" si="439"/>
        <v>0.10577499952294578</v>
      </c>
      <c r="CS300">
        <v>-9999</v>
      </c>
    </row>
    <row r="301" spans="1:97" x14ac:dyDescent="0.2">
      <c r="A301" t="s">
        <v>84</v>
      </c>
      <c r="B301" t="s">
        <v>243</v>
      </c>
      <c r="C301" t="s">
        <v>102</v>
      </c>
      <c r="D301">
        <v>1</v>
      </c>
      <c r="E301">
        <v>2</v>
      </c>
      <c r="F301" t="s">
        <v>248</v>
      </c>
      <c r="G301" t="s">
        <v>103</v>
      </c>
      <c r="H301" t="s">
        <v>417</v>
      </c>
      <c r="I301">
        <v>2</v>
      </c>
      <c r="J301" s="6">
        <v>20130616</v>
      </c>
      <c r="K301" s="6" t="s">
        <v>294</v>
      </c>
      <c r="L301" s="6" t="s">
        <v>86</v>
      </c>
      <c r="M301" s="6" t="s">
        <v>87</v>
      </c>
      <c r="O301" s="1">
        <v>13</v>
      </c>
      <c r="P301" s="1" t="s">
        <v>430</v>
      </c>
      <c r="Q301" s="1">
        <v>7232.999997863546</v>
      </c>
      <c r="R301" s="1">
        <v>0</v>
      </c>
      <c r="S301">
        <f t="shared" si="400"/>
        <v>3.310413288744519</v>
      </c>
      <c r="T301">
        <f t="shared" si="401"/>
        <v>7.8150870770130179E-2</v>
      </c>
      <c r="U301">
        <f t="shared" si="402"/>
        <v>169.85714904475148</v>
      </c>
      <c r="V301" s="1">
        <v>13</v>
      </c>
      <c r="W301" s="1">
        <v>13</v>
      </c>
      <c r="X301" s="1">
        <v>0</v>
      </c>
      <c r="Y301" s="1">
        <v>0</v>
      </c>
      <c r="Z301" s="1">
        <v>464.7451171875</v>
      </c>
      <c r="AA301" s="1">
        <v>683.14654541015625</v>
      </c>
      <c r="AB301" s="1">
        <v>624.98187255859375</v>
      </c>
      <c r="AC301">
        <v>-9999</v>
      </c>
      <c r="AD301">
        <f t="shared" si="403"/>
        <v>0.3196992353837193</v>
      </c>
      <c r="AE301">
        <f t="shared" si="404"/>
        <v>8.5142306935974993E-2</v>
      </c>
      <c r="AF301" s="1">
        <v>-1</v>
      </c>
      <c r="AG301" s="1">
        <v>0.87</v>
      </c>
      <c r="AH301" s="1">
        <v>0.92</v>
      </c>
      <c r="AI301" s="1">
        <v>9.9459981918334961</v>
      </c>
      <c r="AJ301">
        <f t="shared" si="405"/>
        <v>0.87497299909591675</v>
      </c>
      <c r="AK301">
        <f t="shared" si="406"/>
        <v>2.4616228394785298E-3</v>
      </c>
      <c r="AL301">
        <f t="shared" si="407"/>
        <v>0.26632002054613252</v>
      </c>
      <c r="AM301">
        <f t="shared" si="408"/>
        <v>1.4699380803489817</v>
      </c>
      <c r="AN301">
        <f t="shared" si="409"/>
        <v>-1</v>
      </c>
      <c r="AO301" s="1">
        <v>2001.2564697265625</v>
      </c>
      <c r="AP301" s="1">
        <v>0.5</v>
      </c>
      <c r="AQ301">
        <f t="shared" si="410"/>
        <v>74.544021400316595</v>
      </c>
      <c r="AR301">
        <f t="shared" si="411"/>
        <v>2.0010657579839153</v>
      </c>
      <c r="AS301">
        <f t="shared" si="412"/>
        <v>2.4668828544159602</v>
      </c>
      <c r="AT301">
        <f t="shared" si="413"/>
        <v>26.489944458007812</v>
      </c>
      <c r="AU301" s="1">
        <v>2</v>
      </c>
      <c r="AV301">
        <f t="shared" si="414"/>
        <v>4.644859790802002</v>
      </c>
      <c r="AW301" s="1">
        <v>1</v>
      </c>
      <c r="AX301">
        <f t="shared" si="415"/>
        <v>9.2897195816040039</v>
      </c>
      <c r="AY301" s="1">
        <v>24.809953689575195</v>
      </c>
      <c r="AZ301" s="1">
        <v>26.489944458007812</v>
      </c>
      <c r="BA301" s="1">
        <v>25.000255584716797</v>
      </c>
      <c r="BB301" s="1">
        <v>249.24931335449219</v>
      </c>
      <c r="BC301" s="1">
        <v>246.71475219726562</v>
      </c>
      <c r="BD301" s="1">
        <v>8.9735298156738281</v>
      </c>
      <c r="BE301" s="1">
        <v>10.293056488037109</v>
      </c>
      <c r="BF301" s="1">
        <v>27.909467697143555</v>
      </c>
      <c r="BG301" s="1">
        <v>32.013458251953125</v>
      </c>
      <c r="BH301" s="1">
        <v>300.17864990234375</v>
      </c>
      <c r="BI301" s="1">
        <v>2001.2564697265625</v>
      </c>
      <c r="BJ301" s="1">
        <v>1.2372816801071167</v>
      </c>
      <c r="BK301" s="1">
        <v>97.779335021972656</v>
      </c>
      <c r="BL301" s="1">
        <v>-2.1255254745483398</v>
      </c>
      <c r="BM301" s="1">
        <v>3.9274245500564575E-2</v>
      </c>
      <c r="BN301" s="1">
        <v>0.75</v>
      </c>
      <c r="BO301" s="1">
        <v>-1.355140209197998</v>
      </c>
      <c r="BP301" s="1">
        <v>7.355140209197998</v>
      </c>
      <c r="BQ301" s="1">
        <v>1</v>
      </c>
      <c r="BR301" s="1">
        <v>0</v>
      </c>
      <c r="BS301" s="1">
        <v>0.15999999642372131</v>
      </c>
      <c r="BT301" s="1">
        <v>111115</v>
      </c>
      <c r="BU301">
        <f t="shared" si="416"/>
        <v>1.5008932495117187</v>
      </c>
      <c r="BV301">
        <f t="shared" si="417"/>
        <v>2.0010657579839154E-3</v>
      </c>
      <c r="BW301">
        <f t="shared" si="418"/>
        <v>299.63994445800779</v>
      </c>
      <c r="BX301">
        <f t="shared" si="419"/>
        <v>297.95995368957517</v>
      </c>
      <c r="BY301">
        <f t="shared" si="420"/>
        <v>320.20102799919914</v>
      </c>
      <c r="BZ301">
        <f t="shared" si="421"/>
        <v>0.84941323020066517</v>
      </c>
      <c r="CA301">
        <f t="shared" si="422"/>
        <v>3.4733310731598297</v>
      </c>
      <c r="CB301">
        <f t="shared" si="423"/>
        <v>35.522138418913507</v>
      </c>
      <c r="CC301">
        <f t="shared" si="424"/>
        <v>25.229081930876397</v>
      </c>
      <c r="CD301">
        <f t="shared" si="425"/>
        <v>25.649949073791504</v>
      </c>
      <c r="CE301">
        <f t="shared" si="426"/>
        <v>3.3049941958254543</v>
      </c>
      <c r="CF301">
        <f t="shared" si="427"/>
        <v>7.7498902040077797E-2</v>
      </c>
      <c r="CG301">
        <f t="shared" si="428"/>
        <v>1.0064482187438697</v>
      </c>
      <c r="CH301">
        <f t="shared" si="429"/>
        <v>2.2985459770815844</v>
      </c>
      <c r="CI301">
        <f t="shared" si="430"/>
        <v>4.8494970172374217E-2</v>
      </c>
      <c r="CJ301">
        <f t="shared" si="431"/>
        <v>16.608519082323898</v>
      </c>
      <c r="CK301">
        <f t="shared" si="432"/>
        <v>0.6884758512897472</v>
      </c>
      <c r="CL301">
        <f t="shared" si="433"/>
        <v>27.917733001649616</v>
      </c>
      <c r="CM301">
        <f t="shared" si="434"/>
        <v>246.23367654147779</v>
      </c>
      <c r="CN301">
        <f t="shared" si="435"/>
        <v>3.753314153383661E-3</v>
      </c>
      <c r="CO301">
        <f t="shared" si="436"/>
        <v>0</v>
      </c>
      <c r="CP301">
        <f t="shared" si="437"/>
        <v>1751.0453752767571</v>
      </c>
      <c r="CQ301">
        <f t="shared" si="438"/>
        <v>218.40142822265625</v>
      </c>
      <c r="CR301">
        <f t="shared" si="439"/>
        <v>8.5142306935974993E-2</v>
      </c>
      <c r="CS301">
        <v>-9999</v>
      </c>
    </row>
    <row r="302" spans="1:97" x14ac:dyDescent="0.2">
      <c r="A302" t="s">
        <v>84</v>
      </c>
      <c r="B302" t="s">
        <v>243</v>
      </c>
      <c r="C302" t="s">
        <v>102</v>
      </c>
      <c r="D302">
        <v>1</v>
      </c>
      <c r="E302">
        <v>2</v>
      </c>
      <c r="F302" t="s">
        <v>248</v>
      </c>
      <c r="G302" t="s">
        <v>103</v>
      </c>
      <c r="H302" t="s">
        <v>417</v>
      </c>
      <c r="I302">
        <v>2</v>
      </c>
      <c r="J302" s="6">
        <v>20130616</v>
      </c>
      <c r="K302" s="6" t="s">
        <v>294</v>
      </c>
      <c r="L302" s="6" t="s">
        <v>86</v>
      </c>
      <c r="M302" s="6" t="s">
        <v>87</v>
      </c>
      <c r="O302" s="1">
        <v>14</v>
      </c>
      <c r="P302" s="1" t="s">
        <v>431</v>
      </c>
      <c r="Q302" s="1">
        <v>7458.4999979669228</v>
      </c>
      <c r="R302" s="1">
        <v>0</v>
      </c>
      <c r="S302">
        <f t="shared" si="400"/>
        <v>-6.4076227597913177E-2</v>
      </c>
      <c r="T302">
        <f t="shared" si="401"/>
        <v>7.9889250411919382E-2</v>
      </c>
      <c r="U302">
        <f t="shared" si="402"/>
        <v>97.048933267075157</v>
      </c>
      <c r="V302" s="1">
        <v>14</v>
      </c>
      <c r="W302" s="1">
        <v>14</v>
      </c>
      <c r="X302" s="1">
        <v>0</v>
      </c>
      <c r="Y302" s="1">
        <v>0</v>
      </c>
      <c r="Z302" s="1">
        <v>466.27490234375</v>
      </c>
      <c r="AA302" s="1">
        <v>680.81085205078125</v>
      </c>
      <c r="AB302" s="1">
        <v>628.186279296875</v>
      </c>
      <c r="AC302">
        <v>-9999</v>
      </c>
      <c r="AD302">
        <f t="shared" si="403"/>
        <v>0.31511828734925801</v>
      </c>
      <c r="AE302">
        <f t="shared" si="404"/>
        <v>7.7296906468789686E-2</v>
      </c>
      <c r="AF302" s="1">
        <v>-1</v>
      </c>
      <c r="AG302" s="1">
        <v>0.87</v>
      </c>
      <c r="AH302" s="1">
        <v>0.92</v>
      </c>
      <c r="AI302" s="1">
        <v>9.9459981918334961</v>
      </c>
      <c r="AJ302">
        <f t="shared" si="405"/>
        <v>0.87497299909591675</v>
      </c>
      <c r="AK302">
        <f t="shared" si="406"/>
        <v>5.3456244798868156E-4</v>
      </c>
      <c r="AL302">
        <f t="shared" si="407"/>
        <v>0.24529489265444784</v>
      </c>
      <c r="AM302">
        <f t="shared" si="408"/>
        <v>1.460106149030663</v>
      </c>
      <c r="AN302">
        <f t="shared" si="409"/>
        <v>-1</v>
      </c>
      <c r="AO302" s="1">
        <v>2001.0013427734375</v>
      </c>
      <c r="AP302" s="1">
        <v>0.5</v>
      </c>
      <c r="AQ302">
        <f t="shared" si="410"/>
        <v>67.666567834571012</v>
      </c>
      <c r="AR302">
        <f t="shared" si="411"/>
        <v>2.0604060691316461</v>
      </c>
      <c r="AS302">
        <f t="shared" si="412"/>
        <v>2.4849866298301944</v>
      </c>
      <c r="AT302">
        <f t="shared" si="413"/>
        <v>26.574747085571289</v>
      </c>
      <c r="AU302" s="1">
        <v>2</v>
      </c>
      <c r="AV302">
        <f t="shared" si="414"/>
        <v>4.644859790802002</v>
      </c>
      <c r="AW302" s="1">
        <v>1</v>
      </c>
      <c r="AX302">
        <f t="shared" si="415"/>
        <v>9.2897195816040039</v>
      </c>
      <c r="AY302" s="1">
        <v>24.842580795288086</v>
      </c>
      <c r="AZ302" s="1">
        <v>26.574747085571289</v>
      </c>
      <c r="BA302" s="1">
        <v>25.000864028930664</v>
      </c>
      <c r="BB302" s="1">
        <v>99.942985534667969</v>
      </c>
      <c r="BC302" s="1">
        <v>99.848609924316406</v>
      </c>
      <c r="BD302" s="1">
        <v>8.9273672103881836</v>
      </c>
      <c r="BE302" s="1">
        <v>10.285987854003906</v>
      </c>
      <c r="BF302" s="1">
        <v>27.711612701416016</v>
      </c>
      <c r="BG302" s="1">
        <v>31.928932189941406</v>
      </c>
      <c r="BH302" s="1">
        <v>300.18869018554688</v>
      </c>
      <c r="BI302" s="1">
        <v>2001.0013427734375</v>
      </c>
      <c r="BJ302" s="1">
        <v>1.1839497089385986</v>
      </c>
      <c r="BK302" s="1">
        <v>97.778450012207031</v>
      </c>
      <c r="BL302" s="1">
        <v>-1.6618871688842773</v>
      </c>
      <c r="BM302" s="1">
        <v>3.8602858781814575E-2</v>
      </c>
      <c r="BN302" s="1">
        <v>1</v>
      </c>
      <c r="BO302" s="1">
        <v>-1.355140209197998</v>
      </c>
      <c r="BP302" s="1">
        <v>7.355140209197998</v>
      </c>
      <c r="BQ302" s="1">
        <v>1</v>
      </c>
      <c r="BR302" s="1">
        <v>0</v>
      </c>
      <c r="BS302" s="1">
        <v>0.15999999642372131</v>
      </c>
      <c r="BT302" s="1">
        <v>111115</v>
      </c>
      <c r="BU302">
        <f t="shared" si="416"/>
        <v>1.5009434509277342</v>
      </c>
      <c r="BV302">
        <f t="shared" si="417"/>
        <v>2.060406069131646E-3</v>
      </c>
      <c r="BW302">
        <f t="shared" si="418"/>
        <v>299.72474708557127</v>
      </c>
      <c r="BX302">
        <f t="shared" si="419"/>
        <v>297.99258079528806</v>
      </c>
      <c r="BY302">
        <f t="shared" si="420"/>
        <v>320.16020768761155</v>
      </c>
      <c r="BZ302">
        <f t="shared" si="421"/>
        <v>0.83632090901984812</v>
      </c>
      <c r="CA302">
        <f t="shared" si="422"/>
        <v>3.490734579039084</v>
      </c>
      <c r="CB302">
        <f t="shared" si="423"/>
        <v>35.700449113309602</v>
      </c>
      <c r="CC302">
        <f t="shared" si="424"/>
        <v>25.414461259305696</v>
      </c>
      <c r="CD302">
        <f t="shared" si="425"/>
        <v>25.708663940429688</v>
      </c>
      <c r="CE302">
        <f t="shared" si="426"/>
        <v>3.3165246126290704</v>
      </c>
      <c r="CF302">
        <f t="shared" si="427"/>
        <v>7.9208080851289484E-2</v>
      </c>
      <c r="CG302">
        <f t="shared" si="428"/>
        <v>1.0057479492088897</v>
      </c>
      <c r="CH302">
        <f t="shared" si="429"/>
        <v>2.3107766634201807</v>
      </c>
      <c r="CI302">
        <f t="shared" si="430"/>
        <v>4.9565802014134352E-2</v>
      </c>
      <c r="CJ302">
        <f t="shared" si="431"/>
        <v>9.4892942701927243</v>
      </c>
      <c r="CK302">
        <f t="shared" si="432"/>
        <v>0.97196078483853343</v>
      </c>
      <c r="CL302">
        <f t="shared" si="433"/>
        <v>27.757828030858189</v>
      </c>
      <c r="CM302">
        <f t="shared" si="434"/>
        <v>99.857921605524581</v>
      </c>
      <c r="CN302">
        <f t="shared" si="435"/>
        <v>-1.7811475323461996E-4</v>
      </c>
      <c r="CO302">
        <f t="shared" si="436"/>
        <v>0</v>
      </c>
      <c r="CP302">
        <f t="shared" si="437"/>
        <v>1750.8221460814311</v>
      </c>
      <c r="CQ302">
        <f t="shared" si="438"/>
        <v>214.53594970703125</v>
      </c>
      <c r="CR302">
        <f t="shared" si="439"/>
        <v>7.7296906468789686E-2</v>
      </c>
      <c r="CS302">
        <v>-9999</v>
      </c>
    </row>
    <row r="303" spans="1:97" x14ac:dyDescent="0.2">
      <c r="A303" t="s">
        <v>84</v>
      </c>
      <c r="B303" t="s">
        <v>243</v>
      </c>
      <c r="C303" t="s">
        <v>102</v>
      </c>
      <c r="D303">
        <v>1</v>
      </c>
      <c r="E303">
        <v>2</v>
      </c>
      <c r="F303" t="s">
        <v>248</v>
      </c>
      <c r="G303" t="s">
        <v>103</v>
      </c>
      <c r="H303" t="s">
        <v>417</v>
      </c>
      <c r="I303">
        <v>2</v>
      </c>
      <c r="J303" s="6">
        <v>20130616</v>
      </c>
      <c r="K303" s="6" t="s">
        <v>294</v>
      </c>
      <c r="L303" s="6" t="s">
        <v>86</v>
      </c>
      <c r="M303" s="6" t="s">
        <v>87</v>
      </c>
      <c r="O303" s="1">
        <v>15</v>
      </c>
      <c r="P303" s="1" t="s">
        <v>432</v>
      </c>
      <c r="Q303" s="1">
        <v>7621.4999965196475</v>
      </c>
      <c r="R303" s="1">
        <v>0</v>
      </c>
      <c r="S303">
        <f t="shared" si="400"/>
        <v>-1.0962853635352778</v>
      </c>
      <c r="T303">
        <f t="shared" si="401"/>
        <v>8.2013301710526718E-2</v>
      </c>
      <c r="U303">
        <f t="shared" si="402"/>
        <v>69.882535146014362</v>
      </c>
      <c r="V303" s="1">
        <v>15</v>
      </c>
      <c r="W303" s="1">
        <v>15</v>
      </c>
      <c r="X303" s="1">
        <v>0</v>
      </c>
      <c r="Y303" s="1">
        <v>0</v>
      </c>
      <c r="Z303" s="1">
        <v>468.65966796875</v>
      </c>
      <c r="AA303" s="1">
        <v>681.72021484375</v>
      </c>
      <c r="AB303" s="1">
        <v>630.14508056640625</v>
      </c>
      <c r="AC303">
        <v>-9999</v>
      </c>
      <c r="AD303">
        <f t="shared" si="403"/>
        <v>0.31253370845667733</v>
      </c>
      <c r="AE303">
        <f t="shared" si="404"/>
        <v>7.5654400668116836E-2</v>
      </c>
      <c r="AF303" s="1">
        <v>-1</v>
      </c>
      <c r="AG303" s="1">
        <v>0.87</v>
      </c>
      <c r="AH303" s="1">
        <v>0.92</v>
      </c>
      <c r="AI303" s="1">
        <v>9.9459981918334961</v>
      </c>
      <c r="AJ303">
        <f t="shared" si="405"/>
        <v>0.87497299909591675</v>
      </c>
      <c r="AK303">
        <f t="shared" si="406"/>
        <v>-5.4984989418470711E-5</v>
      </c>
      <c r="AL303">
        <f t="shared" si="407"/>
        <v>0.24206797097729335</v>
      </c>
      <c r="AM303">
        <f t="shared" si="408"/>
        <v>1.454616775107703</v>
      </c>
      <c r="AN303">
        <f t="shared" si="409"/>
        <v>-1</v>
      </c>
      <c r="AO303" s="1">
        <v>2001.3427734375</v>
      </c>
      <c r="AP303" s="1">
        <v>0.5</v>
      </c>
      <c r="AQ303">
        <f t="shared" si="410"/>
        <v>66.240000665765294</v>
      </c>
      <c r="AR303">
        <f t="shared" si="411"/>
        <v>2.1084719531243059</v>
      </c>
      <c r="AS303">
        <f t="shared" si="412"/>
        <v>2.4778392256628465</v>
      </c>
      <c r="AT303">
        <f t="shared" si="413"/>
        <v>26.537483215332031</v>
      </c>
      <c r="AU303" s="1">
        <v>2</v>
      </c>
      <c r="AV303">
        <f t="shared" si="414"/>
        <v>4.644859790802002</v>
      </c>
      <c r="AW303" s="1">
        <v>1</v>
      </c>
      <c r="AX303">
        <f t="shared" si="415"/>
        <v>9.2897195816040039</v>
      </c>
      <c r="AY303" s="1">
        <v>24.840757369995117</v>
      </c>
      <c r="AZ303" s="1">
        <v>26.537483215332031</v>
      </c>
      <c r="BA303" s="1">
        <v>25.001012802124023</v>
      </c>
      <c r="BB303" s="1">
        <v>50.175933837890625</v>
      </c>
      <c r="BC303" s="1">
        <v>50.834976196289062</v>
      </c>
      <c r="BD303" s="1">
        <v>8.8900365829467773</v>
      </c>
      <c r="BE303" s="1">
        <v>10.280477523803711</v>
      </c>
      <c r="BF303" s="1">
        <v>27.599544525146484</v>
      </c>
      <c r="BG303" s="1">
        <v>31.916234970092773</v>
      </c>
      <c r="BH303" s="1">
        <v>300.16317749023438</v>
      </c>
      <c r="BI303" s="1">
        <v>2001.3427734375</v>
      </c>
      <c r="BJ303" s="1">
        <v>1.1969605684280396</v>
      </c>
      <c r="BK303" s="1">
        <v>97.78131103515625</v>
      </c>
      <c r="BL303" s="1">
        <v>-1.4763784408569336</v>
      </c>
      <c r="BM303" s="1">
        <v>3.5591155290603638E-2</v>
      </c>
      <c r="BN303" s="1">
        <v>1</v>
      </c>
      <c r="BO303" s="1">
        <v>-1.355140209197998</v>
      </c>
      <c r="BP303" s="1">
        <v>7.355140209197998</v>
      </c>
      <c r="BQ303" s="1">
        <v>1</v>
      </c>
      <c r="BR303" s="1">
        <v>0</v>
      </c>
      <c r="BS303" s="1">
        <v>0.15999999642372131</v>
      </c>
      <c r="BT303" s="1">
        <v>111115</v>
      </c>
      <c r="BU303">
        <f t="shared" si="416"/>
        <v>1.5008158874511717</v>
      </c>
      <c r="BV303">
        <f t="shared" si="417"/>
        <v>2.1084719531243058E-3</v>
      </c>
      <c r="BW303">
        <f t="shared" si="418"/>
        <v>299.68748321533201</v>
      </c>
      <c r="BX303">
        <f t="shared" si="419"/>
        <v>297.99075736999509</v>
      </c>
      <c r="BY303">
        <f t="shared" si="420"/>
        <v>320.21483659264049</v>
      </c>
      <c r="BZ303">
        <f t="shared" si="421"/>
        <v>0.82973013204610691</v>
      </c>
      <c r="CA303">
        <f t="shared" si="422"/>
        <v>3.4830777960078301</v>
      </c>
      <c r="CB303">
        <f t="shared" si="423"/>
        <v>35.621099360751316</v>
      </c>
      <c r="CC303">
        <f t="shared" si="424"/>
        <v>25.340621836947605</v>
      </c>
      <c r="CD303">
        <f t="shared" si="425"/>
        <v>25.689120292663574</v>
      </c>
      <c r="CE303">
        <f t="shared" si="426"/>
        <v>3.3126827385156723</v>
      </c>
      <c r="CF303">
        <f t="shared" si="427"/>
        <v>8.1295592217393686E-2</v>
      </c>
      <c r="CG303">
        <f t="shared" si="428"/>
        <v>1.0052385703449835</v>
      </c>
      <c r="CH303">
        <f t="shared" si="429"/>
        <v>2.3074441681706888</v>
      </c>
      <c r="CI303">
        <f t="shared" si="430"/>
        <v>5.0873743067803817E-2</v>
      </c>
      <c r="CJ303">
        <f t="shared" si="431"/>
        <v>6.8332059050376683</v>
      </c>
      <c r="CK303">
        <f t="shared" si="432"/>
        <v>1.3746939681092201</v>
      </c>
      <c r="CL303">
        <f t="shared" si="433"/>
        <v>27.826758113518846</v>
      </c>
      <c r="CM303">
        <f t="shared" si="434"/>
        <v>50.994290503655606</v>
      </c>
      <c r="CN303">
        <f t="shared" si="435"/>
        <v>-5.9822516076187731E-3</v>
      </c>
      <c r="CO303">
        <f t="shared" si="436"/>
        <v>0</v>
      </c>
      <c r="CP303">
        <f t="shared" si="437"/>
        <v>1751.1208886935492</v>
      </c>
      <c r="CQ303">
        <f t="shared" si="438"/>
        <v>213.060546875</v>
      </c>
      <c r="CR303">
        <f t="shared" si="439"/>
        <v>7.5654400668116836E-2</v>
      </c>
      <c r="CS303">
        <v>-9999</v>
      </c>
    </row>
    <row r="304" spans="1:97" x14ac:dyDescent="0.2">
      <c r="A304" t="s">
        <v>84</v>
      </c>
      <c r="B304" t="s">
        <v>243</v>
      </c>
      <c r="C304" t="s">
        <v>102</v>
      </c>
      <c r="D304">
        <v>1</v>
      </c>
      <c r="E304">
        <v>2</v>
      </c>
      <c r="F304" t="s">
        <v>248</v>
      </c>
      <c r="G304" t="s">
        <v>103</v>
      </c>
      <c r="H304" t="s">
        <v>417</v>
      </c>
      <c r="I304">
        <v>2</v>
      </c>
      <c r="J304" s="6">
        <v>20130616</v>
      </c>
      <c r="K304" s="6" t="s">
        <v>294</v>
      </c>
      <c r="L304" s="6" t="s">
        <v>86</v>
      </c>
      <c r="M304" s="6" t="s">
        <v>87</v>
      </c>
      <c r="O304" s="1">
        <v>16</v>
      </c>
      <c r="P304" s="1" t="s">
        <v>433</v>
      </c>
      <c r="Q304" s="1">
        <v>7808.9999990351498</v>
      </c>
      <c r="R304" s="1">
        <v>0</v>
      </c>
      <c r="S304">
        <f t="shared" si="400"/>
        <v>7.3497842580557773</v>
      </c>
      <c r="T304">
        <f t="shared" si="401"/>
        <v>8.4793108545512946E-2</v>
      </c>
      <c r="U304">
        <f t="shared" si="402"/>
        <v>241.66809802494762</v>
      </c>
      <c r="V304" s="1">
        <v>16</v>
      </c>
      <c r="W304" s="1">
        <v>16</v>
      </c>
      <c r="X304" s="1">
        <v>0</v>
      </c>
      <c r="Y304" s="1">
        <v>0</v>
      </c>
      <c r="Z304" s="1">
        <v>465.454345703125</v>
      </c>
      <c r="AA304" s="1">
        <v>676.607666015625</v>
      </c>
      <c r="AB304" s="1">
        <v>619.62457275390625</v>
      </c>
      <c r="AC304">
        <v>-9999</v>
      </c>
      <c r="AD304">
        <f t="shared" si="403"/>
        <v>0.31207645274835505</v>
      </c>
      <c r="AE304">
        <f t="shared" si="404"/>
        <v>8.421881117203131E-2</v>
      </c>
      <c r="AF304" s="1">
        <v>-1</v>
      </c>
      <c r="AG304" s="1">
        <v>0.87</v>
      </c>
      <c r="AH304" s="1">
        <v>0.92</v>
      </c>
      <c r="AI304" s="1">
        <v>9.9459981918334961</v>
      </c>
      <c r="AJ304">
        <f t="shared" si="405"/>
        <v>0.87497299909591675</v>
      </c>
      <c r="AK304">
        <f t="shared" si="406"/>
        <v>4.7691282190190426E-3</v>
      </c>
      <c r="AL304">
        <f t="shared" si="407"/>
        <v>0.26986595890315929</v>
      </c>
      <c r="AM304">
        <f t="shared" si="408"/>
        <v>1.4536499062943056</v>
      </c>
      <c r="AN304">
        <f t="shared" si="409"/>
        <v>-1</v>
      </c>
      <c r="AO304" s="1">
        <v>2000.9747314453125</v>
      </c>
      <c r="AP304" s="1">
        <v>0.5</v>
      </c>
      <c r="AQ304">
        <f t="shared" si="410"/>
        <v>73.725099374770153</v>
      </c>
      <c r="AR304">
        <f t="shared" si="411"/>
        <v>2.1769149296601658</v>
      </c>
      <c r="AS304">
        <f t="shared" si="412"/>
        <v>2.4752567897060107</v>
      </c>
      <c r="AT304">
        <f t="shared" si="413"/>
        <v>26.526596069335938</v>
      </c>
      <c r="AU304" s="1">
        <v>2</v>
      </c>
      <c r="AV304">
        <f t="shared" si="414"/>
        <v>4.644859790802002</v>
      </c>
      <c r="AW304" s="1">
        <v>1</v>
      </c>
      <c r="AX304">
        <f t="shared" si="415"/>
        <v>9.2897195816040039</v>
      </c>
      <c r="AY304" s="1">
        <v>24.849628448486328</v>
      </c>
      <c r="AZ304" s="1">
        <v>26.526596069335938</v>
      </c>
      <c r="BA304" s="1">
        <v>25.001354217529297</v>
      </c>
      <c r="BB304" s="1">
        <v>400.07821655273438</v>
      </c>
      <c r="BC304" s="1">
        <v>394.60882568359375</v>
      </c>
      <c r="BD304" s="1">
        <v>8.8481273651123047</v>
      </c>
      <c r="BE304" s="1">
        <v>10.283652305603027</v>
      </c>
      <c r="BF304" s="1">
        <v>27.455924987792969</v>
      </c>
      <c r="BG304" s="1">
        <v>31.910388946533203</v>
      </c>
      <c r="BH304" s="1">
        <v>300.17288208007812</v>
      </c>
      <c r="BI304" s="1">
        <v>2000.9747314453125</v>
      </c>
      <c r="BJ304" s="1">
        <v>1.1187467575073242</v>
      </c>
      <c r="BK304" s="1">
        <v>97.784980773925781</v>
      </c>
      <c r="BL304" s="1">
        <v>-2.9523305892944336</v>
      </c>
      <c r="BM304" s="1">
        <v>3.42121422290802E-2</v>
      </c>
      <c r="BN304" s="1">
        <v>0.5</v>
      </c>
      <c r="BO304" s="1">
        <v>-1.355140209197998</v>
      </c>
      <c r="BP304" s="1">
        <v>7.355140209197998</v>
      </c>
      <c r="BQ304" s="1">
        <v>1</v>
      </c>
      <c r="BR304" s="1">
        <v>0</v>
      </c>
      <c r="BS304" s="1">
        <v>0.15999999642372131</v>
      </c>
      <c r="BT304" s="1">
        <v>111115</v>
      </c>
      <c r="BU304">
        <f t="shared" si="416"/>
        <v>1.5008644104003905</v>
      </c>
      <c r="BV304">
        <f t="shared" si="417"/>
        <v>2.1769149296601655E-3</v>
      </c>
      <c r="BW304">
        <f t="shared" si="418"/>
        <v>299.67659606933591</v>
      </c>
      <c r="BX304">
        <f t="shared" si="419"/>
        <v>297.99962844848631</v>
      </c>
      <c r="BY304">
        <f t="shared" si="420"/>
        <v>320.15594987520672</v>
      </c>
      <c r="BZ304">
        <f t="shared" si="421"/>
        <v>0.81835075794091372</v>
      </c>
      <c r="CA304">
        <f t="shared" si="422"/>
        <v>3.4808435326951406</v>
      </c>
      <c r="CB304">
        <f t="shared" si="423"/>
        <v>35.596913811771209</v>
      </c>
      <c r="CC304">
        <f t="shared" si="424"/>
        <v>25.313261506168182</v>
      </c>
      <c r="CD304">
        <f t="shared" si="425"/>
        <v>25.688112258911133</v>
      </c>
      <c r="CE304">
        <f t="shared" si="426"/>
        <v>3.3124846855496148</v>
      </c>
      <c r="CF304">
        <f t="shared" si="427"/>
        <v>8.4026149078450088E-2</v>
      </c>
      <c r="CG304">
        <f t="shared" si="428"/>
        <v>1.0055867429891296</v>
      </c>
      <c r="CH304">
        <f t="shared" si="429"/>
        <v>2.306897942560485</v>
      </c>
      <c r="CI304">
        <f t="shared" si="430"/>
        <v>5.2584715323935549E-2</v>
      </c>
      <c r="CJ304">
        <f t="shared" si="431"/>
        <v>23.631510319040714</v>
      </c>
      <c r="CK304">
        <f t="shared" si="432"/>
        <v>0.61242446264676942</v>
      </c>
      <c r="CL304">
        <f t="shared" si="433"/>
        <v>27.877868426291109</v>
      </c>
      <c r="CM304">
        <f t="shared" si="434"/>
        <v>393.54074083332296</v>
      </c>
      <c r="CN304">
        <f t="shared" si="435"/>
        <v>5.2064830206355866E-3</v>
      </c>
      <c r="CO304">
        <f t="shared" si="436"/>
        <v>0</v>
      </c>
      <c r="CP304">
        <f t="shared" si="437"/>
        <v>1750.7988618878517</v>
      </c>
      <c r="CQ304">
        <f t="shared" si="438"/>
        <v>211.1533203125</v>
      </c>
      <c r="CR304">
        <f t="shared" si="439"/>
        <v>8.421881117203131E-2</v>
      </c>
      <c r="CS304">
        <v>-9999</v>
      </c>
    </row>
    <row r="305" spans="1:97" x14ac:dyDescent="0.2">
      <c r="A305" t="s">
        <v>84</v>
      </c>
      <c r="B305" t="s">
        <v>243</v>
      </c>
      <c r="C305" t="s">
        <v>102</v>
      </c>
      <c r="D305">
        <v>1</v>
      </c>
      <c r="E305">
        <v>2</v>
      </c>
      <c r="F305" t="s">
        <v>248</v>
      </c>
      <c r="G305" t="s">
        <v>103</v>
      </c>
      <c r="H305" t="s">
        <v>417</v>
      </c>
      <c r="I305">
        <v>2</v>
      </c>
      <c r="J305" s="6">
        <v>20130616</v>
      </c>
      <c r="K305" s="6" t="s">
        <v>294</v>
      </c>
      <c r="L305" s="6" t="s">
        <v>86</v>
      </c>
      <c r="M305" s="6" t="s">
        <v>87</v>
      </c>
      <c r="O305" s="1">
        <v>17</v>
      </c>
      <c r="P305" s="1" t="s">
        <v>434</v>
      </c>
      <c r="Q305" s="1">
        <v>7970.9999993797392</v>
      </c>
      <c r="R305" s="1">
        <v>0</v>
      </c>
      <c r="S305">
        <f t="shared" si="400"/>
        <v>16.980518173215597</v>
      </c>
      <c r="T305">
        <f t="shared" si="401"/>
        <v>8.5347178745086433E-2</v>
      </c>
      <c r="U305">
        <f t="shared" si="402"/>
        <v>536.07667081688032</v>
      </c>
      <c r="V305" s="1">
        <v>17</v>
      </c>
      <c r="W305" s="1">
        <v>17</v>
      </c>
      <c r="X305" s="1">
        <v>0</v>
      </c>
      <c r="Y305" s="1">
        <v>0</v>
      </c>
      <c r="Z305" s="1">
        <v>467.9248046875</v>
      </c>
      <c r="AA305" s="1">
        <v>710.58349609375</v>
      </c>
      <c r="AB305" s="1">
        <v>614.4207763671875</v>
      </c>
      <c r="AC305">
        <v>-9999</v>
      </c>
      <c r="AD305">
        <f t="shared" si="403"/>
        <v>0.34149215783958359</v>
      </c>
      <c r="AE305">
        <f t="shared" si="404"/>
        <v>0.13532923330641974</v>
      </c>
      <c r="AF305" s="1">
        <v>-1</v>
      </c>
      <c r="AG305" s="1">
        <v>0.87</v>
      </c>
      <c r="AH305" s="1">
        <v>0.92</v>
      </c>
      <c r="AI305" s="1">
        <v>9.9459981918334961</v>
      </c>
      <c r="AJ305">
        <f t="shared" si="405"/>
        <v>0.87497299909591675</v>
      </c>
      <c r="AK305">
        <f t="shared" si="406"/>
        <v>1.0272144634046507E-2</v>
      </c>
      <c r="AL305">
        <f t="shared" si="407"/>
        <v>0.39628796796555088</v>
      </c>
      <c r="AM305">
        <f t="shared" si="408"/>
        <v>1.5185848003255731</v>
      </c>
      <c r="AN305">
        <f t="shared" si="409"/>
        <v>-1</v>
      </c>
      <c r="AO305" s="1">
        <v>2000.5362548828125</v>
      </c>
      <c r="AP305" s="1">
        <v>0.5</v>
      </c>
      <c r="AQ305">
        <f t="shared" si="410"/>
        <v>118.44117394766799</v>
      </c>
      <c r="AR305">
        <f t="shared" si="411"/>
        <v>2.1914148828887838</v>
      </c>
      <c r="AS305">
        <f t="shared" si="412"/>
        <v>2.4756903434724071</v>
      </c>
      <c r="AT305">
        <f t="shared" si="413"/>
        <v>26.525995254516602</v>
      </c>
      <c r="AU305" s="1">
        <v>2</v>
      </c>
      <c r="AV305">
        <f t="shared" si="414"/>
        <v>4.644859790802002</v>
      </c>
      <c r="AW305" s="1">
        <v>1</v>
      </c>
      <c r="AX305">
        <f t="shared" si="415"/>
        <v>9.2897195816040039</v>
      </c>
      <c r="AY305" s="1">
        <v>24.867006301879883</v>
      </c>
      <c r="AZ305" s="1">
        <v>26.525995254516602</v>
      </c>
      <c r="BA305" s="1">
        <v>25.000818252563477</v>
      </c>
      <c r="BB305" s="1">
        <v>898.97076416015625</v>
      </c>
      <c r="BC305" s="1">
        <v>886.36236572265625</v>
      </c>
      <c r="BD305" s="1">
        <v>8.8329496383666992</v>
      </c>
      <c r="BE305" s="1">
        <v>10.27808952331543</v>
      </c>
      <c r="BF305" s="1">
        <v>27.38006591796875</v>
      </c>
      <c r="BG305" s="1">
        <v>31.859659194946289</v>
      </c>
      <c r="BH305" s="1">
        <v>300.16351318359375</v>
      </c>
      <c r="BI305" s="1">
        <v>2000.5362548828125</v>
      </c>
      <c r="BJ305" s="1">
        <v>1.2313361167907715</v>
      </c>
      <c r="BK305" s="1">
        <v>97.783729553222656</v>
      </c>
      <c r="BL305" s="1">
        <v>-5.2072744369506836</v>
      </c>
      <c r="BM305" s="1">
        <v>3.7745505571365356E-2</v>
      </c>
      <c r="BN305" s="1">
        <v>0.75</v>
      </c>
      <c r="BO305" s="1">
        <v>-1.355140209197998</v>
      </c>
      <c r="BP305" s="1">
        <v>7.355140209197998</v>
      </c>
      <c r="BQ305" s="1">
        <v>1</v>
      </c>
      <c r="BR305" s="1">
        <v>0</v>
      </c>
      <c r="BS305" s="1">
        <v>0.15999999642372131</v>
      </c>
      <c r="BT305" s="1">
        <v>111115</v>
      </c>
      <c r="BU305">
        <f t="shared" si="416"/>
        <v>1.5008175659179688</v>
      </c>
      <c r="BV305">
        <f t="shared" si="417"/>
        <v>2.1914148828887838E-3</v>
      </c>
      <c r="BW305">
        <f t="shared" si="418"/>
        <v>299.67599525451658</v>
      </c>
      <c r="BX305">
        <f t="shared" si="419"/>
        <v>298.01700630187986</v>
      </c>
      <c r="BY305">
        <f t="shared" si="420"/>
        <v>320.08579362677483</v>
      </c>
      <c r="BZ305">
        <f t="shared" si="421"/>
        <v>0.81633595782773294</v>
      </c>
      <c r="CA305">
        <f t="shared" si="422"/>
        <v>3.480720269744094</v>
      </c>
      <c r="CB305">
        <f t="shared" si="423"/>
        <v>35.596108735549656</v>
      </c>
      <c r="CC305">
        <f t="shared" si="424"/>
        <v>25.318019212234226</v>
      </c>
      <c r="CD305">
        <f t="shared" si="425"/>
        <v>25.696500778198242</v>
      </c>
      <c r="CE305">
        <f t="shared" si="426"/>
        <v>3.3141331311561171</v>
      </c>
      <c r="CF305">
        <f t="shared" si="427"/>
        <v>8.4570209246527417E-2</v>
      </c>
      <c r="CG305">
        <f t="shared" si="428"/>
        <v>1.0050299262716871</v>
      </c>
      <c r="CH305">
        <f t="shared" si="429"/>
        <v>2.3091032048844298</v>
      </c>
      <c r="CI305">
        <f t="shared" si="430"/>
        <v>5.2925641783744058E-2</v>
      </c>
      <c r="CJ305">
        <f t="shared" si="431"/>
        <v>52.419576198949791</v>
      </c>
      <c r="CK305">
        <f t="shared" si="432"/>
        <v>0.60480531614156918</v>
      </c>
      <c r="CL305">
        <f t="shared" si="433"/>
        <v>27.867179759455208</v>
      </c>
      <c r="CM305">
        <f t="shared" si="434"/>
        <v>883.89472401049568</v>
      </c>
      <c r="CN305">
        <f t="shared" si="435"/>
        <v>5.3535691467265292E-3</v>
      </c>
      <c r="CO305">
        <f t="shared" si="436"/>
        <v>0</v>
      </c>
      <c r="CP305">
        <f t="shared" si="437"/>
        <v>1750.4152067349278</v>
      </c>
      <c r="CQ305">
        <f t="shared" si="438"/>
        <v>242.65869140625</v>
      </c>
      <c r="CR305">
        <f t="shared" si="439"/>
        <v>0.13532923330641974</v>
      </c>
      <c r="CS305">
        <v>-9999</v>
      </c>
    </row>
    <row r="306" spans="1:97" x14ac:dyDescent="0.2">
      <c r="A306" t="s">
        <v>84</v>
      </c>
      <c r="B306" t="s">
        <v>243</v>
      </c>
      <c r="C306" t="s">
        <v>102</v>
      </c>
      <c r="D306">
        <v>1</v>
      </c>
      <c r="E306">
        <v>2</v>
      </c>
      <c r="F306" t="s">
        <v>248</v>
      </c>
      <c r="G306" t="s">
        <v>103</v>
      </c>
      <c r="H306" t="s">
        <v>417</v>
      </c>
      <c r="I306">
        <v>2</v>
      </c>
      <c r="J306" s="6">
        <v>20130616</v>
      </c>
      <c r="K306" s="6" t="s">
        <v>294</v>
      </c>
      <c r="L306" s="6" t="s">
        <v>86</v>
      </c>
      <c r="M306" s="6" t="s">
        <v>87</v>
      </c>
      <c r="O306" s="1">
        <v>18</v>
      </c>
      <c r="P306" s="1" t="s">
        <v>435</v>
      </c>
      <c r="Q306" s="1">
        <v>8093.9999987594783</v>
      </c>
      <c r="R306" s="1">
        <v>0</v>
      </c>
      <c r="S306">
        <f t="shared" si="400"/>
        <v>21.104014009355673</v>
      </c>
      <c r="T306">
        <f t="shared" si="401"/>
        <v>8.4232014085185242E-2</v>
      </c>
      <c r="U306">
        <f t="shared" si="402"/>
        <v>740.66950452726655</v>
      </c>
      <c r="V306" s="1">
        <v>18</v>
      </c>
      <c r="W306" s="1">
        <v>18</v>
      </c>
      <c r="X306" s="1">
        <v>0</v>
      </c>
      <c r="Y306" s="1">
        <v>0</v>
      </c>
      <c r="Z306" s="1">
        <v>468.93359375</v>
      </c>
      <c r="AA306" s="1">
        <v>707.72601318359375</v>
      </c>
      <c r="AB306" s="1">
        <v>613.5164794921875</v>
      </c>
      <c r="AC306">
        <v>-9999</v>
      </c>
      <c r="AD306">
        <f t="shared" si="403"/>
        <v>0.33740800109836822</v>
      </c>
      <c r="AE306">
        <f t="shared" si="404"/>
        <v>0.133115827221921</v>
      </c>
      <c r="AF306" s="1">
        <v>-1</v>
      </c>
      <c r="AG306" s="1">
        <v>0.87</v>
      </c>
      <c r="AH306" s="1">
        <v>0.92</v>
      </c>
      <c r="AI306" s="1">
        <v>9.9459981918334961</v>
      </c>
      <c r="AJ306">
        <f t="shared" si="405"/>
        <v>0.87497299909591675</v>
      </c>
      <c r="AK306">
        <f t="shared" si="406"/>
        <v>1.262819422261233E-2</v>
      </c>
      <c r="AL306">
        <f t="shared" si="407"/>
        <v>0.39452480909933224</v>
      </c>
      <c r="AM306">
        <f t="shared" si="408"/>
        <v>1.5092243819087523</v>
      </c>
      <c r="AN306">
        <f t="shared" si="409"/>
        <v>-1</v>
      </c>
      <c r="AO306" s="1">
        <v>2000.4847412109375</v>
      </c>
      <c r="AP306" s="1">
        <v>0.5</v>
      </c>
      <c r="AQ306">
        <f t="shared" si="410"/>
        <v>116.5009841435442</v>
      </c>
      <c r="AR306">
        <f t="shared" si="411"/>
        <v>2.1672867286884823</v>
      </c>
      <c r="AS306">
        <f t="shared" si="412"/>
        <v>2.4806656869111667</v>
      </c>
      <c r="AT306">
        <f t="shared" si="413"/>
        <v>26.532325744628906</v>
      </c>
      <c r="AU306" s="1">
        <v>2</v>
      </c>
      <c r="AV306">
        <f t="shared" si="414"/>
        <v>4.644859790802002</v>
      </c>
      <c r="AW306" s="1">
        <v>1</v>
      </c>
      <c r="AX306">
        <f t="shared" si="415"/>
        <v>9.2897195816040039</v>
      </c>
      <c r="AY306" s="1">
        <v>24.871347427368164</v>
      </c>
      <c r="AZ306" s="1">
        <v>26.532325744628906</v>
      </c>
      <c r="BA306" s="1">
        <v>25.001884460449219</v>
      </c>
      <c r="BB306" s="1">
        <v>1200.3642578125</v>
      </c>
      <c r="BC306" s="1">
        <v>1184.593017578125</v>
      </c>
      <c r="BD306" s="1">
        <v>8.81097412109375</v>
      </c>
      <c r="BE306" s="1">
        <v>10.24015998840332</v>
      </c>
      <c r="BF306" s="1">
        <v>27.305759429931641</v>
      </c>
      <c r="BG306" s="1">
        <v>31.734895706176758</v>
      </c>
      <c r="BH306" s="1">
        <v>300.1839599609375</v>
      </c>
      <c r="BI306" s="1">
        <v>2000.4847412109375</v>
      </c>
      <c r="BJ306" s="1">
        <v>1.1448301076889038</v>
      </c>
      <c r="BK306" s="1">
        <v>97.786903381347656</v>
      </c>
      <c r="BL306" s="1">
        <v>-6.5085439682006836</v>
      </c>
      <c r="BM306" s="1">
        <v>3.6481887102127075E-2</v>
      </c>
      <c r="BN306" s="1">
        <v>0.5</v>
      </c>
      <c r="BO306" s="1">
        <v>-1.355140209197998</v>
      </c>
      <c r="BP306" s="1">
        <v>7.355140209197998</v>
      </c>
      <c r="BQ306" s="1">
        <v>1</v>
      </c>
      <c r="BR306" s="1">
        <v>0</v>
      </c>
      <c r="BS306" s="1">
        <v>0.15999999642372131</v>
      </c>
      <c r="BT306" s="1">
        <v>111115</v>
      </c>
      <c r="BU306">
        <f t="shared" si="416"/>
        <v>1.5009197998046875</v>
      </c>
      <c r="BV306">
        <f t="shared" si="417"/>
        <v>2.1672867286884824E-3</v>
      </c>
      <c r="BW306">
        <f t="shared" si="418"/>
        <v>299.68232574462888</v>
      </c>
      <c r="BX306">
        <f t="shared" si="419"/>
        <v>298.02134742736814</v>
      </c>
      <c r="BY306">
        <f t="shared" si="420"/>
        <v>320.07755143945906</v>
      </c>
      <c r="BZ306">
        <f t="shared" si="421"/>
        <v>0.82045551672369166</v>
      </c>
      <c r="CA306">
        <f t="shared" si="422"/>
        <v>3.4820192223067044</v>
      </c>
      <c r="CB306">
        <f t="shared" si="423"/>
        <v>35.608236910085871</v>
      </c>
      <c r="CC306">
        <f t="shared" si="424"/>
        <v>25.368076921682551</v>
      </c>
      <c r="CD306">
        <f t="shared" si="425"/>
        <v>25.701836585998535</v>
      </c>
      <c r="CE306">
        <f t="shared" si="426"/>
        <v>3.3151820548341542</v>
      </c>
      <c r="CF306">
        <f t="shared" si="427"/>
        <v>8.3475126008217826E-2</v>
      </c>
      <c r="CG306">
        <f t="shared" si="428"/>
        <v>1.0013535353955376</v>
      </c>
      <c r="CH306">
        <f t="shared" si="429"/>
        <v>2.3138285194386166</v>
      </c>
      <c r="CI306">
        <f t="shared" si="430"/>
        <v>5.2239431533330445E-2</v>
      </c>
      <c r="CJ306">
        <f t="shared" si="431"/>
        <v>72.427777276718459</v>
      </c>
      <c r="CK306">
        <f t="shared" si="432"/>
        <v>0.62525229638914259</v>
      </c>
      <c r="CL306">
        <f t="shared" si="433"/>
        <v>27.741537657214042</v>
      </c>
      <c r="CM306">
        <f t="shared" si="434"/>
        <v>1181.5261414832805</v>
      </c>
      <c r="CN306">
        <f t="shared" si="435"/>
        <v>4.9550981464018479E-3</v>
      </c>
      <c r="CO306">
        <f t="shared" si="436"/>
        <v>0</v>
      </c>
      <c r="CP306">
        <f t="shared" si="437"/>
        <v>1750.3701336629529</v>
      </c>
      <c r="CQ306">
        <f t="shared" si="438"/>
        <v>238.79241943359375</v>
      </c>
      <c r="CR306">
        <f t="shared" si="439"/>
        <v>0.133115827221921</v>
      </c>
      <c r="CS306">
        <v>-9999</v>
      </c>
    </row>
    <row r="307" spans="1:97" x14ac:dyDescent="0.2">
      <c r="A307" t="s">
        <v>84</v>
      </c>
      <c r="B307" t="s">
        <v>243</v>
      </c>
      <c r="C307" t="s">
        <v>102</v>
      </c>
      <c r="D307">
        <v>1</v>
      </c>
      <c r="E307">
        <v>2</v>
      </c>
      <c r="F307" t="s">
        <v>248</v>
      </c>
      <c r="G307" t="s">
        <v>103</v>
      </c>
      <c r="H307" t="s">
        <v>417</v>
      </c>
      <c r="I307">
        <v>2</v>
      </c>
      <c r="J307" s="6">
        <v>20130616</v>
      </c>
      <c r="K307" s="6" t="s">
        <v>294</v>
      </c>
      <c r="L307" s="6" t="s">
        <v>86</v>
      </c>
      <c r="M307" s="6" t="s">
        <v>87</v>
      </c>
      <c r="O307" s="1">
        <v>19</v>
      </c>
      <c r="P307" s="1" t="s">
        <v>436</v>
      </c>
      <c r="Q307" s="1">
        <v>8275.9999981392175</v>
      </c>
      <c r="R307" s="1">
        <v>0</v>
      </c>
      <c r="S307">
        <f t="shared" si="400"/>
        <v>24.415795012487052</v>
      </c>
      <c r="T307">
        <f t="shared" si="401"/>
        <v>8.0406163751812573E-2</v>
      </c>
      <c r="U307">
        <f t="shared" si="402"/>
        <v>941.52235034896898</v>
      </c>
      <c r="V307" s="1">
        <v>19</v>
      </c>
      <c r="W307" s="1">
        <v>19</v>
      </c>
      <c r="X307" s="1">
        <v>0</v>
      </c>
      <c r="Y307" s="1">
        <v>0</v>
      </c>
      <c r="Z307" s="1">
        <v>470.91748046875</v>
      </c>
      <c r="AA307" s="1">
        <v>729.263671875</v>
      </c>
      <c r="AB307" s="1">
        <v>611.2872314453125</v>
      </c>
      <c r="AC307">
        <v>-9999</v>
      </c>
      <c r="AD307">
        <f t="shared" si="403"/>
        <v>0.35425621948508634</v>
      </c>
      <c r="AE307">
        <f t="shared" si="404"/>
        <v>0.16177473934271244</v>
      </c>
      <c r="AF307" s="1">
        <v>-1</v>
      </c>
      <c r="AG307" s="1">
        <v>0.87</v>
      </c>
      <c r="AH307" s="1">
        <v>0.92</v>
      </c>
      <c r="AI307" s="1">
        <v>9.9459981918334961</v>
      </c>
      <c r="AJ307">
        <f t="shared" si="405"/>
        <v>0.87497299909591675</v>
      </c>
      <c r="AK307">
        <f t="shared" si="406"/>
        <v>1.4519831884477634E-2</v>
      </c>
      <c r="AL307">
        <f t="shared" si="407"/>
        <v>0.456660265775582</v>
      </c>
      <c r="AM307">
        <f t="shared" si="408"/>
        <v>1.5486018296647066</v>
      </c>
      <c r="AN307">
        <f t="shared" si="409"/>
        <v>-1</v>
      </c>
      <c r="AO307" s="1">
        <v>2000.541015625</v>
      </c>
      <c r="AP307" s="1">
        <v>0.5</v>
      </c>
      <c r="AQ307">
        <f t="shared" si="410"/>
        <v>141.58681884355801</v>
      </c>
      <c r="AR307">
        <f t="shared" si="411"/>
        <v>2.0787586009719927</v>
      </c>
      <c r="AS307">
        <f t="shared" si="412"/>
        <v>2.4916511195993474</v>
      </c>
      <c r="AT307">
        <f t="shared" si="413"/>
        <v>26.546989440917969</v>
      </c>
      <c r="AU307" s="1">
        <v>2</v>
      </c>
      <c r="AV307">
        <f t="shared" si="414"/>
        <v>4.644859790802002</v>
      </c>
      <c r="AW307" s="1">
        <v>1</v>
      </c>
      <c r="AX307">
        <f t="shared" si="415"/>
        <v>9.2897195816040039</v>
      </c>
      <c r="AY307" s="1">
        <v>24.872617721557617</v>
      </c>
      <c r="AZ307" s="1">
        <v>26.546989440917969</v>
      </c>
      <c r="BA307" s="1">
        <v>24.999855041503906</v>
      </c>
      <c r="BB307" s="1">
        <v>1499.777587890625</v>
      </c>
      <c r="BC307" s="1">
        <v>1481.4571533203125</v>
      </c>
      <c r="BD307" s="1">
        <v>8.7873630523681641</v>
      </c>
      <c r="BE307" s="1">
        <v>10.158389091491699</v>
      </c>
      <c r="BF307" s="1">
        <v>27.231101989746094</v>
      </c>
      <c r="BG307" s="1">
        <v>31.479764938354492</v>
      </c>
      <c r="BH307" s="1">
        <v>300.16085815429688</v>
      </c>
      <c r="BI307" s="1">
        <v>2000.541015625</v>
      </c>
      <c r="BJ307" s="1">
        <v>1.1306188106536865</v>
      </c>
      <c r="BK307" s="1">
        <v>97.788986206054688</v>
      </c>
      <c r="BL307" s="1">
        <v>-7.4471426010131836</v>
      </c>
      <c r="BM307" s="1">
        <v>4.1320830583572388E-2</v>
      </c>
      <c r="BN307" s="1">
        <v>1</v>
      </c>
      <c r="BO307" s="1">
        <v>-1.355140209197998</v>
      </c>
      <c r="BP307" s="1">
        <v>7.355140209197998</v>
      </c>
      <c r="BQ307" s="1">
        <v>1</v>
      </c>
      <c r="BR307" s="1">
        <v>0</v>
      </c>
      <c r="BS307" s="1">
        <v>0.15999999642372131</v>
      </c>
      <c r="BT307" s="1">
        <v>111115</v>
      </c>
      <c r="BU307">
        <f t="shared" si="416"/>
        <v>1.5008042907714843</v>
      </c>
      <c r="BV307">
        <f t="shared" si="417"/>
        <v>2.0787586009719927E-3</v>
      </c>
      <c r="BW307">
        <f t="shared" si="418"/>
        <v>299.69698944091795</v>
      </c>
      <c r="BX307">
        <f t="shared" si="419"/>
        <v>298.02261772155759</v>
      </c>
      <c r="BY307">
        <f t="shared" si="420"/>
        <v>320.0865553455078</v>
      </c>
      <c r="BZ307">
        <f t="shared" si="421"/>
        <v>0.83545921026109415</v>
      </c>
      <c r="CA307">
        <f t="shared" si="422"/>
        <v>3.4850296903429658</v>
      </c>
      <c r="CB307">
        <f t="shared" si="423"/>
        <v>35.638263832693127</v>
      </c>
      <c r="CC307">
        <f t="shared" si="424"/>
        <v>25.479874741201428</v>
      </c>
      <c r="CD307">
        <f t="shared" si="425"/>
        <v>25.709803581237793</v>
      </c>
      <c r="CE307">
        <f t="shared" si="426"/>
        <v>3.3167487623240484</v>
      </c>
      <c r="CF307">
        <f t="shared" si="427"/>
        <v>7.9716188895019677E-2</v>
      </c>
      <c r="CG307">
        <f t="shared" si="428"/>
        <v>0.99337857074361824</v>
      </c>
      <c r="CH307">
        <f t="shared" si="429"/>
        <v>2.3233701915804303</v>
      </c>
      <c r="CI307">
        <f t="shared" si="430"/>
        <v>4.988415194923497E-2</v>
      </c>
      <c r="CJ307">
        <f t="shared" si="431"/>
        <v>92.070516130967519</v>
      </c>
      <c r="CK307">
        <f t="shared" si="432"/>
        <v>0.63553802297878415</v>
      </c>
      <c r="CL307">
        <f t="shared" si="433"/>
        <v>27.456554560613668</v>
      </c>
      <c r="CM307">
        <f t="shared" si="434"/>
        <v>1477.9090028107826</v>
      </c>
      <c r="CN307">
        <f t="shared" si="435"/>
        <v>4.535959972001998E-3</v>
      </c>
      <c r="CO307">
        <f t="shared" si="436"/>
        <v>0</v>
      </c>
      <c r="CP307">
        <f t="shared" si="437"/>
        <v>1750.4193722557975</v>
      </c>
      <c r="CQ307">
        <f t="shared" si="438"/>
        <v>258.34619140625</v>
      </c>
      <c r="CR307">
        <f t="shared" si="439"/>
        <v>0.16177473934271244</v>
      </c>
      <c r="CS307">
        <v>-9999</v>
      </c>
    </row>
    <row r="308" spans="1:97" x14ac:dyDescent="0.2">
      <c r="A308" t="s">
        <v>84</v>
      </c>
      <c r="B308" t="s">
        <v>243</v>
      </c>
      <c r="C308" t="s">
        <v>102</v>
      </c>
      <c r="D308">
        <v>1</v>
      </c>
      <c r="E308">
        <v>2</v>
      </c>
      <c r="F308" t="s">
        <v>248</v>
      </c>
      <c r="G308" t="s">
        <v>103</v>
      </c>
      <c r="H308" t="s">
        <v>417</v>
      </c>
      <c r="I308">
        <v>2</v>
      </c>
      <c r="J308" s="6">
        <v>20130616</v>
      </c>
      <c r="K308" s="6" t="s">
        <v>294</v>
      </c>
      <c r="L308" s="6" t="s">
        <v>86</v>
      </c>
      <c r="M308" s="6" t="s">
        <v>87</v>
      </c>
      <c r="O308" s="1">
        <v>20</v>
      </c>
      <c r="P308" s="1" t="s">
        <v>437</v>
      </c>
      <c r="Q308" s="1">
        <v>8308.9999958649278</v>
      </c>
      <c r="R308" s="1">
        <v>0</v>
      </c>
      <c r="S308">
        <f t="shared" si="400"/>
        <v>22.917181148825644</v>
      </c>
      <c r="T308">
        <f t="shared" si="401"/>
        <v>7.87114496565854E-2</v>
      </c>
      <c r="U308">
        <f t="shared" si="402"/>
        <v>962.67498003708022</v>
      </c>
      <c r="V308" s="1">
        <v>20</v>
      </c>
      <c r="W308" s="1">
        <v>20</v>
      </c>
      <c r="X308" s="1">
        <v>0</v>
      </c>
      <c r="Y308" s="1">
        <v>0</v>
      </c>
      <c r="Z308" s="1">
        <v>473.748291015625</v>
      </c>
      <c r="AA308" s="1">
        <v>721.14935302734375</v>
      </c>
      <c r="AB308" s="1">
        <v>613.69256591796875</v>
      </c>
      <c r="AC308">
        <v>-9999</v>
      </c>
      <c r="AD308">
        <f t="shared" si="403"/>
        <v>0.34306494344499266</v>
      </c>
      <c r="AE308">
        <f t="shared" si="404"/>
        <v>0.14900767317931793</v>
      </c>
      <c r="AF308" s="1">
        <v>-1</v>
      </c>
      <c r="AG308" s="1">
        <v>0.87</v>
      </c>
      <c r="AH308" s="1">
        <v>0.92</v>
      </c>
      <c r="AI308" s="1">
        <v>9.9459981918334961</v>
      </c>
      <c r="AJ308">
        <f t="shared" si="405"/>
        <v>0.87497299909591675</v>
      </c>
      <c r="AK308">
        <f t="shared" si="406"/>
        <v>1.3664585937442884E-2</v>
      </c>
      <c r="AL308">
        <f t="shared" si="407"/>
        <v>0.43434246496599538</v>
      </c>
      <c r="AM308">
        <f t="shared" si="408"/>
        <v>1.5222204843870542</v>
      </c>
      <c r="AN308">
        <f t="shared" si="409"/>
        <v>-1</v>
      </c>
      <c r="AO308" s="1">
        <v>2000.4093017578125</v>
      </c>
      <c r="AP308" s="1">
        <v>0.5</v>
      </c>
      <c r="AQ308">
        <f t="shared" si="410"/>
        <v>130.40437259900148</v>
      </c>
      <c r="AR308">
        <f t="shared" si="411"/>
        <v>2.0267487378507569</v>
      </c>
      <c r="AS308">
        <f t="shared" si="412"/>
        <v>2.4814061366473386</v>
      </c>
      <c r="AT308">
        <f t="shared" si="413"/>
        <v>26.478124618530273</v>
      </c>
      <c r="AU308" s="1">
        <v>2</v>
      </c>
      <c r="AV308">
        <f t="shared" si="414"/>
        <v>4.644859790802002</v>
      </c>
      <c r="AW308" s="1">
        <v>1</v>
      </c>
      <c r="AX308">
        <f t="shared" si="415"/>
        <v>9.2897195816040039</v>
      </c>
      <c r="AY308" s="1">
        <v>24.875049591064453</v>
      </c>
      <c r="AZ308" s="1">
        <v>26.478124618530273</v>
      </c>
      <c r="BA308" s="1">
        <v>25.001916885375977</v>
      </c>
      <c r="BB308" s="1">
        <v>1499.9091796875</v>
      </c>
      <c r="BC308" s="1">
        <v>1482.6387939453125</v>
      </c>
      <c r="BD308" s="1">
        <v>8.7821168899536133</v>
      </c>
      <c r="BE308" s="1">
        <v>10.118757247924805</v>
      </c>
      <c r="BF308" s="1">
        <v>27.210956573486328</v>
      </c>
      <c r="BG308" s="1">
        <v>31.352470397949219</v>
      </c>
      <c r="BH308" s="1">
        <v>300.1915283203125</v>
      </c>
      <c r="BI308" s="1">
        <v>2000.4093017578125</v>
      </c>
      <c r="BJ308" s="1">
        <v>1.3439203500747681</v>
      </c>
      <c r="BK308" s="1">
        <v>97.789207458496094</v>
      </c>
      <c r="BL308" s="1">
        <v>-7.4471426010131836</v>
      </c>
      <c r="BM308" s="1">
        <v>4.1320830583572388E-2</v>
      </c>
      <c r="BN308" s="1">
        <v>0.25</v>
      </c>
      <c r="BO308" s="1">
        <v>-1.355140209197998</v>
      </c>
      <c r="BP308" s="1">
        <v>7.355140209197998</v>
      </c>
      <c r="BQ308" s="1">
        <v>1</v>
      </c>
      <c r="BR308" s="1">
        <v>0</v>
      </c>
      <c r="BS308" s="1">
        <v>0.15999999642372131</v>
      </c>
      <c r="BT308" s="1">
        <v>111115</v>
      </c>
      <c r="BU308">
        <f t="shared" si="416"/>
        <v>1.5009576416015622</v>
      </c>
      <c r="BV308">
        <f t="shared" si="417"/>
        <v>2.0267487378507571E-3</v>
      </c>
      <c r="BW308">
        <f t="shared" si="418"/>
        <v>299.62812461853025</v>
      </c>
      <c r="BX308">
        <f t="shared" si="419"/>
        <v>298.02504959106443</v>
      </c>
      <c r="BY308">
        <f t="shared" si="420"/>
        <v>320.06548112722885</v>
      </c>
      <c r="BZ308">
        <f t="shared" si="421"/>
        <v>0.84786450365770882</v>
      </c>
      <c r="CA308">
        <f t="shared" si="422"/>
        <v>3.4709113883868183</v>
      </c>
      <c r="CB308">
        <f t="shared" si="423"/>
        <v>35.493808351601075</v>
      </c>
      <c r="CC308">
        <f t="shared" si="424"/>
        <v>25.37505110367627</v>
      </c>
      <c r="CD308">
        <f t="shared" si="425"/>
        <v>25.676587104797363</v>
      </c>
      <c r="CE308">
        <f t="shared" si="426"/>
        <v>3.3102210212944065</v>
      </c>
      <c r="CF308">
        <f t="shared" si="427"/>
        <v>7.8050133766404003E-2</v>
      </c>
      <c r="CG308">
        <f t="shared" si="428"/>
        <v>0.98950525173947967</v>
      </c>
      <c r="CH308">
        <f t="shared" si="429"/>
        <v>2.3207157695549268</v>
      </c>
      <c r="CI308">
        <f t="shared" si="430"/>
        <v>4.8840320753246805E-2</v>
      </c>
      <c r="CJ308">
        <f t="shared" si="431"/>
        <v>94.139223337949616</v>
      </c>
      <c r="CK308">
        <f t="shared" si="432"/>
        <v>0.64929838877033241</v>
      </c>
      <c r="CL308">
        <f t="shared" si="433"/>
        <v>27.454680088428628</v>
      </c>
      <c r="CM308">
        <f t="shared" si="434"/>
        <v>1479.3084248982016</v>
      </c>
      <c r="CN308">
        <f t="shared" si="435"/>
        <v>4.253229863223908E-3</v>
      </c>
      <c r="CO308">
        <f t="shared" si="436"/>
        <v>0</v>
      </c>
      <c r="CP308">
        <f t="shared" si="437"/>
        <v>1750.3041261784019</v>
      </c>
      <c r="CQ308">
        <f t="shared" si="438"/>
        <v>247.40106201171875</v>
      </c>
      <c r="CR308">
        <f t="shared" si="439"/>
        <v>0.14900767317931793</v>
      </c>
      <c r="CS308">
        <v>-9999</v>
      </c>
    </row>
    <row r="309" spans="1:97" x14ac:dyDescent="0.2">
      <c r="A309" t="s">
        <v>84</v>
      </c>
      <c r="B309" t="s">
        <v>243</v>
      </c>
      <c r="C309" t="s">
        <v>102</v>
      </c>
      <c r="D309">
        <v>1</v>
      </c>
      <c r="E309">
        <v>2</v>
      </c>
      <c r="F309" t="s">
        <v>248</v>
      </c>
      <c r="G309" t="s">
        <v>103</v>
      </c>
      <c r="H309" t="s">
        <v>417</v>
      </c>
      <c r="I309">
        <v>3</v>
      </c>
      <c r="J309" s="6">
        <v>20130616</v>
      </c>
      <c r="K309" s="6" t="s">
        <v>294</v>
      </c>
      <c r="L309" s="6" t="s">
        <v>86</v>
      </c>
      <c r="M309" s="6" t="s">
        <v>87</v>
      </c>
      <c r="O309" s="1">
        <v>21</v>
      </c>
      <c r="P309" s="1" t="s">
        <v>438</v>
      </c>
      <c r="Q309" s="1">
        <v>9525.9999989662319</v>
      </c>
      <c r="R309" s="1">
        <v>0</v>
      </c>
      <c r="S309">
        <f t="shared" si="400"/>
        <v>8.1379747014845503</v>
      </c>
      <c r="T309">
        <f t="shared" si="401"/>
        <v>9.4500201778513759E-2</v>
      </c>
      <c r="U309">
        <f t="shared" si="402"/>
        <v>238.36926007431867</v>
      </c>
      <c r="V309" s="1">
        <v>21</v>
      </c>
      <c r="W309" s="1">
        <v>21</v>
      </c>
      <c r="X309" s="1">
        <v>0</v>
      </c>
      <c r="Y309" s="1">
        <v>0</v>
      </c>
      <c r="Z309" s="1">
        <v>462.0400390625</v>
      </c>
      <c r="AA309" s="1">
        <v>672.029541015625</v>
      </c>
      <c r="AB309" s="1">
        <v>601.242431640625</v>
      </c>
      <c r="AC309">
        <v>-9999</v>
      </c>
      <c r="AD309">
        <f t="shared" si="403"/>
        <v>0.31247064174555778</v>
      </c>
      <c r="AE309">
        <f t="shared" si="404"/>
        <v>0.10533332994264037</v>
      </c>
      <c r="AF309" s="1">
        <v>-1</v>
      </c>
      <c r="AG309" s="1">
        <v>0.87</v>
      </c>
      <c r="AH309" s="1">
        <v>0.92</v>
      </c>
      <c r="AI309" s="1">
        <v>9.9236326217651367</v>
      </c>
      <c r="AJ309">
        <f t="shared" si="405"/>
        <v>0.87496181631088266</v>
      </c>
      <c r="AK309">
        <f t="shared" si="406"/>
        <v>5.2173666504587183E-3</v>
      </c>
      <c r="AL309">
        <f t="shared" si="407"/>
        <v>0.33709832499532039</v>
      </c>
      <c r="AM309">
        <f t="shared" si="408"/>
        <v>1.4544833438660492</v>
      </c>
      <c r="AN309">
        <f t="shared" si="409"/>
        <v>-1</v>
      </c>
      <c r="AO309" s="1">
        <v>2001.7484130859375</v>
      </c>
      <c r="AP309" s="1">
        <v>0.5</v>
      </c>
      <c r="AQ309">
        <f t="shared" si="410"/>
        <v>92.243210869064143</v>
      </c>
      <c r="AR309">
        <f t="shared" si="411"/>
        <v>3.1110665758593234</v>
      </c>
      <c r="AS309">
        <f t="shared" si="412"/>
        <v>3.1649095932196984</v>
      </c>
      <c r="AT309">
        <f t="shared" si="413"/>
        <v>29.763710021972656</v>
      </c>
      <c r="AU309" s="1">
        <v>2</v>
      </c>
      <c r="AV309">
        <f t="shared" si="414"/>
        <v>4.644859790802002</v>
      </c>
      <c r="AW309" s="1">
        <v>1</v>
      </c>
      <c r="AX309">
        <f t="shared" si="415"/>
        <v>9.2897195816040039</v>
      </c>
      <c r="AY309" s="1">
        <v>30.683542251586914</v>
      </c>
      <c r="AZ309" s="1">
        <v>29.763710021972656</v>
      </c>
      <c r="BA309" s="1">
        <v>32.030563354492188</v>
      </c>
      <c r="BB309" s="1">
        <v>400.39935302734375</v>
      </c>
      <c r="BC309" s="1">
        <v>394.158935546875</v>
      </c>
      <c r="BD309" s="1">
        <v>8.5641298294067383</v>
      </c>
      <c r="BE309" s="1">
        <v>10.615367889404297</v>
      </c>
      <c r="BF309" s="1">
        <v>18.901901245117188</v>
      </c>
      <c r="BG309" s="1">
        <v>23.429191589355469</v>
      </c>
      <c r="BH309" s="1">
        <v>300.115478515625</v>
      </c>
      <c r="BI309" s="1">
        <v>2001.7484130859375</v>
      </c>
      <c r="BJ309" s="1">
        <v>1.1187577247619629</v>
      </c>
      <c r="BK309" s="1">
        <v>97.788124084472656</v>
      </c>
      <c r="BL309" s="1">
        <v>-3.776728630065918</v>
      </c>
      <c r="BM309" s="1">
        <v>-5.8679282665252686E-3</v>
      </c>
      <c r="BN309" s="1">
        <v>0.5</v>
      </c>
      <c r="BO309" s="1">
        <v>-1.355140209197998</v>
      </c>
      <c r="BP309" s="1">
        <v>7.355140209197998</v>
      </c>
      <c r="BQ309" s="1">
        <v>1</v>
      </c>
      <c r="BR309" s="1">
        <v>0</v>
      </c>
      <c r="BS309" s="1">
        <v>0.15999999642372131</v>
      </c>
      <c r="BT309" s="1">
        <v>111115</v>
      </c>
      <c r="BU309">
        <f t="shared" si="416"/>
        <v>1.5005773925781247</v>
      </c>
      <c r="BV309">
        <f t="shared" si="417"/>
        <v>3.1110665758593233E-3</v>
      </c>
      <c r="BW309">
        <f t="shared" si="418"/>
        <v>302.91371002197263</v>
      </c>
      <c r="BX309">
        <f t="shared" si="419"/>
        <v>303.83354225158689</v>
      </c>
      <c r="BY309">
        <f t="shared" si="420"/>
        <v>320.27973893493981</v>
      </c>
      <c r="BZ309">
        <f t="shared" si="421"/>
        <v>0.77435655436377904</v>
      </c>
      <c r="CA309">
        <f t="shared" si="422"/>
        <v>4.2029665055910925</v>
      </c>
      <c r="CB309">
        <f t="shared" si="423"/>
        <v>42.980336773414628</v>
      </c>
      <c r="CC309">
        <f t="shared" si="424"/>
        <v>32.364968884010331</v>
      </c>
      <c r="CD309">
        <f t="shared" si="425"/>
        <v>30.223626136779785</v>
      </c>
      <c r="CE309">
        <f t="shared" si="426"/>
        <v>4.3154821016244629</v>
      </c>
      <c r="CF309">
        <f t="shared" si="427"/>
        <v>9.3548573583275466E-2</v>
      </c>
      <c r="CG309">
        <f t="shared" si="428"/>
        <v>1.0380569123713941</v>
      </c>
      <c r="CH309">
        <f t="shared" si="429"/>
        <v>3.2774251892530688</v>
      </c>
      <c r="CI309">
        <f t="shared" si="430"/>
        <v>5.855261805801952E-2</v>
      </c>
      <c r="CJ309">
        <f t="shared" si="431"/>
        <v>23.309682782071409</v>
      </c>
      <c r="CK309">
        <f t="shared" si="432"/>
        <v>0.60475417040487423</v>
      </c>
      <c r="CL309">
        <f t="shared" si="433"/>
        <v>23.40388278852221</v>
      </c>
      <c r="CM309">
        <f t="shared" si="434"/>
        <v>392.97630933835524</v>
      </c>
      <c r="CN309">
        <f t="shared" si="435"/>
        <v>4.846607836746614E-3</v>
      </c>
      <c r="CO309">
        <f t="shared" si="436"/>
        <v>0</v>
      </c>
      <c r="CP309">
        <f t="shared" si="437"/>
        <v>1751.4534273110989</v>
      </c>
      <c r="CQ309">
        <f t="shared" si="438"/>
        <v>209.989501953125</v>
      </c>
      <c r="CR309">
        <f t="shared" si="439"/>
        <v>0.10533332994264037</v>
      </c>
      <c r="CS309">
        <v>-9999</v>
      </c>
    </row>
    <row r="310" spans="1:97" x14ac:dyDescent="0.2">
      <c r="A310" t="s">
        <v>84</v>
      </c>
      <c r="B310" t="s">
        <v>243</v>
      </c>
      <c r="C310" t="s">
        <v>102</v>
      </c>
      <c r="D310">
        <v>1</v>
      </c>
      <c r="E310">
        <v>2</v>
      </c>
      <c r="F310" t="s">
        <v>248</v>
      </c>
      <c r="G310" t="s">
        <v>103</v>
      </c>
      <c r="H310" t="s">
        <v>417</v>
      </c>
      <c r="I310">
        <v>3</v>
      </c>
      <c r="J310" s="6">
        <v>20130616</v>
      </c>
      <c r="K310" s="6" t="s">
        <v>294</v>
      </c>
      <c r="L310" s="6" t="s">
        <v>86</v>
      </c>
      <c r="M310" s="6" t="s">
        <v>87</v>
      </c>
      <c r="O310" s="1">
        <v>22</v>
      </c>
      <c r="P310" s="1" t="s">
        <v>439</v>
      </c>
      <c r="Q310" s="1">
        <v>9740.4999980358407</v>
      </c>
      <c r="R310" s="1">
        <v>0</v>
      </c>
      <c r="S310">
        <f t="shared" si="400"/>
        <v>4.1815968066454943</v>
      </c>
      <c r="T310">
        <f t="shared" si="401"/>
        <v>9.5029490504902142E-2</v>
      </c>
      <c r="U310">
        <f t="shared" si="402"/>
        <v>163.25711563819797</v>
      </c>
      <c r="V310" s="1">
        <v>22</v>
      </c>
      <c r="W310" s="1">
        <v>22</v>
      </c>
      <c r="X310" s="1">
        <v>0</v>
      </c>
      <c r="Y310" s="1">
        <v>0</v>
      </c>
      <c r="Z310" s="1">
        <v>463.981201171875</v>
      </c>
      <c r="AA310" s="1">
        <v>669.4678955078125</v>
      </c>
      <c r="AB310" s="1">
        <v>601.4500732421875</v>
      </c>
      <c r="AC310">
        <v>-9999</v>
      </c>
      <c r="AD310">
        <f t="shared" si="403"/>
        <v>0.30694032636183305</v>
      </c>
      <c r="AE310">
        <f t="shared" si="404"/>
        <v>0.10159982685059354</v>
      </c>
      <c r="AF310" s="1">
        <v>-1</v>
      </c>
      <c r="AG310" s="1">
        <v>0.87</v>
      </c>
      <c r="AH310" s="1">
        <v>0.92</v>
      </c>
      <c r="AI310" s="1">
        <v>9.9236326217651367</v>
      </c>
      <c r="AJ310">
        <f t="shared" si="405"/>
        <v>0.87496181631088266</v>
      </c>
      <c r="AK310">
        <f t="shared" si="406"/>
        <v>2.959207162986823E-3</v>
      </c>
      <c r="AL310">
        <f t="shared" si="407"/>
        <v>0.33100840171396628</v>
      </c>
      <c r="AM310">
        <f t="shared" si="408"/>
        <v>1.4428771980781565</v>
      </c>
      <c r="AN310">
        <f t="shared" si="409"/>
        <v>-1</v>
      </c>
      <c r="AO310" s="1">
        <v>2001.2398681640625</v>
      </c>
      <c r="AP310" s="1">
        <v>0.5</v>
      </c>
      <c r="AQ310">
        <f t="shared" si="410"/>
        <v>88.951078679028399</v>
      </c>
      <c r="AR310">
        <f t="shared" si="411"/>
        <v>3.1750362911759864</v>
      </c>
      <c r="AS310">
        <f t="shared" si="412"/>
        <v>3.2115160795244844</v>
      </c>
      <c r="AT310">
        <f t="shared" si="413"/>
        <v>29.966213226318359</v>
      </c>
      <c r="AU310" s="1">
        <v>2</v>
      </c>
      <c r="AV310">
        <f t="shared" si="414"/>
        <v>4.644859790802002</v>
      </c>
      <c r="AW310" s="1">
        <v>1</v>
      </c>
      <c r="AX310">
        <f t="shared" si="415"/>
        <v>9.2897195816040039</v>
      </c>
      <c r="AY310" s="1">
        <v>30.755395889282227</v>
      </c>
      <c r="AZ310" s="1">
        <v>29.966213226318359</v>
      </c>
      <c r="BA310" s="1">
        <v>32.028408050537109</v>
      </c>
      <c r="BB310" s="1">
        <v>248.60020446777344</v>
      </c>
      <c r="BC310" s="1">
        <v>245.29460144042969</v>
      </c>
      <c r="BD310" s="1">
        <v>8.5481100082397461</v>
      </c>
      <c r="BE310" s="1">
        <v>10.641427040100098</v>
      </c>
      <c r="BF310" s="1">
        <v>18.790464401245117</v>
      </c>
      <c r="BG310" s="1">
        <v>23.391996383666992</v>
      </c>
      <c r="BH310" s="1">
        <v>300.1217041015625</v>
      </c>
      <c r="BI310" s="1">
        <v>2001.2398681640625</v>
      </c>
      <c r="BJ310" s="1">
        <v>1.2266141176223755</v>
      </c>
      <c r="BK310" s="1">
        <v>97.794448852539062</v>
      </c>
      <c r="BL310" s="1">
        <v>-2.6375532150268555</v>
      </c>
      <c r="BM310" s="1">
        <v>-4.3961405754089355E-4</v>
      </c>
      <c r="BN310" s="1">
        <v>1</v>
      </c>
      <c r="BO310" s="1">
        <v>-1.355140209197998</v>
      </c>
      <c r="BP310" s="1">
        <v>7.355140209197998</v>
      </c>
      <c r="BQ310" s="1">
        <v>1</v>
      </c>
      <c r="BR310" s="1">
        <v>0</v>
      </c>
      <c r="BS310" s="1">
        <v>0.15999999642372131</v>
      </c>
      <c r="BT310" s="1">
        <v>111115</v>
      </c>
      <c r="BU310">
        <f t="shared" si="416"/>
        <v>1.5006085205078123</v>
      </c>
      <c r="BV310">
        <f t="shared" si="417"/>
        <v>3.1750362911759865E-3</v>
      </c>
      <c r="BW310">
        <f t="shared" si="418"/>
        <v>303.11621322631834</v>
      </c>
      <c r="BX310">
        <f t="shared" si="419"/>
        <v>303.9053958892822</v>
      </c>
      <c r="BY310">
        <f t="shared" si="420"/>
        <v>320.19837174925851</v>
      </c>
      <c r="BZ310">
        <f t="shared" si="421"/>
        <v>0.75648947824728763</v>
      </c>
      <c r="CA310">
        <f t="shared" si="422"/>
        <v>4.2521885719155792</v>
      </c>
      <c r="CB310">
        <f t="shared" si="423"/>
        <v>43.480878739112384</v>
      </c>
      <c r="CC310">
        <f t="shared" si="424"/>
        <v>32.839451699012287</v>
      </c>
      <c r="CD310">
        <f t="shared" si="425"/>
        <v>30.360804557800293</v>
      </c>
      <c r="CE310">
        <f t="shared" si="426"/>
        <v>4.3495461000253943</v>
      </c>
      <c r="CF310">
        <f t="shared" si="427"/>
        <v>9.4067226730321335E-2</v>
      </c>
      <c r="CG310">
        <f t="shared" si="428"/>
        <v>1.040672492391095</v>
      </c>
      <c r="CH310">
        <f t="shared" si="429"/>
        <v>3.3088736076342995</v>
      </c>
      <c r="CI310">
        <f t="shared" si="430"/>
        <v>5.8877719419182281E-2</v>
      </c>
      <c r="CJ310">
        <f t="shared" si="431"/>
        <v>15.965639645092807</v>
      </c>
      <c r="CK310">
        <f t="shared" si="432"/>
        <v>0.66555527386054314</v>
      </c>
      <c r="CL310">
        <f t="shared" si="433"/>
        <v>23.159181833656618</v>
      </c>
      <c r="CM310">
        <f t="shared" si="434"/>
        <v>244.68692371244421</v>
      </c>
      <c r="CN310">
        <f t="shared" si="435"/>
        <v>3.9578069530985596E-3</v>
      </c>
      <c r="CO310">
        <f t="shared" si="436"/>
        <v>0</v>
      </c>
      <c r="CP310">
        <f t="shared" si="437"/>
        <v>1751.0084699225795</v>
      </c>
      <c r="CQ310">
        <f t="shared" si="438"/>
        <v>205.4866943359375</v>
      </c>
      <c r="CR310">
        <f t="shared" si="439"/>
        <v>0.10159982685059354</v>
      </c>
      <c r="CS310">
        <v>-9999</v>
      </c>
    </row>
    <row r="311" spans="1:97" x14ac:dyDescent="0.2">
      <c r="A311" t="s">
        <v>84</v>
      </c>
      <c r="B311" t="s">
        <v>243</v>
      </c>
      <c r="C311" t="s">
        <v>102</v>
      </c>
      <c r="D311">
        <v>1</v>
      </c>
      <c r="E311">
        <v>2</v>
      </c>
      <c r="F311" t="s">
        <v>248</v>
      </c>
      <c r="G311" t="s">
        <v>103</v>
      </c>
      <c r="H311" t="s">
        <v>417</v>
      </c>
      <c r="I311">
        <v>3</v>
      </c>
      <c r="J311" s="6">
        <v>20130616</v>
      </c>
      <c r="K311" s="6" t="s">
        <v>294</v>
      </c>
      <c r="L311" s="6" t="s">
        <v>86</v>
      </c>
      <c r="M311" s="6" t="s">
        <v>87</v>
      </c>
      <c r="O311" s="1">
        <v>23</v>
      </c>
      <c r="P311" s="1" t="s">
        <v>440</v>
      </c>
      <c r="Q311" s="1">
        <v>9853.499998931773</v>
      </c>
      <c r="R311" s="1">
        <v>0</v>
      </c>
      <c r="S311">
        <f t="shared" si="400"/>
        <v>-0.13777842034174409</v>
      </c>
      <c r="T311">
        <f t="shared" si="401"/>
        <v>9.4217847640912081E-2</v>
      </c>
      <c r="U311">
        <f t="shared" si="402"/>
        <v>97.275363201928698</v>
      </c>
      <c r="V311" s="1">
        <v>23</v>
      </c>
      <c r="W311" s="1">
        <v>23</v>
      </c>
      <c r="X311" s="1">
        <v>0</v>
      </c>
      <c r="Y311" s="1">
        <v>0</v>
      </c>
      <c r="Z311" s="1">
        <v>463.375244140625</v>
      </c>
      <c r="AA311" s="1">
        <v>666.934814453125</v>
      </c>
      <c r="AB311" s="1">
        <v>605.57659912109375</v>
      </c>
      <c r="AC311">
        <v>-9999</v>
      </c>
      <c r="AD311">
        <f t="shared" si="403"/>
        <v>0.30521659073895446</v>
      </c>
      <c r="AE311">
        <f t="shared" si="404"/>
        <v>9.2000318475417911E-2</v>
      </c>
      <c r="AF311" s="1">
        <v>-1</v>
      </c>
      <c r="AG311" s="1">
        <v>0.87</v>
      </c>
      <c r="AH311" s="1">
        <v>0.92</v>
      </c>
      <c r="AI311" s="1">
        <v>9.9236326217651367</v>
      </c>
      <c r="AJ311">
        <f t="shared" si="405"/>
        <v>0.87496181631088266</v>
      </c>
      <c r="AK311">
        <f t="shared" si="406"/>
        <v>4.9237815205409677E-4</v>
      </c>
      <c r="AL311">
        <f t="shared" si="407"/>
        <v>0.30142633548418046</v>
      </c>
      <c r="AM311">
        <f t="shared" si="408"/>
        <v>1.4392974654699588</v>
      </c>
      <c r="AN311">
        <f t="shared" si="409"/>
        <v>-1</v>
      </c>
      <c r="AO311" s="1">
        <v>2001.38671875</v>
      </c>
      <c r="AP311" s="1">
        <v>0.5</v>
      </c>
      <c r="AQ311">
        <f t="shared" si="410"/>
        <v>80.552578941624319</v>
      </c>
      <c r="AR311">
        <f t="shared" si="411"/>
        <v>3.150952075660105</v>
      </c>
      <c r="AS311">
        <f t="shared" si="412"/>
        <v>3.2143058660868729</v>
      </c>
      <c r="AT311">
        <f t="shared" si="413"/>
        <v>29.972116470336914</v>
      </c>
      <c r="AU311" s="1">
        <v>2</v>
      </c>
      <c r="AV311">
        <f t="shared" si="414"/>
        <v>4.644859790802002</v>
      </c>
      <c r="AW311" s="1">
        <v>1</v>
      </c>
      <c r="AX311">
        <f t="shared" si="415"/>
        <v>9.2897195816040039</v>
      </c>
      <c r="AY311" s="1">
        <v>30.758838653564453</v>
      </c>
      <c r="AZ311" s="1">
        <v>29.972116470336914</v>
      </c>
      <c r="BA311" s="1">
        <v>32.027976989746094</v>
      </c>
      <c r="BB311" s="1">
        <v>100.36447906494141</v>
      </c>
      <c r="BC311" s="1">
        <v>100.24579620361328</v>
      </c>
      <c r="BD311" s="1">
        <v>8.5502033233642578</v>
      </c>
      <c r="BE311" s="1">
        <v>10.627731323242188</v>
      </c>
      <c r="BF311" s="1">
        <v>18.791223526000977</v>
      </c>
      <c r="BG311" s="1">
        <v>23.35711669921875</v>
      </c>
      <c r="BH311" s="1">
        <v>300.11288452148438</v>
      </c>
      <c r="BI311" s="1">
        <v>2001.38671875</v>
      </c>
      <c r="BJ311" s="1">
        <v>1.0571635961532593</v>
      </c>
      <c r="BK311" s="1">
        <v>97.793693542480469</v>
      </c>
      <c r="BL311" s="1">
        <v>-1.7359113693237305</v>
      </c>
      <c r="BM311" s="1">
        <v>-4.0063560009002686E-3</v>
      </c>
      <c r="BN311" s="1">
        <v>0.75</v>
      </c>
      <c r="BO311" s="1">
        <v>-1.355140209197998</v>
      </c>
      <c r="BP311" s="1">
        <v>7.355140209197998</v>
      </c>
      <c r="BQ311" s="1">
        <v>1</v>
      </c>
      <c r="BR311" s="1">
        <v>0</v>
      </c>
      <c r="BS311" s="1">
        <v>0.15999999642372131</v>
      </c>
      <c r="BT311" s="1">
        <v>111115</v>
      </c>
      <c r="BU311">
        <f t="shared" si="416"/>
        <v>1.5005644226074217</v>
      </c>
      <c r="BV311">
        <f t="shared" si="417"/>
        <v>3.1509520756601052E-3</v>
      </c>
      <c r="BW311">
        <f t="shared" si="418"/>
        <v>303.12211647033689</v>
      </c>
      <c r="BX311">
        <f t="shared" si="419"/>
        <v>303.90883865356443</v>
      </c>
      <c r="BY311">
        <f t="shared" si="420"/>
        <v>320.22186784248333</v>
      </c>
      <c r="BZ311">
        <f t="shared" si="421"/>
        <v>0.76070037693356329</v>
      </c>
      <c r="CA311">
        <f t="shared" si="422"/>
        <v>4.2536309661638398</v>
      </c>
      <c r="CB311">
        <f t="shared" si="423"/>
        <v>43.495963922419094</v>
      </c>
      <c r="CC311">
        <f t="shared" si="424"/>
        <v>32.868232599176906</v>
      </c>
      <c r="CD311">
        <f t="shared" si="425"/>
        <v>30.365477561950684</v>
      </c>
      <c r="CE311">
        <f t="shared" si="426"/>
        <v>4.3507106099869342</v>
      </c>
      <c r="CF311">
        <f t="shared" si="427"/>
        <v>9.327186916641575E-2</v>
      </c>
      <c r="CG311">
        <f t="shared" si="428"/>
        <v>1.039325100076967</v>
      </c>
      <c r="CH311">
        <f t="shared" si="429"/>
        <v>3.3113855099099672</v>
      </c>
      <c r="CI311">
        <f t="shared" si="430"/>
        <v>5.8379176762361797E-2</v>
      </c>
      <c r="CJ311">
        <f t="shared" si="431"/>
        <v>9.5129170582028966</v>
      </c>
      <c r="CK311">
        <f t="shared" si="432"/>
        <v>0.97036850307766309</v>
      </c>
      <c r="CL311">
        <f t="shared" si="433"/>
        <v>23.111806132423308</v>
      </c>
      <c r="CM311">
        <f t="shared" si="434"/>
        <v>100.26581842988475</v>
      </c>
      <c r="CN311">
        <f t="shared" si="435"/>
        <v>-3.1758661027603177E-4</v>
      </c>
      <c r="CO311">
        <f t="shared" si="436"/>
        <v>0</v>
      </c>
      <c r="CP311">
        <f t="shared" si="437"/>
        <v>1751.1369585779776</v>
      </c>
      <c r="CQ311">
        <f t="shared" si="438"/>
        <v>203.5595703125</v>
      </c>
      <c r="CR311">
        <f t="shared" si="439"/>
        <v>9.2000318475417911E-2</v>
      </c>
      <c r="CS311">
        <v>-9999</v>
      </c>
    </row>
    <row r="312" spans="1:97" x14ac:dyDescent="0.2">
      <c r="A312" t="s">
        <v>84</v>
      </c>
      <c r="B312" t="s">
        <v>243</v>
      </c>
      <c r="C312" t="s">
        <v>102</v>
      </c>
      <c r="D312">
        <v>1</v>
      </c>
      <c r="E312">
        <v>2</v>
      </c>
      <c r="F312" t="s">
        <v>248</v>
      </c>
      <c r="G312" t="s">
        <v>103</v>
      </c>
      <c r="H312" t="s">
        <v>417</v>
      </c>
      <c r="I312">
        <v>3</v>
      </c>
      <c r="J312" s="6">
        <v>20130616</v>
      </c>
      <c r="K312" s="6" t="s">
        <v>294</v>
      </c>
      <c r="L312" s="6" t="s">
        <v>86</v>
      </c>
      <c r="M312" s="6" t="s">
        <v>87</v>
      </c>
      <c r="O312" s="1">
        <v>24</v>
      </c>
      <c r="P312" s="1" t="s">
        <v>441</v>
      </c>
      <c r="Q312" s="1">
        <v>9956.9999990351498</v>
      </c>
      <c r="R312" s="1">
        <v>0</v>
      </c>
      <c r="S312">
        <f t="shared" si="400"/>
        <v>-1.4497511118730091</v>
      </c>
      <c r="T312">
        <f t="shared" si="401"/>
        <v>9.4699110206364179E-2</v>
      </c>
      <c r="U312">
        <f t="shared" si="402"/>
        <v>72.78371463116811</v>
      </c>
      <c r="V312" s="1">
        <v>24</v>
      </c>
      <c r="W312" s="1">
        <v>24</v>
      </c>
      <c r="X312" s="1">
        <v>0</v>
      </c>
      <c r="Y312" s="1">
        <v>0</v>
      </c>
      <c r="Z312" s="1">
        <v>464.34326171875</v>
      </c>
      <c r="AA312" s="1">
        <v>661.9708251953125</v>
      </c>
      <c r="AB312" s="1">
        <v>607.6119384765625</v>
      </c>
      <c r="AC312">
        <v>-9999</v>
      </c>
      <c r="AD312">
        <f t="shared" si="403"/>
        <v>0.29854421970674172</v>
      </c>
      <c r="AE312">
        <f t="shared" si="404"/>
        <v>8.2116740874058264E-2</v>
      </c>
      <c r="AF312" s="1">
        <v>-1</v>
      </c>
      <c r="AG312" s="1">
        <v>0.87</v>
      </c>
      <c r="AH312" s="1">
        <v>0.92</v>
      </c>
      <c r="AI312" s="1">
        <v>9.9236326217651367</v>
      </c>
      <c r="AJ312">
        <f t="shared" si="405"/>
        <v>0.87496181631088266</v>
      </c>
      <c r="AK312">
        <f t="shared" si="406"/>
        <v>-2.5685192991485128E-4</v>
      </c>
      <c r="AL312">
        <f t="shared" si="407"/>
        <v>0.27505721247834264</v>
      </c>
      <c r="AM312">
        <f t="shared" si="408"/>
        <v>1.4256066142643078</v>
      </c>
      <c r="AN312">
        <f t="shared" si="409"/>
        <v>-1</v>
      </c>
      <c r="AO312" s="1">
        <v>2001.2452392578125</v>
      </c>
      <c r="AP312" s="1">
        <v>0.5</v>
      </c>
      <c r="AQ312">
        <f t="shared" si="410"/>
        <v>71.893747350348491</v>
      </c>
      <c r="AR312">
        <f t="shared" si="411"/>
        <v>3.1704177412434329</v>
      </c>
      <c r="AS312">
        <f t="shared" si="412"/>
        <v>3.2177923745953532</v>
      </c>
      <c r="AT312">
        <f t="shared" si="413"/>
        <v>29.991777420043945</v>
      </c>
      <c r="AU312" s="1">
        <v>2</v>
      </c>
      <c r="AV312">
        <f t="shared" si="414"/>
        <v>4.644859790802002</v>
      </c>
      <c r="AW312" s="1">
        <v>1</v>
      </c>
      <c r="AX312">
        <f t="shared" si="415"/>
        <v>9.2897195816040039</v>
      </c>
      <c r="AY312" s="1">
        <v>30.762575149536133</v>
      </c>
      <c r="AZ312" s="1">
        <v>29.991777420043945</v>
      </c>
      <c r="BA312" s="1">
        <v>32.028297424316406</v>
      </c>
      <c r="BB312" s="1">
        <v>50.573806762695312</v>
      </c>
      <c r="BC312" s="1">
        <v>51.431373596191406</v>
      </c>
      <c r="BD312" s="1">
        <v>8.5506563186645508</v>
      </c>
      <c r="BE312" s="1">
        <v>10.641221046447754</v>
      </c>
      <c r="BF312" s="1">
        <v>18.788232803344727</v>
      </c>
      <c r="BG312" s="1">
        <v>23.381799697875977</v>
      </c>
      <c r="BH312" s="1">
        <v>300.07974243164062</v>
      </c>
      <c r="BI312" s="1">
        <v>2001.2452392578125</v>
      </c>
      <c r="BJ312" s="1">
        <v>1.0796668529510498</v>
      </c>
      <c r="BK312" s="1">
        <v>97.793815612792969</v>
      </c>
      <c r="BL312" s="1">
        <v>-1.579157829284668</v>
      </c>
      <c r="BM312" s="1">
        <v>-6.3225626945495605E-4</v>
      </c>
      <c r="BN312" s="1">
        <v>1</v>
      </c>
      <c r="BO312" s="1">
        <v>-1.355140209197998</v>
      </c>
      <c r="BP312" s="1">
        <v>7.355140209197998</v>
      </c>
      <c r="BQ312" s="1">
        <v>1</v>
      </c>
      <c r="BR312" s="1">
        <v>0</v>
      </c>
      <c r="BS312" s="1">
        <v>0.15999999642372131</v>
      </c>
      <c r="BT312" s="1">
        <v>111115</v>
      </c>
      <c r="BU312">
        <f t="shared" si="416"/>
        <v>1.500398712158203</v>
      </c>
      <c r="BV312">
        <f t="shared" si="417"/>
        <v>3.170417741243433E-3</v>
      </c>
      <c r="BW312">
        <f t="shared" si="418"/>
        <v>303.14177742004392</v>
      </c>
      <c r="BX312">
        <f t="shared" si="419"/>
        <v>303.91257514953611</v>
      </c>
      <c r="BY312">
        <f t="shared" si="420"/>
        <v>320.1992311242393</v>
      </c>
      <c r="BZ312">
        <f t="shared" si="421"/>
        <v>0.75641864340954579</v>
      </c>
      <c r="CA312">
        <f t="shared" si="422"/>
        <v>4.2584379835066368</v>
      </c>
      <c r="CB312">
        <f t="shared" si="423"/>
        <v>43.545064243812632</v>
      </c>
      <c r="CC312">
        <f t="shared" si="424"/>
        <v>32.903843197364878</v>
      </c>
      <c r="CD312">
        <f t="shared" si="425"/>
        <v>30.377176284790039</v>
      </c>
      <c r="CE312">
        <f t="shared" si="426"/>
        <v>4.3536271164401459</v>
      </c>
      <c r="CF312">
        <f t="shared" si="427"/>
        <v>9.3743491987656274E-2</v>
      </c>
      <c r="CG312">
        <f t="shared" si="428"/>
        <v>1.0406456089112834</v>
      </c>
      <c r="CH312">
        <f t="shared" si="429"/>
        <v>3.3129815075288622</v>
      </c>
      <c r="CI312">
        <f t="shared" si="430"/>
        <v>5.8674795896978625E-2</v>
      </c>
      <c r="CJ312">
        <f t="shared" si="431"/>
        <v>7.1177971682545964</v>
      </c>
      <c r="CK312">
        <f t="shared" si="432"/>
        <v>1.4151617882622114</v>
      </c>
      <c r="CL312">
        <f t="shared" si="433"/>
        <v>23.116763793383811</v>
      </c>
      <c r="CM312">
        <f t="shared" si="434"/>
        <v>51.642054229103536</v>
      </c>
      <c r="CN312">
        <f t="shared" si="435"/>
        <v>-6.4895857673835352E-3</v>
      </c>
      <c r="CO312">
        <f t="shared" si="436"/>
        <v>0</v>
      </c>
      <c r="CP312">
        <f t="shared" si="437"/>
        <v>1751.0131694245226</v>
      </c>
      <c r="CQ312">
        <f t="shared" si="438"/>
        <v>197.6275634765625</v>
      </c>
      <c r="CR312">
        <f t="shared" si="439"/>
        <v>8.2116740874058264E-2</v>
      </c>
      <c r="CS312">
        <v>-9999</v>
      </c>
    </row>
    <row r="313" spans="1:97" x14ac:dyDescent="0.2">
      <c r="A313" t="s">
        <v>84</v>
      </c>
      <c r="B313" t="s">
        <v>243</v>
      </c>
      <c r="C313" t="s">
        <v>102</v>
      </c>
      <c r="D313">
        <v>1</v>
      </c>
      <c r="E313">
        <v>2</v>
      </c>
      <c r="F313" t="s">
        <v>248</v>
      </c>
      <c r="G313" t="s">
        <v>103</v>
      </c>
      <c r="H313" t="s">
        <v>417</v>
      </c>
      <c r="I313">
        <v>3</v>
      </c>
      <c r="J313" s="6">
        <v>20130616</v>
      </c>
      <c r="K313" s="6" t="s">
        <v>294</v>
      </c>
      <c r="L313" s="6" t="s">
        <v>86</v>
      </c>
      <c r="M313" s="6" t="s">
        <v>87</v>
      </c>
      <c r="O313" s="1">
        <v>25</v>
      </c>
      <c r="P313" s="1" t="s">
        <v>442</v>
      </c>
      <c r="Q313" s="1">
        <v>10229.49999968987</v>
      </c>
      <c r="R313" s="1">
        <v>0</v>
      </c>
      <c r="S313">
        <f t="shared" si="400"/>
        <v>8.3498714356943857</v>
      </c>
      <c r="T313">
        <f t="shared" si="401"/>
        <v>9.5975222992066317E-2</v>
      </c>
      <c r="U313">
        <f t="shared" si="402"/>
        <v>237.42611450040059</v>
      </c>
      <c r="V313" s="1">
        <v>25</v>
      </c>
      <c r="W313" s="1">
        <v>25</v>
      </c>
      <c r="X313" s="1">
        <v>0</v>
      </c>
      <c r="Y313" s="1">
        <v>0</v>
      </c>
      <c r="Z313" s="1">
        <v>462.3759765625</v>
      </c>
      <c r="AA313" s="1">
        <v>665.0440673828125</v>
      </c>
      <c r="AB313" s="1">
        <v>596.330322265625</v>
      </c>
      <c r="AC313">
        <v>-9999</v>
      </c>
      <c r="AD313">
        <f t="shared" si="403"/>
        <v>0.30474385196440335</v>
      </c>
      <c r="AE313">
        <f t="shared" si="404"/>
        <v>0.10332209320744833</v>
      </c>
      <c r="AF313" s="1">
        <v>-1</v>
      </c>
      <c r="AG313" s="1">
        <v>0.87</v>
      </c>
      <c r="AH313" s="1">
        <v>0.92</v>
      </c>
      <c r="AI313" s="1">
        <v>9.9236326217651367</v>
      </c>
      <c r="AJ313">
        <f t="shared" si="405"/>
        <v>0.87496181631088266</v>
      </c>
      <c r="AK313">
        <f t="shared" si="406"/>
        <v>5.3398625913436155E-3</v>
      </c>
      <c r="AL313">
        <f t="shared" si="407"/>
        <v>0.33904570196060008</v>
      </c>
      <c r="AM313">
        <f t="shared" si="408"/>
        <v>1.4383188164900638</v>
      </c>
      <c r="AN313">
        <f t="shared" si="409"/>
        <v>-1</v>
      </c>
      <c r="AO313" s="1">
        <v>2001.181396484375</v>
      </c>
      <c r="AP313" s="1">
        <v>0.5</v>
      </c>
      <c r="AQ313">
        <f t="shared" si="410"/>
        <v>90.456287163879722</v>
      </c>
      <c r="AR313">
        <f t="shared" si="411"/>
        <v>3.2039851266105077</v>
      </c>
      <c r="AS313">
        <f t="shared" si="412"/>
        <v>3.2092242135544087</v>
      </c>
      <c r="AT313">
        <f t="shared" si="413"/>
        <v>29.958921432495117</v>
      </c>
      <c r="AU313" s="1">
        <v>2</v>
      </c>
      <c r="AV313">
        <f t="shared" si="414"/>
        <v>4.644859790802002</v>
      </c>
      <c r="AW313" s="1">
        <v>1</v>
      </c>
      <c r="AX313">
        <f t="shared" si="415"/>
        <v>9.2897195816040039</v>
      </c>
      <c r="AY313" s="1">
        <v>30.769006729125977</v>
      </c>
      <c r="AZ313" s="1">
        <v>29.958921432495117</v>
      </c>
      <c r="BA313" s="1">
        <v>32.026996612548828</v>
      </c>
      <c r="BB313" s="1">
        <v>401.30111694335938</v>
      </c>
      <c r="BC313" s="1">
        <v>394.89459228515625</v>
      </c>
      <c r="BD313" s="1">
        <v>8.5345172882080078</v>
      </c>
      <c r="BE313" s="1">
        <v>10.646596908569336</v>
      </c>
      <c r="BF313" s="1">
        <v>18.746099472045898</v>
      </c>
      <c r="BG313" s="1">
        <v>23.385288238525391</v>
      </c>
      <c r="BH313" s="1">
        <v>300.16610717773438</v>
      </c>
      <c r="BI313" s="1">
        <v>2001.181396484375</v>
      </c>
      <c r="BJ313" s="1">
        <v>1.1507581472396851</v>
      </c>
      <c r="BK313" s="1">
        <v>97.794937133789062</v>
      </c>
      <c r="BL313" s="1">
        <v>-3.515223503112793</v>
      </c>
      <c r="BM313" s="1">
        <v>1.2731850147247314E-3</v>
      </c>
      <c r="BN313" s="1">
        <v>0.5</v>
      </c>
      <c r="BO313" s="1">
        <v>-1.355140209197998</v>
      </c>
      <c r="BP313" s="1">
        <v>7.355140209197998</v>
      </c>
      <c r="BQ313" s="1">
        <v>1</v>
      </c>
      <c r="BR313" s="1">
        <v>0</v>
      </c>
      <c r="BS313" s="1">
        <v>0.15999999642372131</v>
      </c>
      <c r="BT313" s="1">
        <v>111115</v>
      </c>
      <c r="BU313">
        <f t="shared" si="416"/>
        <v>1.5008305358886715</v>
      </c>
      <c r="BV313">
        <f t="shared" si="417"/>
        <v>3.2039851266105076E-3</v>
      </c>
      <c r="BW313">
        <f t="shared" si="418"/>
        <v>303.10892143249509</v>
      </c>
      <c r="BX313">
        <f t="shared" si="419"/>
        <v>303.91900672912595</v>
      </c>
      <c r="BY313">
        <f t="shared" si="420"/>
        <v>320.18901628071762</v>
      </c>
      <c r="BZ313">
        <f t="shared" si="421"/>
        <v>0.75236897381956158</v>
      </c>
      <c r="CA313">
        <f t="shared" si="422"/>
        <v>4.25040748891674</v>
      </c>
      <c r="CB313">
        <f t="shared" si="423"/>
        <v>43.462449217610725</v>
      </c>
      <c r="CC313">
        <f t="shared" si="424"/>
        <v>32.815852309041389</v>
      </c>
      <c r="CD313">
        <f t="shared" si="425"/>
        <v>30.363964080810547</v>
      </c>
      <c r="CE313">
        <f t="shared" si="426"/>
        <v>4.3503334216120031</v>
      </c>
      <c r="CF313">
        <f t="shared" si="427"/>
        <v>9.4993809935265641E-2</v>
      </c>
      <c r="CG313">
        <f t="shared" si="428"/>
        <v>1.0411832753623311</v>
      </c>
      <c r="CH313">
        <f t="shared" si="429"/>
        <v>3.3091501462496717</v>
      </c>
      <c r="CI313">
        <f t="shared" si="430"/>
        <v>5.945853187446748E-2</v>
      </c>
      <c r="CJ313">
        <f t="shared" si="431"/>
        <v>23.219071941486479</v>
      </c>
      <c r="CK313">
        <f t="shared" si="432"/>
        <v>0.60123921456223306</v>
      </c>
      <c r="CL313">
        <f t="shared" si="433"/>
        <v>23.190106091021434</v>
      </c>
      <c r="CM313">
        <f t="shared" si="434"/>
        <v>393.68117283377586</v>
      </c>
      <c r="CN313">
        <f t="shared" si="435"/>
        <v>4.9185589203144487E-3</v>
      </c>
      <c r="CO313">
        <f t="shared" si="436"/>
        <v>0</v>
      </c>
      <c r="CP313">
        <f t="shared" si="437"/>
        <v>1750.9573094355173</v>
      </c>
      <c r="CQ313">
        <f t="shared" si="438"/>
        <v>202.6680908203125</v>
      </c>
      <c r="CR313">
        <f t="shared" si="439"/>
        <v>0.10332209320744833</v>
      </c>
      <c r="CS313">
        <v>-9999</v>
      </c>
    </row>
    <row r="314" spans="1:97" x14ac:dyDescent="0.2">
      <c r="A314" t="s">
        <v>84</v>
      </c>
      <c r="B314" t="s">
        <v>243</v>
      </c>
      <c r="C314" t="s">
        <v>102</v>
      </c>
      <c r="D314">
        <v>1</v>
      </c>
      <c r="E314">
        <v>2</v>
      </c>
      <c r="F314" t="s">
        <v>248</v>
      </c>
      <c r="G314" t="s">
        <v>103</v>
      </c>
      <c r="H314" t="s">
        <v>417</v>
      </c>
      <c r="I314">
        <v>3</v>
      </c>
      <c r="J314" s="6">
        <v>20130616</v>
      </c>
      <c r="K314" s="6" t="s">
        <v>294</v>
      </c>
      <c r="L314" s="6" t="s">
        <v>86</v>
      </c>
      <c r="M314" s="6" t="s">
        <v>87</v>
      </c>
      <c r="O314" s="1">
        <v>26</v>
      </c>
      <c r="P314" s="1" t="s">
        <v>443</v>
      </c>
      <c r="Q314" s="1">
        <v>10399.999999172986</v>
      </c>
      <c r="R314" s="1">
        <v>0</v>
      </c>
      <c r="S314">
        <f t="shared" si="400"/>
        <v>19.823037032750186</v>
      </c>
      <c r="T314">
        <f t="shared" si="401"/>
        <v>9.337644771190981E-2</v>
      </c>
      <c r="U314">
        <f t="shared" si="402"/>
        <v>504.81606976850736</v>
      </c>
      <c r="V314" s="1">
        <v>26</v>
      </c>
      <c r="W314" s="1">
        <v>26</v>
      </c>
      <c r="X314" s="1">
        <v>0</v>
      </c>
      <c r="Y314" s="1">
        <v>0</v>
      </c>
      <c r="Z314" s="1">
        <v>467.74365234375</v>
      </c>
      <c r="AA314" s="1">
        <v>681.73101806640625</v>
      </c>
      <c r="AB314" s="1">
        <v>593.453857421875</v>
      </c>
      <c r="AC314">
        <v>-9999</v>
      </c>
      <c r="AD314">
        <f t="shared" si="403"/>
        <v>0.31388826392202107</v>
      </c>
      <c r="AE314">
        <f t="shared" si="404"/>
        <v>0.12948972293341113</v>
      </c>
      <c r="AF314" s="1">
        <v>-1</v>
      </c>
      <c r="AG314" s="1">
        <v>0.87</v>
      </c>
      <c r="AH314" s="1">
        <v>0.92</v>
      </c>
      <c r="AI314" s="1">
        <v>9.9236326217651367</v>
      </c>
      <c r="AJ314">
        <f t="shared" si="405"/>
        <v>0.87496181631088266</v>
      </c>
      <c r="AK314">
        <f t="shared" si="406"/>
        <v>1.1892233492780695E-2</v>
      </c>
      <c r="AL314">
        <f t="shared" si="407"/>
        <v>0.41253445195893063</v>
      </c>
      <c r="AM314">
        <f t="shared" si="408"/>
        <v>1.4574885509411351</v>
      </c>
      <c r="AN314">
        <f t="shared" si="409"/>
        <v>-1</v>
      </c>
      <c r="AO314" s="1">
        <v>2001.204833984375</v>
      </c>
      <c r="AP314" s="1">
        <v>0.5</v>
      </c>
      <c r="AQ314">
        <f t="shared" si="410"/>
        <v>113.36681615105525</v>
      </c>
      <c r="AR314">
        <f t="shared" si="411"/>
        <v>3.1298212840521846</v>
      </c>
      <c r="AS314">
        <f t="shared" si="412"/>
        <v>3.2212202690110585</v>
      </c>
      <c r="AT314">
        <f t="shared" si="413"/>
        <v>29.982309341430664</v>
      </c>
      <c r="AU314" s="1">
        <v>2</v>
      </c>
      <c r="AV314">
        <f t="shared" si="414"/>
        <v>4.644859790802002</v>
      </c>
      <c r="AW314" s="1">
        <v>1</v>
      </c>
      <c r="AX314">
        <f t="shared" si="415"/>
        <v>9.2897195816040039</v>
      </c>
      <c r="AY314" s="1">
        <v>30.776786804199219</v>
      </c>
      <c r="AZ314" s="1">
        <v>29.982309341430664</v>
      </c>
      <c r="BA314" s="1">
        <v>32.026718139648438</v>
      </c>
      <c r="BB314" s="1">
        <v>900.05023193359375</v>
      </c>
      <c r="BC314" s="1">
        <v>884.99407958984375</v>
      </c>
      <c r="BD314" s="1">
        <v>8.5189695358276367</v>
      </c>
      <c r="BE314" s="1">
        <v>10.582642555236816</v>
      </c>
      <c r="BF314" s="1">
        <v>18.703153610229492</v>
      </c>
      <c r="BG314" s="1">
        <v>23.233888626098633</v>
      </c>
      <c r="BH314" s="1">
        <v>300.11532592773438</v>
      </c>
      <c r="BI314" s="1">
        <v>2001.204833984375</v>
      </c>
      <c r="BJ314" s="1">
        <v>1.0630680322647095</v>
      </c>
      <c r="BK314" s="1">
        <v>97.79241943359375</v>
      </c>
      <c r="BL314" s="1">
        <v>-6.565333366394043</v>
      </c>
      <c r="BM314" s="1">
        <v>4.2419731616973877E-3</v>
      </c>
      <c r="BN314" s="1">
        <v>0.75</v>
      </c>
      <c r="BO314" s="1">
        <v>-1.355140209197998</v>
      </c>
      <c r="BP314" s="1">
        <v>7.355140209197998</v>
      </c>
      <c r="BQ314" s="1">
        <v>1</v>
      </c>
      <c r="BR314" s="1">
        <v>0</v>
      </c>
      <c r="BS314" s="1">
        <v>0.15999999642372131</v>
      </c>
      <c r="BT314" s="1">
        <v>111115</v>
      </c>
      <c r="BU314">
        <f t="shared" si="416"/>
        <v>1.5005766296386716</v>
      </c>
      <c r="BV314">
        <f t="shared" si="417"/>
        <v>3.1298212840521846E-3</v>
      </c>
      <c r="BW314">
        <f t="shared" si="418"/>
        <v>303.13230934143064</v>
      </c>
      <c r="BX314">
        <f t="shared" si="419"/>
        <v>303.9267868041992</v>
      </c>
      <c r="BY314">
        <f t="shared" si="420"/>
        <v>320.1927662806338</v>
      </c>
      <c r="BZ314">
        <f t="shared" si="421"/>
        <v>0.76467494267504177</v>
      </c>
      <c r="CA314">
        <f t="shared" si="422"/>
        <v>4.2561224884885753</v>
      </c>
      <c r="CB314">
        <f t="shared" si="423"/>
        <v>43.522008281825038</v>
      </c>
      <c r="CC314">
        <f t="shared" si="424"/>
        <v>32.939365726588221</v>
      </c>
      <c r="CD314">
        <f t="shared" si="425"/>
        <v>30.379548072814941</v>
      </c>
      <c r="CE314">
        <f t="shared" si="426"/>
        <v>4.3542186138538899</v>
      </c>
      <c r="CF314">
        <f t="shared" si="427"/>
        <v>9.244720634423613E-2</v>
      </c>
      <c r="CG314">
        <f t="shared" si="428"/>
        <v>1.034902219477517</v>
      </c>
      <c r="CH314">
        <f t="shared" si="429"/>
        <v>3.319316394376373</v>
      </c>
      <c r="CI314">
        <f t="shared" si="430"/>
        <v>5.7862278084455307E-2</v>
      </c>
      <c r="CJ314">
        <f t="shared" si="431"/>
        <v>49.367184831620193</v>
      </c>
      <c r="CK314">
        <f t="shared" si="432"/>
        <v>0.57041745409468458</v>
      </c>
      <c r="CL314">
        <f t="shared" si="433"/>
        <v>22.985364527003092</v>
      </c>
      <c r="CM314">
        <f t="shared" si="434"/>
        <v>882.11335754445429</v>
      </c>
      <c r="CN314">
        <f t="shared" si="435"/>
        <v>5.1653194947462603E-3</v>
      </c>
      <c r="CO314">
        <f t="shared" si="436"/>
        <v>0</v>
      </c>
      <c r="CP314">
        <f t="shared" si="437"/>
        <v>1750.9778163530871</v>
      </c>
      <c r="CQ314">
        <f t="shared" si="438"/>
        <v>213.98736572265625</v>
      </c>
      <c r="CR314">
        <f t="shared" si="439"/>
        <v>0.12948972293341113</v>
      </c>
      <c r="CS314">
        <v>-9999</v>
      </c>
    </row>
    <row r="315" spans="1:97" x14ac:dyDescent="0.2">
      <c r="A315" t="s">
        <v>84</v>
      </c>
      <c r="B315" t="s">
        <v>243</v>
      </c>
      <c r="C315" t="s">
        <v>102</v>
      </c>
      <c r="D315">
        <v>1</v>
      </c>
      <c r="E315">
        <v>2</v>
      </c>
      <c r="F315" t="s">
        <v>248</v>
      </c>
      <c r="G315" t="s">
        <v>103</v>
      </c>
      <c r="H315" t="s">
        <v>417</v>
      </c>
      <c r="I315">
        <v>3</v>
      </c>
      <c r="J315" s="6">
        <v>20130616</v>
      </c>
      <c r="K315" s="6" t="s">
        <v>294</v>
      </c>
      <c r="L315" s="6" t="s">
        <v>86</v>
      </c>
      <c r="M315" s="6" t="s">
        <v>87</v>
      </c>
      <c r="O315" s="1">
        <v>27</v>
      </c>
      <c r="P315" s="1" t="s">
        <v>444</v>
      </c>
      <c r="Q315" s="1">
        <v>10537.999999655411</v>
      </c>
      <c r="R315" s="1">
        <v>0</v>
      </c>
      <c r="S315">
        <f t="shared" si="400"/>
        <v>24.16039045457882</v>
      </c>
      <c r="T315">
        <f t="shared" si="401"/>
        <v>8.9536027701746457E-2</v>
      </c>
      <c r="U315">
        <f t="shared" si="402"/>
        <v>696.20167621991641</v>
      </c>
      <c r="V315" s="1">
        <v>27</v>
      </c>
      <c r="W315" s="1">
        <v>27</v>
      </c>
      <c r="X315" s="1">
        <v>0</v>
      </c>
      <c r="Y315" s="1">
        <v>0</v>
      </c>
      <c r="Z315" s="1">
        <v>467.869140625</v>
      </c>
      <c r="AA315" s="1">
        <v>719.8809814453125</v>
      </c>
      <c r="AB315" s="1">
        <v>592.4560546875</v>
      </c>
      <c r="AC315">
        <v>-9999</v>
      </c>
      <c r="AD315">
        <f t="shared" si="403"/>
        <v>0.35007431411001538</v>
      </c>
      <c r="AE315">
        <f t="shared" si="404"/>
        <v>0.17700832504559316</v>
      </c>
      <c r="AF315" s="1">
        <v>-1</v>
      </c>
      <c r="AG315" s="1">
        <v>0.87</v>
      </c>
      <c r="AH315" s="1">
        <v>0.92</v>
      </c>
      <c r="AI315" s="1">
        <v>9.9236326217651367</v>
      </c>
      <c r="AJ315">
        <f t="shared" si="405"/>
        <v>0.87496181631088266</v>
      </c>
      <c r="AK315">
        <f t="shared" si="406"/>
        <v>1.4373908635272832E-2</v>
      </c>
      <c r="AL315">
        <f t="shared" si="407"/>
        <v>0.50563071299760087</v>
      </c>
      <c r="AM315">
        <f t="shared" si="408"/>
        <v>1.5386374499580462</v>
      </c>
      <c r="AN315">
        <f t="shared" si="409"/>
        <v>-1</v>
      </c>
      <c r="AO315" s="1">
        <v>2000.568359375</v>
      </c>
      <c r="AP315" s="1">
        <v>0.5</v>
      </c>
      <c r="AQ315">
        <f t="shared" si="410"/>
        <v>154.91953806250118</v>
      </c>
      <c r="AR315">
        <f t="shared" si="411"/>
        <v>3.0218215105420709</v>
      </c>
      <c r="AS315">
        <f t="shared" si="412"/>
        <v>3.2421151831006019</v>
      </c>
      <c r="AT315">
        <f t="shared" si="413"/>
        <v>30.038278579711914</v>
      </c>
      <c r="AU315" s="1">
        <v>2</v>
      </c>
      <c r="AV315">
        <f t="shared" si="414"/>
        <v>4.644859790802002</v>
      </c>
      <c r="AW315" s="1">
        <v>1</v>
      </c>
      <c r="AX315">
        <f t="shared" si="415"/>
        <v>9.2897195816040039</v>
      </c>
      <c r="AY315" s="1">
        <v>30.784029006958008</v>
      </c>
      <c r="AZ315" s="1">
        <v>30.038278579711914</v>
      </c>
      <c r="BA315" s="1">
        <v>32.02655029296875</v>
      </c>
      <c r="BB315" s="1">
        <v>1201.1387939453125</v>
      </c>
      <c r="BC315" s="1">
        <v>1182.656005859375</v>
      </c>
      <c r="BD315" s="1">
        <v>8.5161676406860352</v>
      </c>
      <c r="BE315" s="1">
        <v>10.508827209472656</v>
      </c>
      <c r="BF315" s="1">
        <v>18.689769744873047</v>
      </c>
      <c r="BG315" s="1">
        <v>23.062904357910156</v>
      </c>
      <c r="BH315" s="1">
        <v>300.1080322265625</v>
      </c>
      <c r="BI315" s="1">
        <v>2000.568359375</v>
      </c>
      <c r="BJ315" s="1">
        <v>1.1875213384628296</v>
      </c>
      <c r="BK315" s="1">
        <v>97.795021057128906</v>
      </c>
      <c r="BL315" s="1">
        <v>-8.132472038269043</v>
      </c>
      <c r="BM315" s="1">
        <v>4.5213997364044189E-3</v>
      </c>
      <c r="BN315" s="1">
        <v>0.75</v>
      </c>
      <c r="BO315" s="1">
        <v>-1.355140209197998</v>
      </c>
      <c r="BP315" s="1">
        <v>7.355140209197998</v>
      </c>
      <c r="BQ315" s="1">
        <v>1</v>
      </c>
      <c r="BR315" s="1">
        <v>0</v>
      </c>
      <c r="BS315" s="1">
        <v>0.15999999642372131</v>
      </c>
      <c r="BT315" s="1">
        <v>111115</v>
      </c>
      <c r="BU315">
        <f t="shared" si="416"/>
        <v>1.5005401611328124</v>
      </c>
      <c r="BV315">
        <f t="shared" si="417"/>
        <v>3.0218215105420709E-3</v>
      </c>
      <c r="BW315">
        <f t="shared" si="418"/>
        <v>303.18827857971189</v>
      </c>
      <c r="BX315">
        <f t="shared" si="419"/>
        <v>303.93402900695799</v>
      </c>
      <c r="BY315">
        <f t="shared" si="420"/>
        <v>320.09093034541002</v>
      </c>
      <c r="BZ315">
        <f t="shared" si="421"/>
        <v>0.78091185639311367</v>
      </c>
      <c r="CA315">
        <f t="shared" si="422"/>
        <v>4.2698261613367094</v>
      </c>
      <c r="CB315">
        <f t="shared" si="423"/>
        <v>43.660976961622673</v>
      </c>
      <c r="CC315">
        <f t="shared" si="424"/>
        <v>33.152149752150017</v>
      </c>
      <c r="CD315">
        <f t="shared" si="425"/>
        <v>30.411153793334961</v>
      </c>
      <c r="CE315">
        <f t="shared" si="426"/>
        <v>4.362107413340123</v>
      </c>
      <c r="CF315">
        <f t="shared" si="427"/>
        <v>8.8681300995220411E-2</v>
      </c>
      <c r="CG315">
        <f t="shared" si="428"/>
        <v>1.0277109782361076</v>
      </c>
      <c r="CH315">
        <f t="shared" si="429"/>
        <v>3.3343964351040154</v>
      </c>
      <c r="CI315">
        <f t="shared" si="430"/>
        <v>5.5501976422055462E-2</v>
      </c>
      <c r="CJ315">
        <f t="shared" si="431"/>
        <v>68.085057585935175</v>
      </c>
      <c r="CK315">
        <f t="shared" si="432"/>
        <v>0.58867639683106554</v>
      </c>
      <c r="CL315">
        <f t="shared" si="433"/>
        <v>22.700348449179096</v>
      </c>
      <c r="CM315">
        <f t="shared" si="434"/>
        <v>1179.1449712337153</v>
      </c>
      <c r="CN315">
        <f t="shared" si="435"/>
        <v>4.6512455666356993E-3</v>
      </c>
      <c r="CO315">
        <f t="shared" si="436"/>
        <v>0</v>
      </c>
      <c r="CP315">
        <f t="shared" si="437"/>
        <v>1750.4209253728327</v>
      </c>
      <c r="CQ315">
        <f t="shared" si="438"/>
        <v>252.0118408203125</v>
      </c>
      <c r="CR315">
        <f t="shared" si="439"/>
        <v>0.17700832504559316</v>
      </c>
      <c r="CS315">
        <v>-9999</v>
      </c>
    </row>
    <row r="316" spans="1:97" x14ac:dyDescent="0.2">
      <c r="A316" t="s">
        <v>84</v>
      </c>
      <c r="B316" t="s">
        <v>243</v>
      </c>
      <c r="C316" t="s">
        <v>102</v>
      </c>
      <c r="D316">
        <v>1</v>
      </c>
      <c r="E316">
        <v>2</v>
      </c>
      <c r="F316" t="s">
        <v>248</v>
      </c>
      <c r="G316" t="s">
        <v>103</v>
      </c>
      <c r="H316" t="s">
        <v>417</v>
      </c>
      <c r="I316">
        <v>3</v>
      </c>
      <c r="J316" s="6">
        <v>20130616</v>
      </c>
      <c r="K316" s="6" t="s">
        <v>294</v>
      </c>
      <c r="L316" s="6" t="s">
        <v>86</v>
      </c>
      <c r="M316" s="6" t="s">
        <v>87</v>
      </c>
      <c r="O316" s="1">
        <v>28</v>
      </c>
      <c r="P316" s="1" t="s">
        <v>445</v>
      </c>
      <c r="Q316" s="1">
        <v>10731.999998621643</v>
      </c>
      <c r="R316" s="1">
        <v>0</v>
      </c>
      <c r="S316">
        <f t="shared" si="400"/>
        <v>27.867813462400715</v>
      </c>
      <c r="T316">
        <f t="shared" si="401"/>
        <v>8.2670607216135047E-2</v>
      </c>
      <c r="U316">
        <f t="shared" si="402"/>
        <v>870.54252920417537</v>
      </c>
      <c r="V316" s="1">
        <v>28</v>
      </c>
      <c r="W316" s="1">
        <v>28</v>
      </c>
      <c r="X316" s="1">
        <v>0</v>
      </c>
      <c r="Y316" s="1">
        <v>0</v>
      </c>
      <c r="Z316" s="1">
        <v>468.983642578125</v>
      </c>
      <c r="AA316" s="1">
        <v>716.19677734375</v>
      </c>
      <c r="AB316" s="1">
        <v>590.61572265625</v>
      </c>
      <c r="AC316">
        <v>-9999</v>
      </c>
      <c r="AD316">
        <f t="shared" si="403"/>
        <v>0.34517487733258972</v>
      </c>
      <c r="AE316">
        <f t="shared" si="404"/>
        <v>0.1753443448227433</v>
      </c>
      <c r="AF316" s="1">
        <v>-1</v>
      </c>
      <c r="AG316" s="1">
        <v>0.87</v>
      </c>
      <c r="AH316" s="1">
        <v>0.92</v>
      </c>
      <c r="AI316" s="1">
        <v>9.9236326217651367</v>
      </c>
      <c r="AJ316">
        <f t="shared" si="405"/>
        <v>0.87496181631088266</v>
      </c>
      <c r="AK316">
        <f t="shared" si="406"/>
        <v>1.6492411675536948E-2</v>
      </c>
      <c r="AL316">
        <f t="shared" si="407"/>
        <v>0.50798698380876672</v>
      </c>
      <c r="AM316">
        <f t="shared" si="408"/>
        <v>1.5271252818256733</v>
      </c>
      <c r="AN316">
        <f t="shared" si="409"/>
        <v>-1</v>
      </c>
      <c r="AO316" s="1">
        <v>2000.509521484375</v>
      </c>
      <c r="AP316" s="1">
        <v>0.5</v>
      </c>
      <c r="AQ316">
        <f t="shared" si="410"/>
        <v>153.45869171874838</v>
      </c>
      <c r="AR316">
        <f t="shared" si="411"/>
        <v>2.8289661936214019</v>
      </c>
      <c r="AS316">
        <f t="shared" si="412"/>
        <v>3.2845723025111502</v>
      </c>
      <c r="AT316">
        <f t="shared" si="413"/>
        <v>30.160009384155273</v>
      </c>
      <c r="AU316" s="1">
        <v>2</v>
      </c>
      <c r="AV316">
        <f t="shared" si="414"/>
        <v>4.644859790802002</v>
      </c>
      <c r="AW316" s="1">
        <v>1</v>
      </c>
      <c r="AX316">
        <f t="shared" si="415"/>
        <v>9.2897195816040039</v>
      </c>
      <c r="AY316" s="1">
        <v>30.806266784667969</v>
      </c>
      <c r="AZ316" s="1">
        <v>30.160009384155273</v>
      </c>
      <c r="BA316" s="1">
        <v>32.027801513671875</v>
      </c>
      <c r="BB316" s="1">
        <v>1500.16796875</v>
      </c>
      <c r="BC316" s="1">
        <v>1478.80908203125</v>
      </c>
      <c r="BD316" s="1">
        <v>8.5151090621948242</v>
      </c>
      <c r="BE316" s="1">
        <v>10.380752563476562</v>
      </c>
      <c r="BF316" s="1">
        <v>18.663833618164062</v>
      </c>
      <c r="BG316" s="1">
        <v>22.753042221069336</v>
      </c>
      <c r="BH316" s="1">
        <v>300.12158203125</v>
      </c>
      <c r="BI316" s="1">
        <v>2000.509521484375</v>
      </c>
      <c r="BJ316" s="1">
        <v>1.0974329710006714</v>
      </c>
      <c r="BK316" s="1">
        <v>97.795570373535156</v>
      </c>
      <c r="BL316" s="1">
        <v>-9.282374382019043</v>
      </c>
      <c r="BM316" s="1">
        <v>7.6332390308380127E-3</v>
      </c>
      <c r="BN316" s="1">
        <v>0.75</v>
      </c>
      <c r="BO316" s="1">
        <v>-1.355140209197998</v>
      </c>
      <c r="BP316" s="1">
        <v>7.355140209197998</v>
      </c>
      <c r="BQ316" s="1">
        <v>1</v>
      </c>
      <c r="BR316" s="1">
        <v>0</v>
      </c>
      <c r="BS316" s="1">
        <v>0.15999999642372131</v>
      </c>
      <c r="BT316" s="1">
        <v>111115</v>
      </c>
      <c r="BU316">
        <f t="shared" si="416"/>
        <v>1.5006079101562499</v>
      </c>
      <c r="BV316">
        <f t="shared" si="417"/>
        <v>2.8289661936214019E-3</v>
      </c>
      <c r="BW316">
        <f t="shared" si="418"/>
        <v>303.31000938415525</v>
      </c>
      <c r="BX316">
        <f t="shared" si="419"/>
        <v>303.95626678466795</v>
      </c>
      <c r="BY316">
        <f t="shared" si="420"/>
        <v>320.08151628312044</v>
      </c>
      <c r="BZ316">
        <f t="shared" si="421"/>
        <v>0.80998408304089586</v>
      </c>
      <c r="CA316">
        <f t="shared" si="422"/>
        <v>4.2997639203628779</v>
      </c>
      <c r="CB316">
        <f t="shared" si="423"/>
        <v>43.966857639254115</v>
      </c>
      <c r="CC316">
        <f t="shared" si="424"/>
        <v>33.586105075777553</v>
      </c>
      <c r="CD316">
        <f t="shared" si="425"/>
        <v>30.483138084411621</v>
      </c>
      <c r="CE316">
        <f t="shared" si="426"/>
        <v>4.3801212154579332</v>
      </c>
      <c r="CF316">
        <f t="shared" si="427"/>
        <v>8.1941398427363449E-2</v>
      </c>
      <c r="CG316">
        <f t="shared" si="428"/>
        <v>1.0151916178517277</v>
      </c>
      <c r="CH316">
        <f t="shared" si="429"/>
        <v>3.3649295976062055</v>
      </c>
      <c r="CI316">
        <f t="shared" si="430"/>
        <v>5.1278393427996921E-2</v>
      </c>
      <c r="CJ316">
        <f t="shared" si="431"/>
        <v>85.135203177942216</v>
      </c>
      <c r="CK316">
        <f t="shared" si="432"/>
        <v>0.58867810576901713</v>
      </c>
      <c r="CL316">
        <f t="shared" si="433"/>
        <v>22.169252253458758</v>
      </c>
      <c r="CM316">
        <f t="shared" si="434"/>
        <v>1474.7592775302894</v>
      </c>
      <c r="CN316">
        <f t="shared" si="435"/>
        <v>4.1892164762978171E-3</v>
      </c>
      <c r="CO316">
        <f t="shared" si="436"/>
        <v>0</v>
      </c>
      <c r="CP316">
        <f t="shared" si="437"/>
        <v>1750.3694444651835</v>
      </c>
      <c r="CQ316">
        <f t="shared" si="438"/>
        <v>247.213134765625</v>
      </c>
      <c r="CR316">
        <f t="shared" si="439"/>
        <v>0.1753443448227433</v>
      </c>
      <c r="CS316">
        <v>-9999</v>
      </c>
    </row>
    <row r="317" spans="1:97" x14ac:dyDescent="0.2">
      <c r="A317" t="s">
        <v>84</v>
      </c>
      <c r="B317" t="s">
        <v>243</v>
      </c>
      <c r="C317" t="s">
        <v>102</v>
      </c>
      <c r="D317">
        <v>1</v>
      </c>
      <c r="E317">
        <v>2</v>
      </c>
      <c r="F317" t="s">
        <v>248</v>
      </c>
      <c r="G317" t="s">
        <v>103</v>
      </c>
      <c r="H317" t="s">
        <v>417</v>
      </c>
      <c r="I317">
        <v>3</v>
      </c>
      <c r="J317" s="6">
        <v>20130616</v>
      </c>
      <c r="K317" s="6" t="s">
        <v>294</v>
      </c>
      <c r="L317" s="6" t="s">
        <v>86</v>
      </c>
      <c r="M317" s="6" t="s">
        <v>87</v>
      </c>
      <c r="O317" s="1">
        <v>29</v>
      </c>
      <c r="P317" s="1" t="s">
        <v>446</v>
      </c>
      <c r="Q317" s="1">
        <v>10771.499995899387</v>
      </c>
      <c r="R317" s="1">
        <v>0</v>
      </c>
      <c r="S317">
        <f t="shared" si="400"/>
        <v>27.09248286184917</v>
      </c>
      <c r="T317">
        <f t="shared" si="401"/>
        <v>8.0478604091005698E-2</v>
      </c>
      <c r="U317">
        <f t="shared" si="402"/>
        <v>872.22276559214572</v>
      </c>
      <c r="V317" s="1">
        <v>29</v>
      </c>
      <c r="W317" s="1">
        <v>29</v>
      </c>
      <c r="X317" s="1">
        <v>0</v>
      </c>
      <c r="Y317" s="1">
        <v>0</v>
      </c>
      <c r="Z317" s="1">
        <v>470.735595703125</v>
      </c>
      <c r="AA317" s="1">
        <v>709.59246826171875</v>
      </c>
      <c r="AB317" s="1">
        <v>590.6058349609375</v>
      </c>
      <c r="AC317">
        <v>-9999</v>
      </c>
      <c r="AD317">
        <f t="shared" si="403"/>
        <v>0.33661134135727078</v>
      </c>
      <c r="AE317">
        <f t="shared" si="404"/>
        <v>0.16768305558859942</v>
      </c>
      <c r="AF317" s="1">
        <v>-1</v>
      </c>
      <c r="AG317" s="1">
        <v>0.87</v>
      </c>
      <c r="AH317" s="1">
        <v>0.92</v>
      </c>
      <c r="AI317" s="1">
        <v>9.9236326217651367</v>
      </c>
      <c r="AJ317">
        <f t="shared" si="405"/>
        <v>0.87496181631088266</v>
      </c>
      <c r="AK317">
        <f t="shared" si="406"/>
        <v>1.6048687453973667E-2</v>
      </c>
      <c r="AL317">
        <f t="shared" si="407"/>
        <v>0.49815034428868171</v>
      </c>
      <c r="AM317">
        <f t="shared" si="408"/>
        <v>1.5074119627639795</v>
      </c>
      <c r="AN317">
        <f t="shared" si="409"/>
        <v>-1</v>
      </c>
      <c r="AO317" s="1">
        <v>2000.605712890625</v>
      </c>
      <c r="AP317" s="1">
        <v>0.5</v>
      </c>
      <c r="AQ317">
        <f t="shared" si="410"/>
        <v>146.76070485062857</v>
      </c>
      <c r="AR317">
        <f t="shared" si="411"/>
        <v>2.7484624988946313</v>
      </c>
      <c r="AS317">
        <f t="shared" si="412"/>
        <v>3.2775337071378496</v>
      </c>
      <c r="AT317">
        <f t="shared" si="413"/>
        <v>30.110782623291016</v>
      </c>
      <c r="AU317" s="1">
        <v>2</v>
      </c>
      <c r="AV317">
        <f t="shared" si="414"/>
        <v>4.644859790802002</v>
      </c>
      <c r="AW317" s="1">
        <v>1</v>
      </c>
      <c r="AX317">
        <f t="shared" si="415"/>
        <v>9.2897195816040039</v>
      </c>
      <c r="AY317" s="1">
        <v>30.803991317749023</v>
      </c>
      <c r="AZ317" s="1">
        <v>30.110782623291016</v>
      </c>
      <c r="BA317" s="1">
        <v>32.027923583984375</v>
      </c>
      <c r="BB317" s="1">
        <v>1500.33984375</v>
      </c>
      <c r="BC317" s="1">
        <v>1479.5760498046875</v>
      </c>
      <c r="BD317" s="1">
        <v>8.5161495208740234</v>
      </c>
      <c r="BE317" s="1">
        <v>10.328755378723145</v>
      </c>
      <c r="BF317" s="1">
        <v>18.668453216552734</v>
      </c>
      <c r="BG317" s="1">
        <v>22.64190673828125</v>
      </c>
      <c r="BH317" s="1">
        <v>300.12860107421875</v>
      </c>
      <c r="BI317" s="1">
        <v>2000.605712890625</v>
      </c>
      <c r="BJ317" s="1">
        <v>1.1021755933761597</v>
      </c>
      <c r="BK317" s="1">
        <v>97.79510498046875</v>
      </c>
      <c r="BL317" s="1">
        <v>-9.282374382019043</v>
      </c>
      <c r="BM317" s="1">
        <v>7.6332390308380127E-3</v>
      </c>
      <c r="BN317" s="1">
        <v>0.5</v>
      </c>
      <c r="BO317" s="1">
        <v>-1.355140209197998</v>
      </c>
      <c r="BP317" s="1">
        <v>7.355140209197998</v>
      </c>
      <c r="BQ317" s="1">
        <v>1</v>
      </c>
      <c r="BR317" s="1">
        <v>0</v>
      </c>
      <c r="BS317" s="1">
        <v>0.15999999642372131</v>
      </c>
      <c r="BT317" s="1">
        <v>111115</v>
      </c>
      <c r="BU317">
        <f t="shared" si="416"/>
        <v>1.5006430053710937</v>
      </c>
      <c r="BV317">
        <f t="shared" si="417"/>
        <v>2.7484624988946315E-3</v>
      </c>
      <c r="BW317">
        <f t="shared" si="418"/>
        <v>303.26078262329099</v>
      </c>
      <c r="BX317">
        <f t="shared" si="419"/>
        <v>303.953991317749</v>
      </c>
      <c r="BY317">
        <f t="shared" si="420"/>
        <v>320.09690690777643</v>
      </c>
      <c r="BZ317">
        <f t="shared" si="421"/>
        <v>0.82647199941623017</v>
      </c>
      <c r="CA317">
        <f t="shared" si="422"/>
        <v>4.2876354237176608</v>
      </c>
      <c r="CB317">
        <f t="shared" si="423"/>
        <v>43.843047405838675</v>
      </c>
      <c r="CC317">
        <f t="shared" si="424"/>
        <v>33.51429202711553</v>
      </c>
      <c r="CD317">
        <f t="shared" si="425"/>
        <v>30.45738697052002</v>
      </c>
      <c r="CE317">
        <f t="shared" si="426"/>
        <v>4.3736696629305065</v>
      </c>
      <c r="CF317">
        <f t="shared" si="427"/>
        <v>7.9787390779602688E-2</v>
      </c>
      <c r="CG317">
        <f t="shared" si="428"/>
        <v>1.0101017165798112</v>
      </c>
      <c r="CH317">
        <f t="shared" si="429"/>
        <v>3.3635679463506953</v>
      </c>
      <c r="CI317">
        <f t="shared" si="430"/>
        <v>4.9928763167383684E-2</v>
      </c>
      <c r="CJ317">
        <f t="shared" si="431"/>
        <v>85.299116927438675</v>
      </c>
      <c r="CK317">
        <f t="shared" si="432"/>
        <v>0.58950857288294445</v>
      </c>
      <c r="CL317">
        <f t="shared" si="433"/>
        <v>22.105167520986068</v>
      </c>
      <c r="CM317">
        <f t="shared" si="434"/>
        <v>1475.63891784476</v>
      </c>
      <c r="CN317">
        <f t="shared" si="435"/>
        <v>4.0584716557578874E-3</v>
      </c>
      <c r="CO317">
        <f t="shared" si="436"/>
        <v>0</v>
      </c>
      <c r="CP317">
        <f t="shared" si="437"/>
        <v>1750.4536082727095</v>
      </c>
      <c r="CQ317">
        <f t="shared" si="438"/>
        <v>238.85687255859375</v>
      </c>
      <c r="CR317">
        <f t="shared" si="439"/>
        <v>0.16768305558859942</v>
      </c>
      <c r="CS317">
        <v>-9999</v>
      </c>
    </row>
    <row r="318" spans="1:97" x14ac:dyDescent="0.2">
      <c r="A318" t="s">
        <v>84</v>
      </c>
      <c r="B318" t="s">
        <v>243</v>
      </c>
      <c r="C318" t="s">
        <v>102</v>
      </c>
      <c r="D318">
        <v>1</v>
      </c>
      <c r="E318">
        <v>2</v>
      </c>
      <c r="F318" t="s">
        <v>248</v>
      </c>
      <c r="G318" t="s">
        <v>103</v>
      </c>
      <c r="H318" t="s">
        <v>417</v>
      </c>
      <c r="I318">
        <v>4</v>
      </c>
      <c r="J318" s="6">
        <v>20130616</v>
      </c>
      <c r="K318" s="6" t="s">
        <v>294</v>
      </c>
      <c r="L318" s="6" t="s">
        <v>86</v>
      </c>
      <c r="M318" s="6" t="s">
        <v>87</v>
      </c>
      <c r="O318" s="1">
        <v>30</v>
      </c>
      <c r="P318" s="1" t="s">
        <v>447</v>
      </c>
      <c r="Q318" s="1">
        <v>11445.99999869056</v>
      </c>
      <c r="R318" s="1">
        <v>0</v>
      </c>
      <c r="S318">
        <f t="shared" si="400"/>
        <v>7.7714901003896131</v>
      </c>
      <c r="T318">
        <f t="shared" si="401"/>
        <v>8.474122401183741E-2</v>
      </c>
      <c r="U318">
        <f t="shared" si="402"/>
        <v>227.42548174350466</v>
      </c>
      <c r="V318" s="1">
        <v>30</v>
      </c>
      <c r="W318" s="1">
        <v>30</v>
      </c>
      <c r="X318" s="1">
        <v>0</v>
      </c>
      <c r="Y318" s="1">
        <v>0</v>
      </c>
      <c r="Z318" s="1">
        <v>457.201416015625</v>
      </c>
      <c r="AA318" s="1">
        <v>654.737060546875</v>
      </c>
      <c r="AB318" s="1">
        <v>582.40716552734375</v>
      </c>
      <c r="AC318">
        <v>-9999</v>
      </c>
      <c r="AD318">
        <f t="shared" si="403"/>
        <v>0.30170225031443398</v>
      </c>
      <c r="AE318">
        <f t="shared" si="404"/>
        <v>0.11047166775486492</v>
      </c>
      <c r="AF318" s="1">
        <v>-1</v>
      </c>
      <c r="AG318" s="1">
        <v>0.87</v>
      </c>
      <c r="AH318" s="1">
        <v>0.92</v>
      </c>
      <c r="AI318" s="1">
        <v>9.9236326217651367</v>
      </c>
      <c r="AJ318">
        <f t="shared" si="405"/>
        <v>0.87496181631088266</v>
      </c>
      <c r="AK318">
        <f t="shared" si="406"/>
        <v>5.0161347582177804E-3</v>
      </c>
      <c r="AL318">
        <f t="shared" si="407"/>
        <v>0.36616123227364522</v>
      </c>
      <c r="AM318">
        <f t="shared" si="408"/>
        <v>1.4320538773757847</v>
      </c>
      <c r="AN318">
        <f t="shared" si="409"/>
        <v>-1</v>
      </c>
      <c r="AO318" s="1">
        <v>1998.55029296875</v>
      </c>
      <c r="AP318" s="1">
        <v>0.5</v>
      </c>
      <c r="AQ318">
        <f t="shared" si="410"/>
        <v>96.588427822622108</v>
      </c>
      <c r="AR318">
        <f t="shared" si="411"/>
        <v>3.355186554307898</v>
      </c>
      <c r="AS318">
        <f t="shared" si="412"/>
        <v>3.7893913025941206</v>
      </c>
      <c r="AT318">
        <f t="shared" si="413"/>
        <v>32.219192504882812</v>
      </c>
      <c r="AU318" s="1">
        <v>2</v>
      </c>
      <c r="AV318">
        <f t="shared" si="414"/>
        <v>4.644859790802002</v>
      </c>
      <c r="AW318" s="1">
        <v>1</v>
      </c>
      <c r="AX318">
        <f t="shared" si="415"/>
        <v>9.2897195816040039</v>
      </c>
      <c r="AY318" s="1">
        <v>34.896163940429688</v>
      </c>
      <c r="AZ318" s="1">
        <v>32.219192504882812</v>
      </c>
      <c r="BA318" s="1">
        <v>37.076805114746094</v>
      </c>
      <c r="BB318" s="1">
        <v>401.24209594726562</v>
      </c>
      <c r="BC318" s="1">
        <v>395.18002319335938</v>
      </c>
      <c r="BD318" s="1">
        <v>8.4777336120605469</v>
      </c>
      <c r="BE318" s="1">
        <v>10.689572334289551</v>
      </c>
      <c r="BF318" s="1">
        <v>14.761021614074707</v>
      </c>
      <c r="BG318" s="1">
        <v>18.61216926574707</v>
      </c>
      <c r="BH318" s="1">
        <v>300.14132690429688</v>
      </c>
      <c r="BI318" s="1">
        <v>1998.55029296875</v>
      </c>
      <c r="BJ318" s="1">
        <v>1.1448464393615723</v>
      </c>
      <c r="BK318" s="1">
        <v>97.782630920410156</v>
      </c>
      <c r="BL318" s="1">
        <v>-4.002772331237793</v>
      </c>
      <c r="BM318" s="1">
        <v>-2.0558327436447144E-2</v>
      </c>
      <c r="BN318" s="1">
        <v>0.5</v>
      </c>
      <c r="BO318" s="1">
        <v>-1.355140209197998</v>
      </c>
      <c r="BP318" s="1">
        <v>7.355140209197998</v>
      </c>
      <c r="BQ318" s="1">
        <v>1</v>
      </c>
      <c r="BR318" s="1">
        <v>0</v>
      </c>
      <c r="BS318" s="1">
        <v>0.15999999642372131</v>
      </c>
      <c r="BT318" s="1">
        <v>111115</v>
      </c>
      <c r="BU318">
        <f t="shared" si="416"/>
        <v>1.5007066345214841</v>
      </c>
      <c r="BV318">
        <f t="shared" si="417"/>
        <v>3.3551865543078982E-3</v>
      </c>
      <c r="BW318">
        <f t="shared" si="418"/>
        <v>305.36919250488279</v>
      </c>
      <c r="BX318">
        <f t="shared" si="419"/>
        <v>308.04616394042966</v>
      </c>
      <c r="BY318">
        <f t="shared" si="420"/>
        <v>319.76803972762718</v>
      </c>
      <c r="BZ318">
        <f t="shared" si="421"/>
        <v>0.81702700904415082</v>
      </c>
      <c r="CA318">
        <f t="shared" si="422"/>
        <v>4.8346458088549831</v>
      </c>
      <c r="CB318">
        <f t="shared" si="423"/>
        <v>49.442787163193913</v>
      </c>
      <c r="CC318">
        <f t="shared" si="424"/>
        <v>38.753214828904362</v>
      </c>
      <c r="CD318">
        <f t="shared" si="425"/>
        <v>33.55767822265625</v>
      </c>
      <c r="CE318">
        <f t="shared" si="426"/>
        <v>5.2125888266726088</v>
      </c>
      <c r="CF318">
        <f t="shared" si="427"/>
        <v>8.3975198616251731E-2</v>
      </c>
      <c r="CG318">
        <f t="shared" si="428"/>
        <v>1.0452545062608625</v>
      </c>
      <c r="CH318">
        <f t="shared" si="429"/>
        <v>4.1673343204117463</v>
      </c>
      <c r="CI318">
        <f t="shared" si="430"/>
        <v>5.255278833942037E-2</v>
      </c>
      <c r="CJ318">
        <f t="shared" si="431"/>
        <v>22.238261943221595</v>
      </c>
      <c r="CK318">
        <f t="shared" si="432"/>
        <v>0.57549842703518095</v>
      </c>
      <c r="CL318">
        <f t="shared" si="433"/>
        <v>19.920934683077206</v>
      </c>
      <c r="CM318">
        <f t="shared" si="434"/>
        <v>394.05065523522404</v>
      </c>
      <c r="CN318">
        <f t="shared" si="435"/>
        <v>3.9288184050252969E-3</v>
      </c>
      <c r="CO318">
        <f t="shared" si="436"/>
        <v>0</v>
      </c>
      <c r="CP318">
        <f t="shared" si="437"/>
        <v>1748.655194324584</v>
      </c>
      <c r="CQ318">
        <f t="shared" si="438"/>
        <v>197.53564453125</v>
      </c>
      <c r="CR318">
        <f t="shared" si="439"/>
        <v>0.11047166775486492</v>
      </c>
      <c r="CS318">
        <v>-9999</v>
      </c>
    </row>
    <row r="319" spans="1:97" x14ac:dyDescent="0.2">
      <c r="A319" t="s">
        <v>84</v>
      </c>
      <c r="B319" t="s">
        <v>243</v>
      </c>
      <c r="C319" t="s">
        <v>102</v>
      </c>
      <c r="D319">
        <v>1</v>
      </c>
      <c r="E319">
        <v>2</v>
      </c>
      <c r="F319" t="s">
        <v>248</v>
      </c>
      <c r="G319" t="s">
        <v>103</v>
      </c>
      <c r="H319" t="s">
        <v>417</v>
      </c>
      <c r="I319">
        <v>4</v>
      </c>
      <c r="J319" s="6">
        <v>20130616</v>
      </c>
      <c r="K319" s="6" t="s">
        <v>294</v>
      </c>
      <c r="L319" s="6" t="s">
        <v>86</v>
      </c>
      <c r="M319" s="6" t="s">
        <v>87</v>
      </c>
      <c r="O319" s="1">
        <v>31</v>
      </c>
      <c r="P319" s="1" t="s">
        <v>448</v>
      </c>
      <c r="Q319" s="1">
        <v>11603.999998828396</v>
      </c>
      <c r="R319" s="1">
        <v>0</v>
      </c>
      <c r="S319">
        <f t="shared" si="400"/>
        <v>3.8577779918131387</v>
      </c>
      <c r="T319">
        <f t="shared" si="401"/>
        <v>8.4005551892869096E-2</v>
      </c>
      <c r="U319">
        <f t="shared" si="402"/>
        <v>158.2498207363416</v>
      </c>
      <c r="V319" s="1">
        <v>31</v>
      </c>
      <c r="W319" s="1">
        <v>31</v>
      </c>
      <c r="X319" s="1">
        <v>0</v>
      </c>
      <c r="Y319" s="1">
        <v>0</v>
      </c>
      <c r="Z319" s="1">
        <v>457.569580078125</v>
      </c>
      <c r="AA319" s="1">
        <v>653.924560546875</v>
      </c>
      <c r="AB319" s="1">
        <v>584.84063720703125</v>
      </c>
      <c r="AC319">
        <v>-9999</v>
      </c>
      <c r="AD319">
        <f t="shared" si="403"/>
        <v>0.30027160977795203</v>
      </c>
      <c r="AE319">
        <f t="shared" si="404"/>
        <v>0.10564509655680938</v>
      </c>
      <c r="AF319" s="1">
        <v>-1</v>
      </c>
      <c r="AG319" s="1">
        <v>0.87</v>
      </c>
      <c r="AH319" s="1">
        <v>0.92</v>
      </c>
      <c r="AI319" s="1">
        <v>9.9236326217651367</v>
      </c>
      <c r="AJ319">
        <f t="shared" si="405"/>
        <v>0.87496181631088266</v>
      </c>
      <c r="AK319">
        <f t="shared" si="406"/>
        <v>2.7786442000183745E-3</v>
      </c>
      <c r="AL319">
        <f t="shared" si="407"/>
        <v>0.35183178534571724</v>
      </c>
      <c r="AM319">
        <f t="shared" si="408"/>
        <v>1.4291259494025468</v>
      </c>
      <c r="AN319">
        <f t="shared" si="409"/>
        <v>-1</v>
      </c>
      <c r="AO319" s="1">
        <v>1998.0926513671875</v>
      </c>
      <c r="AP319" s="1">
        <v>0.5</v>
      </c>
      <c r="AQ319">
        <f t="shared" si="410"/>
        <v>92.347272276394534</v>
      </c>
      <c r="AR319">
        <f t="shared" si="411"/>
        <v>3.3904467934012792</v>
      </c>
      <c r="AS319">
        <f t="shared" si="412"/>
        <v>3.8611541862911833</v>
      </c>
      <c r="AT319">
        <f t="shared" si="413"/>
        <v>32.484683990478516</v>
      </c>
      <c r="AU319" s="1">
        <v>2</v>
      </c>
      <c r="AV319">
        <f t="shared" si="414"/>
        <v>4.644859790802002</v>
      </c>
      <c r="AW319" s="1">
        <v>1</v>
      </c>
      <c r="AX319">
        <f t="shared" si="415"/>
        <v>9.2897195816040039</v>
      </c>
      <c r="AY319" s="1">
        <v>35.019859313964844</v>
      </c>
      <c r="AZ319" s="1">
        <v>32.484683990478516</v>
      </c>
      <c r="BA319" s="1">
        <v>37.102951049804688</v>
      </c>
      <c r="BB319" s="1">
        <v>248.55538940429688</v>
      </c>
      <c r="BC319" s="1">
        <v>245.43025207519531</v>
      </c>
      <c r="BD319" s="1">
        <v>8.4666576385498047</v>
      </c>
      <c r="BE319" s="1">
        <v>10.701722145080566</v>
      </c>
      <c r="BF319" s="1">
        <v>14.641883850097656</v>
      </c>
      <c r="BG319" s="1">
        <v>18.507110595703125</v>
      </c>
      <c r="BH319" s="1">
        <v>300.14016723632812</v>
      </c>
      <c r="BI319" s="1">
        <v>1998.0926513671875</v>
      </c>
      <c r="BJ319" s="1">
        <v>1.0571316480636597</v>
      </c>
      <c r="BK319" s="1">
        <v>97.788047790527344</v>
      </c>
      <c r="BL319" s="1">
        <v>-2.8881330490112305</v>
      </c>
      <c r="BM319" s="1">
        <v>-2.2187203168869019E-2</v>
      </c>
      <c r="BN319" s="1">
        <v>1</v>
      </c>
      <c r="BO319" s="1">
        <v>-1.355140209197998</v>
      </c>
      <c r="BP319" s="1">
        <v>7.355140209197998</v>
      </c>
      <c r="BQ319" s="1">
        <v>1</v>
      </c>
      <c r="BR319" s="1">
        <v>0</v>
      </c>
      <c r="BS319" s="1">
        <v>0.15999999642372131</v>
      </c>
      <c r="BT319" s="1">
        <v>111115</v>
      </c>
      <c r="BU319">
        <f t="shared" si="416"/>
        <v>1.5007008361816403</v>
      </c>
      <c r="BV319">
        <f t="shared" si="417"/>
        <v>3.3904467934012792E-3</v>
      </c>
      <c r="BW319">
        <f t="shared" si="418"/>
        <v>305.63468399047849</v>
      </c>
      <c r="BX319">
        <f t="shared" si="419"/>
        <v>308.16985931396482</v>
      </c>
      <c r="BY319">
        <f t="shared" si="420"/>
        <v>319.69481707301384</v>
      </c>
      <c r="BZ319">
        <f t="shared" si="421"/>
        <v>0.80365364667881423</v>
      </c>
      <c r="CA319">
        <f t="shared" si="422"/>
        <v>4.9076547028552664</v>
      </c>
      <c r="CB319">
        <f t="shared" si="423"/>
        <v>50.186651781493765</v>
      </c>
      <c r="CC319">
        <f t="shared" si="424"/>
        <v>39.484929636413199</v>
      </c>
      <c r="CD319">
        <f t="shared" si="425"/>
        <v>33.75227165222168</v>
      </c>
      <c r="CE319">
        <f t="shared" si="426"/>
        <v>5.269620665879323</v>
      </c>
      <c r="CF319">
        <f t="shared" si="427"/>
        <v>8.325271002388708E-2</v>
      </c>
      <c r="CG319">
        <f t="shared" si="428"/>
        <v>1.0465005165640833</v>
      </c>
      <c r="CH319">
        <f t="shared" si="429"/>
        <v>4.2231201493152399</v>
      </c>
      <c r="CI319">
        <f t="shared" si="430"/>
        <v>5.2100062207432477E-2</v>
      </c>
      <c r="CJ319">
        <f t="shared" si="431"/>
        <v>15.474941033007758</v>
      </c>
      <c r="CK319">
        <f t="shared" si="432"/>
        <v>0.64478530824250946</v>
      </c>
      <c r="CL319">
        <f t="shared" si="433"/>
        <v>19.580619836549872</v>
      </c>
      <c r="CM319">
        <f t="shared" si="434"/>
        <v>244.86963232309205</v>
      </c>
      <c r="CN319">
        <f t="shared" si="435"/>
        <v>3.0848122551935734E-3</v>
      </c>
      <c r="CO319">
        <f t="shared" si="436"/>
        <v>0</v>
      </c>
      <c r="CP319">
        <f t="shared" si="437"/>
        <v>1748.2547753976617</v>
      </c>
      <c r="CQ319">
        <f t="shared" si="438"/>
        <v>196.35498046875</v>
      </c>
      <c r="CR319">
        <f t="shared" si="439"/>
        <v>0.10564509655680938</v>
      </c>
      <c r="CS319">
        <v>-9999</v>
      </c>
    </row>
    <row r="320" spans="1:97" x14ac:dyDescent="0.2">
      <c r="A320" t="s">
        <v>84</v>
      </c>
      <c r="B320" t="s">
        <v>243</v>
      </c>
      <c r="C320" t="s">
        <v>102</v>
      </c>
      <c r="D320">
        <v>1</v>
      </c>
      <c r="E320">
        <v>2</v>
      </c>
      <c r="F320" t="s">
        <v>248</v>
      </c>
      <c r="G320" t="s">
        <v>103</v>
      </c>
      <c r="H320" t="s">
        <v>417</v>
      </c>
      <c r="I320">
        <v>4</v>
      </c>
      <c r="J320" s="6">
        <v>20130616</v>
      </c>
      <c r="K320" s="6" t="s">
        <v>294</v>
      </c>
      <c r="L320" s="6" t="s">
        <v>86</v>
      </c>
      <c r="M320" s="6" t="s">
        <v>87</v>
      </c>
      <c r="O320" s="1">
        <v>32</v>
      </c>
      <c r="P320" s="1" t="s">
        <v>449</v>
      </c>
      <c r="Q320" s="1">
        <v>11720.999999104068</v>
      </c>
      <c r="R320" s="1">
        <v>0</v>
      </c>
      <c r="S320">
        <f t="shared" si="400"/>
        <v>-0.30697467784789195</v>
      </c>
      <c r="T320">
        <f t="shared" si="401"/>
        <v>8.3159377125084907E-2</v>
      </c>
      <c r="U320">
        <f t="shared" si="402"/>
        <v>98.166290821590053</v>
      </c>
      <c r="V320" s="1">
        <v>32</v>
      </c>
      <c r="W320" s="1">
        <v>32</v>
      </c>
      <c r="X320" s="1">
        <v>0</v>
      </c>
      <c r="Y320" s="1">
        <v>0</v>
      </c>
      <c r="Z320" s="1">
        <v>459.188232421875</v>
      </c>
      <c r="AA320" s="1">
        <v>652.72406005859375</v>
      </c>
      <c r="AB320" s="1">
        <v>589.8175048828125</v>
      </c>
      <c r="AC320">
        <v>-9999</v>
      </c>
      <c r="AD320">
        <f t="shared" si="403"/>
        <v>0.2965048164753501</v>
      </c>
      <c r="AE320">
        <f t="shared" si="404"/>
        <v>9.6375419607076004E-2</v>
      </c>
      <c r="AF320" s="1">
        <v>-1</v>
      </c>
      <c r="AG320" s="1">
        <v>0.87</v>
      </c>
      <c r="AH320" s="1">
        <v>0.92</v>
      </c>
      <c r="AI320" s="1">
        <v>9.9236326217651367</v>
      </c>
      <c r="AJ320">
        <f t="shared" si="405"/>
        <v>0.87496181631088266</v>
      </c>
      <c r="AK320">
        <f t="shared" si="406"/>
        <v>3.9640810262169966E-4</v>
      </c>
      <c r="AL320">
        <f t="shared" si="407"/>
        <v>0.32503829365310888</v>
      </c>
      <c r="AM320">
        <f t="shared" si="408"/>
        <v>1.4214738400763491</v>
      </c>
      <c r="AN320">
        <f t="shared" si="409"/>
        <v>-1</v>
      </c>
      <c r="AO320" s="1">
        <v>1998.1011962890625</v>
      </c>
      <c r="AP320" s="1">
        <v>0.5</v>
      </c>
      <c r="AQ320">
        <f t="shared" si="410"/>
        <v>84.244754053978156</v>
      </c>
      <c r="AR320">
        <f t="shared" si="411"/>
        <v>3.380053990630516</v>
      </c>
      <c r="AS320">
        <f t="shared" si="412"/>
        <v>3.8875901427480182</v>
      </c>
      <c r="AT320">
        <f t="shared" si="413"/>
        <v>32.575164794921875</v>
      </c>
      <c r="AU320" s="1">
        <v>2</v>
      </c>
      <c r="AV320">
        <f t="shared" si="414"/>
        <v>4.644859790802002</v>
      </c>
      <c r="AW320" s="1">
        <v>1</v>
      </c>
      <c r="AX320">
        <f t="shared" si="415"/>
        <v>9.2897195816040039</v>
      </c>
      <c r="AY320" s="1">
        <v>35.040542602539062</v>
      </c>
      <c r="AZ320" s="1">
        <v>32.575164794921875</v>
      </c>
      <c r="BA320" s="1">
        <v>37.102203369140625</v>
      </c>
      <c r="BB320" s="1">
        <v>98.681716918945312</v>
      </c>
      <c r="BC320" s="1">
        <v>98.664047241210938</v>
      </c>
      <c r="BD320" s="1">
        <v>8.4598236083984375</v>
      </c>
      <c r="BE320" s="1">
        <v>10.688216209411621</v>
      </c>
      <c r="BF320" s="1">
        <v>14.613109588623047</v>
      </c>
      <c r="BG320" s="1">
        <v>18.462331771850586</v>
      </c>
      <c r="BH320" s="1">
        <v>300.1201171875</v>
      </c>
      <c r="BI320" s="1">
        <v>1998.1011962890625</v>
      </c>
      <c r="BJ320" s="1">
        <v>1.0962456464767456</v>
      </c>
      <c r="BK320" s="1">
        <v>97.786628723144531</v>
      </c>
      <c r="BL320" s="1">
        <v>-1.8367490768432617</v>
      </c>
      <c r="BM320" s="1">
        <v>-2.2958725690841675E-2</v>
      </c>
      <c r="BN320" s="1">
        <v>0.75</v>
      </c>
      <c r="BO320" s="1">
        <v>-1.355140209197998</v>
      </c>
      <c r="BP320" s="1">
        <v>7.355140209197998</v>
      </c>
      <c r="BQ320" s="1">
        <v>1</v>
      </c>
      <c r="BR320" s="1">
        <v>0</v>
      </c>
      <c r="BS320" s="1">
        <v>0.15999999642372131</v>
      </c>
      <c r="BT320" s="1">
        <v>111115</v>
      </c>
      <c r="BU320">
        <f t="shared" si="416"/>
        <v>1.5006005859375</v>
      </c>
      <c r="BV320">
        <f t="shared" si="417"/>
        <v>3.380053990630516E-3</v>
      </c>
      <c r="BW320">
        <f t="shared" si="418"/>
        <v>305.72516479492185</v>
      </c>
      <c r="BX320">
        <f t="shared" si="419"/>
        <v>308.19054260253904</v>
      </c>
      <c r="BY320">
        <f t="shared" si="420"/>
        <v>319.69618426048328</v>
      </c>
      <c r="BZ320">
        <f t="shared" si="421"/>
        <v>0.80205289768637944</v>
      </c>
      <c r="CA320">
        <f t="shared" si="422"/>
        <v>4.9327547729304477</v>
      </c>
      <c r="CB320">
        <f t="shared" si="423"/>
        <v>50.444062110947321</v>
      </c>
      <c r="CC320">
        <f t="shared" si="424"/>
        <v>39.7558459015357</v>
      </c>
      <c r="CD320">
        <f t="shared" si="425"/>
        <v>33.807853698730469</v>
      </c>
      <c r="CE320">
        <f t="shared" si="426"/>
        <v>5.2860100803932104</v>
      </c>
      <c r="CF320">
        <f t="shared" si="427"/>
        <v>8.2421558784073298E-2</v>
      </c>
      <c r="CG320">
        <f t="shared" si="428"/>
        <v>1.0451646301824293</v>
      </c>
      <c r="CH320">
        <f t="shared" si="429"/>
        <v>4.2408454502107809</v>
      </c>
      <c r="CI320">
        <f t="shared" si="430"/>
        <v>5.1579258374656177E-2</v>
      </c>
      <c r="CJ320">
        <f t="shared" si="431"/>
        <v>9.5993506336990571</v>
      </c>
      <c r="CK320">
        <f t="shared" si="432"/>
        <v>0.99495503748793135</v>
      </c>
      <c r="CL320">
        <f t="shared" si="433"/>
        <v>19.42462081847728</v>
      </c>
      <c r="CM320">
        <f t="shared" si="434"/>
        <v>98.70865739455887</v>
      </c>
      <c r="CN320">
        <f t="shared" si="435"/>
        <v>-6.0408751121339942E-4</v>
      </c>
      <c r="CO320">
        <f t="shared" si="436"/>
        <v>0</v>
      </c>
      <c r="CP320">
        <f t="shared" si="437"/>
        <v>1748.2622518780256</v>
      </c>
      <c r="CQ320">
        <f t="shared" si="438"/>
        <v>193.53582763671875</v>
      </c>
      <c r="CR320">
        <f t="shared" si="439"/>
        <v>9.6375419607076004E-2</v>
      </c>
      <c r="CS320">
        <v>-9999</v>
      </c>
    </row>
    <row r="321" spans="1:97" x14ac:dyDescent="0.2">
      <c r="A321" t="s">
        <v>84</v>
      </c>
      <c r="B321" t="s">
        <v>243</v>
      </c>
      <c r="C321" t="s">
        <v>102</v>
      </c>
      <c r="D321">
        <v>1</v>
      </c>
      <c r="E321">
        <v>2</v>
      </c>
      <c r="F321" t="s">
        <v>248</v>
      </c>
      <c r="G321" t="s">
        <v>103</v>
      </c>
      <c r="H321" t="s">
        <v>417</v>
      </c>
      <c r="I321">
        <v>4</v>
      </c>
      <c r="J321" s="6">
        <v>20130616</v>
      </c>
      <c r="K321" s="6" t="s">
        <v>294</v>
      </c>
      <c r="L321" s="6" t="s">
        <v>86</v>
      </c>
      <c r="M321" s="6" t="s">
        <v>87</v>
      </c>
      <c r="O321" s="1">
        <v>33</v>
      </c>
      <c r="P321" s="1" t="s">
        <v>450</v>
      </c>
      <c r="Q321" s="1">
        <v>11826.499998931773</v>
      </c>
      <c r="R321" s="1">
        <v>0</v>
      </c>
      <c r="S321">
        <f t="shared" si="400"/>
        <v>-1.590431504005777</v>
      </c>
      <c r="T321">
        <f t="shared" si="401"/>
        <v>8.332726099986125E-2</v>
      </c>
      <c r="U321">
        <f t="shared" si="402"/>
        <v>77.680580796776283</v>
      </c>
      <c r="V321" s="1">
        <v>33</v>
      </c>
      <c r="W321" s="1">
        <v>33</v>
      </c>
      <c r="X321" s="1">
        <v>0</v>
      </c>
      <c r="Y321" s="1">
        <v>0</v>
      </c>
      <c r="Z321" s="1">
        <v>459.39501953125</v>
      </c>
      <c r="AA321" s="1">
        <v>639.828369140625</v>
      </c>
      <c r="AB321" s="1">
        <v>592.3099365234375</v>
      </c>
      <c r="AC321">
        <v>-9999</v>
      </c>
      <c r="AD321">
        <f t="shared" si="403"/>
        <v>0.28200273434533873</v>
      </c>
      <c r="AE321">
        <f t="shared" si="404"/>
        <v>7.4267467510093541E-2</v>
      </c>
      <c r="AF321" s="1">
        <v>-1</v>
      </c>
      <c r="AG321" s="1">
        <v>0.87</v>
      </c>
      <c r="AH321" s="1">
        <v>0.92</v>
      </c>
      <c r="AI321" s="1">
        <v>9.9236326217651367</v>
      </c>
      <c r="AJ321">
        <f t="shared" si="405"/>
        <v>0.87496181631088266</v>
      </c>
      <c r="AK321">
        <f t="shared" si="406"/>
        <v>-3.3775328734283035E-4</v>
      </c>
      <c r="AL321">
        <f t="shared" si="407"/>
        <v>0.26335726028509382</v>
      </c>
      <c r="AM321">
        <f t="shared" si="408"/>
        <v>1.3927629641990518</v>
      </c>
      <c r="AN321">
        <f t="shared" si="409"/>
        <v>-1</v>
      </c>
      <c r="AO321" s="1">
        <v>1997.9326171875</v>
      </c>
      <c r="AP321" s="1">
        <v>0.5</v>
      </c>
      <c r="AQ321">
        <f t="shared" si="410"/>
        <v>64.914027759226101</v>
      </c>
      <c r="AR321">
        <f t="shared" si="411"/>
        <v>3.3906127817914871</v>
      </c>
      <c r="AS321">
        <f t="shared" si="412"/>
        <v>3.8917723162222577</v>
      </c>
      <c r="AT321">
        <f t="shared" si="413"/>
        <v>32.591434478759766</v>
      </c>
      <c r="AU321" s="1">
        <v>2</v>
      </c>
      <c r="AV321">
        <f t="shared" si="414"/>
        <v>4.644859790802002</v>
      </c>
      <c r="AW321" s="1">
        <v>1</v>
      </c>
      <c r="AX321">
        <f t="shared" si="415"/>
        <v>9.2897195816040039</v>
      </c>
      <c r="AY321" s="1">
        <v>35.049423217773438</v>
      </c>
      <c r="AZ321" s="1">
        <v>32.591434478759766</v>
      </c>
      <c r="BA321" s="1">
        <v>37.102710723876953</v>
      </c>
      <c r="BB321" s="1">
        <v>50.188571929931641</v>
      </c>
      <c r="BC321" s="1">
        <v>51.132896423339844</v>
      </c>
      <c r="BD321" s="1">
        <v>8.4565868377685547</v>
      </c>
      <c r="BE321" s="1">
        <v>10.691923141479492</v>
      </c>
      <c r="BF321" s="1">
        <v>14.600066184997559</v>
      </c>
      <c r="BG321" s="1">
        <v>18.459312438964844</v>
      </c>
      <c r="BH321" s="1">
        <v>300.121337890625</v>
      </c>
      <c r="BI321" s="1">
        <v>1997.9326171875</v>
      </c>
      <c r="BJ321" s="1">
        <v>0.9113726019859314</v>
      </c>
      <c r="BK321" s="1">
        <v>97.784805297851562</v>
      </c>
      <c r="BL321" s="1">
        <v>-1.6185445785522461</v>
      </c>
      <c r="BM321" s="1">
        <v>-2.2890061140060425E-2</v>
      </c>
      <c r="BN321" s="1">
        <v>0.75</v>
      </c>
      <c r="BO321" s="1">
        <v>-1.355140209197998</v>
      </c>
      <c r="BP321" s="1">
        <v>7.355140209197998</v>
      </c>
      <c r="BQ321" s="1">
        <v>1</v>
      </c>
      <c r="BR321" s="1">
        <v>0</v>
      </c>
      <c r="BS321" s="1">
        <v>0.15999999642372131</v>
      </c>
      <c r="BT321" s="1">
        <v>111115</v>
      </c>
      <c r="BU321">
        <f t="shared" si="416"/>
        <v>1.5006066894531247</v>
      </c>
      <c r="BV321">
        <f t="shared" si="417"/>
        <v>3.3906127817914869E-3</v>
      </c>
      <c r="BW321">
        <f t="shared" si="418"/>
        <v>305.74143447875974</v>
      </c>
      <c r="BX321">
        <f t="shared" si="419"/>
        <v>308.19942321777341</v>
      </c>
      <c r="BY321">
        <f t="shared" si="420"/>
        <v>319.66921160483616</v>
      </c>
      <c r="BZ321">
        <f t="shared" si="421"/>
        <v>0.79973265523878967</v>
      </c>
      <c r="CA321">
        <f t="shared" si="422"/>
        <v>4.9372799388714235</v>
      </c>
      <c r="CB321">
        <f t="shared" si="423"/>
        <v>50.491279538088939</v>
      </c>
      <c r="CC321">
        <f t="shared" si="424"/>
        <v>39.799356396609447</v>
      </c>
      <c r="CD321">
        <f t="shared" si="425"/>
        <v>33.820428848266602</v>
      </c>
      <c r="CE321">
        <f t="shared" si="426"/>
        <v>5.2897242437861882</v>
      </c>
      <c r="CF321">
        <f t="shared" si="427"/>
        <v>8.2586473874571478E-2</v>
      </c>
      <c r="CG321">
        <f t="shared" si="428"/>
        <v>1.0455076226491655</v>
      </c>
      <c r="CH321">
        <f t="shared" si="429"/>
        <v>4.2442166211370225</v>
      </c>
      <c r="CI321">
        <f t="shared" si="430"/>
        <v>5.1682593989775066E-2</v>
      </c>
      <c r="CJ321">
        <f t="shared" si="431"/>
        <v>7.595980468636796</v>
      </c>
      <c r="CK321">
        <f t="shared" si="432"/>
        <v>1.5191899194139651</v>
      </c>
      <c r="CL321">
        <f t="shared" si="433"/>
        <v>19.411195802650205</v>
      </c>
      <c r="CM321">
        <f t="shared" si="434"/>
        <v>51.364021002671556</v>
      </c>
      <c r="CN321">
        <f t="shared" si="435"/>
        <v>-6.010467391825469E-3</v>
      </c>
      <c r="CO321">
        <f t="shared" si="436"/>
        <v>0</v>
      </c>
      <c r="CP321">
        <f t="shared" si="437"/>
        <v>1748.1147516011304</v>
      </c>
      <c r="CQ321">
        <f t="shared" si="438"/>
        <v>180.433349609375</v>
      </c>
      <c r="CR321">
        <f t="shared" si="439"/>
        <v>7.4267467510093541E-2</v>
      </c>
      <c r="CS321">
        <v>-9999</v>
      </c>
    </row>
    <row r="322" spans="1:97" x14ac:dyDescent="0.2">
      <c r="A322" t="s">
        <v>84</v>
      </c>
      <c r="B322" t="s">
        <v>243</v>
      </c>
      <c r="C322" t="s">
        <v>102</v>
      </c>
      <c r="D322">
        <v>1</v>
      </c>
      <c r="E322">
        <v>2</v>
      </c>
      <c r="F322" t="s">
        <v>248</v>
      </c>
      <c r="G322" t="s">
        <v>103</v>
      </c>
      <c r="H322" t="s">
        <v>417</v>
      </c>
      <c r="I322">
        <v>4</v>
      </c>
      <c r="J322" s="6">
        <v>20130616</v>
      </c>
      <c r="K322" s="6" t="s">
        <v>294</v>
      </c>
      <c r="L322" s="6" t="s">
        <v>86</v>
      </c>
      <c r="M322" s="6" t="s">
        <v>87</v>
      </c>
      <c r="O322" s="1">
        <v>34</v>
      </c>
      <c r="P322" s="1" t="s">
        <v>451</v>
      </c>
      <c r="Q322" s="1">
        <v>11964.999999310821</v>
      </c>
      <c r="R322" s="1">
        <v>0</v>
      </c>
      <c r="S322">
        <f t="shared" si="400"/>
        <v>7.8623234988099924</v>
      </c>
      <c r="T322">
        <f t="shared" si="401"/>
        <v>8.540447580771339E-2</v>
      </c>
      <c r="U322">
        <f t="shared" si="402"/>
        <v>225.26173435157989</v>
      </c>
      <c r="V322" s="1">
        <v>34</v>
      </c>
      <c r="W322" s="1">
        <v>34</v>
      </c>
      <c r="X322" s="1">
        <v>0</v>
      </c>
      <c r="Y322" s="1">
        <v>0</v>
      </c>
      <c r="Z322" s="1">
        <v>457.680419921875</v>
      </c>
      <c r="AA322" s="1">
        <v>646.49725341796875</v>
      </c>
      <c r="AB322" s="1">
        <v>583.22955322265625</v>
      </c>
      <c r="AC322">
        <v>-9999</v>
      </c>
      <c r="AD322">
        <f t="shared" si="403"/>
        <v>0.29206130806873087</v>
      </c>
      <c r="AE322">
        <f t="shared" si="404"/>
        <v>9.7862287675349366E-2</v>
      </c>
      <c r="AF322" s="1">
        <v>-1</v>
      </c>
      <c r="AG322" s="1">
        <v>0.87</v>
      </c>
      <c r="AH322" s="1">
        <v>0.92</v>
      </c>
      <c r="AI322" s="1">
        <v>9.9013681411743164</v>
      </c>
      <c r="AJ322">
        <f t="shared" si="405"/>
        <v>0.87495068407058729</v>
      </c>
      <c r="AK322">
        <f t="shared" si="406"/>
        <v>5.0588272822405132E-3</v>
      </c>
      <c r="AL322">
        <f t="shared" si="407"/>
        <v>0.33507446885884457</v>
      </c>
      <c r="AM322">
        <f t="shared" si="408"/>
        <v>1.4125516960684583</v>
      </c>
      <c r="AN322">
        <f t="shared" si="409"/>
        <v>-1</v>
      </c>
      <c r="AO322" s="1">
        <v>2002.23095703125</v>
      </c>
      <c r="AP322" s="1">
        <v>0.5</v>
      </c>
      <c r="AQ322">
        <f t="shared" si="410"/>
        <v>85.720188032238752</v>
      </c>
      <c r="AR322">
        <f t="shared" si="411"/>
        <v>3.4682872515670411</v>
      </c>
      <c r="AS322">
        <f t="shared" si="412"/>
        <v>3.8848152117683208</v>
      </c>
      <c r="AT322">
        <f t="shared" si="413"/>
        <v>32.580791473388672</v>
      </c>
      <c r="AU322" s="1">
        <v>2</v>
      </c>
      <c r="AV322">
        <f t="shared" si="414"/>
        <v>4.644859790802002</v>
      </c>
      <c r="AW322" s="1">
        <v>1</v>
      </c>
      <c r="AX322">
        <f t="shared" si="415"/>
        <v>9.2897195816040039</v>
      </c>
      <c r="AY322" s="1">
        <v>35.061206817626953</v>
      </c>
      <c r="AZ322" s="1">
        <v>32.580791473388672</v>
      </c>
      <c r="BA322" s="1">
        <v>37.101455688476562</v>
      </c>
      <c r="BB322" s="1">
        <v>400.14382934570312</v>
      </c>
      <c r="BC322" s="1">
        <v>393.99380493164062</v>
      </c>
      <c r="BD322" s="1">
        <v>8.4466953277587891</v>
      </c>
      <c r="BE322" s="1">
        <v>10.733135223388672</v>
      </c>
      <c r="BF322" s="1">
        <v>14.573017120361328</v>
      </c>
      <c r="BG322" s="1">
        <v>18.517793655395508</v>
      </c>
      <c r="BH322" s="1">
        <v>300.12261962890625</v>
      </c>
      <c r="BI322" s="1">
        <v>2002.23095703125</v>
      </c>
      <c r="BJ322" s="1">
        <v>1.1021838188171387</v>
      </c>
      <c r="BK322" s="1">
        <v>97.781692504882812</v>
      </c>
      <c r="BL322" s="1">
        <v>-4.0008687973022461</v>
      </c>
      <c r="BM322" s="1">
        <v>-1.8488854169845581E-2</v>
      </c>
      <c r="BN322" s="1">
        <v>0.5</v>
      </c>
      <c r="BO322" s="1">
        <v>-1.355140209197998</v>
      </c>
      <c r="BP322" s="1">
        <v>7.355140209197998</v>
      </c>
      <c r="BQ322" s="1">
        <v>1</v>
      </c>
      <c r="BR322" s="1">
        <v>0</v>
      </c>
      <c r="BS322" s="1">
        <v>0.15999999642372131</v>
      </c>
      <c r="BT322" s="1">
        <v>111115</v>
      </c>
      <c r="BU322">
        <f t="shared" si="416"/>
        <v>1.5006130981445311</v>
      </c>
      <c r="BV322">
        <f t="shared" si="417"/>
        <v>3.4682872515670411E-3</v>
      </c>
      <c r="BW322">
        <f t="shared" si="418"/>
        <v>305.73079147338865</v>
      </c>
      <c r="BX322">
        <f t="shared" si="419"/>
        <v>308.21120681762693</v>
      </c>
      <c r="BY322">
        <f t="shared" si="420"/>
        <v>320.3569459644641</v>
      </c>
      <c r="BZ322">
        <f t="shared" si="421"/>
        <v>0.7899463515082682</v>
      </c>
      <c r="CA322">
        <f t="shared" si="422"/>
        <v>4.9343193397950387</v>
      </c>
      <c r="CB322">
        <f t="shared" si="423"/>
        <v>50.462609240974629</v>
      </c>
      <c r="CC322">
        <f t="shared" si="424"/>
        <v>39.729474017585957</v>
      </c>
      <c r="CD322">
        <f t="shared" si="425"/>
        <v>33.820999145507812</v>
      </c>
      <c r="CE322">
        <f t="shared" si="426"/>
        <v>5.2898927390788266</v>
      </c>
      <c r="CF322">
        <f t="shared" si="427"/>
        <v>8.4626467490882221E-2</v>
      </c>
      <c r="CG322">
        <f t="shared" si="428"/>
        <v>1.0495041280267179</v>
      </c>
      <c r="CH322">
        <f t="shared" si="429"/>
        <v>4.2403886110521087</v>
      </c>
      <c r="CI322">
        <f t="shared" si="430"/>
        <v>5.296089542591751E-2</v>
      </c>
      <c r="CJ322">
        <f t="shared" si="431"/>
        <v>22.026473641482781</v>
      </c>
      <c r="CK322">
        <f t="shared" si="432"/>
        <v>0.57173927998858665</v>
      </c>
      <c r="CL322">
        <f t="shared" si="433"/>
        <v>19.524306936202006</v>
      </c>
      <c r="CM322">
        <f t="shared" si="434"/>
        <v>392.85123688853065</v>
      </c>
      <c r="CN322">
        <f t="shared" si="435"/>
        <v>3.9074948175875689E-3</v>
      </c>
      <c r="CO322">
        <f t="shared" si="436"/>
        <v>0</v>
      </c>
      <c r="CP322">
        <f t="shared" si="437"/>
        <v>1751.8533455217989</v>
      </c>
      <c r="CQ322">
        <f t="shared" si="438"/>
        <v>188.81683349609375</v>
      </c>
      <c r="CR322">
        <f t="shared" si="439"/>
        <v>9.7862287675349366E-2</v>
      </c>
      <c r="CS322">
        <v>-9999</v>
      </c>
    </row>
    <row r="323" spans="1:97" x14ac:dyDescent="0.2">
      <c r="A323" t="s">
        <v>84</v>
      </c>
      <c r="B323" t="s">
        <v>243</v>
      </c>
      <c r="C323" t="s">
        <v>102</v>
      </c>
      <c r="D323">
        <v>1</v>
      </c>
      <c r="E323">
        <v>2</v>
      </c>
      <c r="F323" t="s">
        <v>248</v>
      </c>
      <c r="G323" t="s">
        <v>103</v>
      </c>
      <c r="H323" t="s">
        <v>417</v>
      </c>
      <c r="I323">
        <v>4</v>
      </c>
      <c r="J323" s="6">
        <v>20130616</v>
      </c>
      <c r="K323" s="6" t="s">
        <v>294</v>
      </c>
      <c r="L323" s="6" t="s">
        <v>86</v>
      </c>
      <c r="M323" s="6" t="s">
        <v>87</v>
      </c>
      <c r="O323" s="1">
        <v>35</v>
      </c>
      <c r="P323" s="1" t="s">
        <v>452</v>
      </c>
      <c r="Q323" s="1">
        <v>12104.999998759478</v>
      </c>
      <c r="R323" s="1">
        <v>0</v>
      </c>
      <c r="S323">
        <f t="shared" si="400"/>
        <v>18.779582269487836</v>
      </c>
      <c r="T323">
        <f t="shared" si="401"/>
        <v>8.4947063792416178E-2</v>
      </c>
      <c r="U323">
        <f t="shared" si="402"/>
        <v>483.5555794485839</v>
      </c>
      <c r="V323" s="1">
        <v>35</v>
      </c>
      <c r="W323" s="1">
        <v>35</v>
      </c>
      <c r="X323" s="1">
        <v>0</v>
      </c>
      <c r="Y323" s="1">
        <v>0</v>
      </c>
      <c r="Z323" s="1">
        <v>460.925537109375</v>
      </c>
      <c r="AA323" s="1">
        <v>677.4071044921875</v>
      </c>
      <c r="AB323" s="1">
        <v>579.199462890625</v>
      </c>
      <c r="AC323">
        <v>-9999</v>
      </c>
      <c r="AD323">
        <f t="shared" si="403"/>
        <v>0.31957380716444667</v>
      </c>
      <c r="AE323">
        <f t="shared" si="404"/>
        <v>0.14497580694135623</v>
      </c>
      <c r="AF323" s="1">
        <v>-1</v>
      </c>
      <c r="AG323" s="1">
        <v>0.87</v>
      </c>
      <c r="AH323" s="1">
        <v>0.92</v>
      </c>
      <c r="AI323" s="1">
        <v>9.9013681411743164</v>
      </c>
      <c r="AJ323">
        <f t="shared" si="405"/>
        <v>0.87495068407058729</v>
      </c>
      <c r="AK323">
        <f t="shared" si="406"/>
        <v>1.1294177559816869E-2</v>
      </c>
      <c r="AL323">
        <f t="shared" si="407"/>
        <v>0.45365359641866521</v>
      </c>
      <c r="AM323">
        <f t="shared" si="408"/>
        <v>1.4696671153011915</v>
      </c>
      <c r="AN323">
        <f t="shared" si="409"/>
        <v>-1</v>
      </c>
      <c r="AO323" s="1">
        <v>2001.6075439453125</v>
      </c>
      <c r="AP323" s="1">
        <v>0.5</v>
      </c>
      <c r="AQ323">
        <f t="shared" si="410"/>
        <v>126.94863726440462</v>
      </c>
      <c r="AR323">
        <f t="shared" si="411"/>
        <v>3.4539650269101858</v>
      </c>
      <c r="AS323">
        <f t="shared" si="412"/>
        <v>3.8894754223088719</v>
      </c>
      <c r="AT323">
        <f t="shared" si="413"/>
        <v>32.594097137451172</v>
      </c>
      <c r="AU323" s="1">
        <v>2</v>
      </c>
      <c r="AV323">
        <f t="shared" si="414"/>
        <v>4.644859790802002</v>
      </c>
      <c r="AW323" s="1">
        <v>1</v>
      </c>
      <c r="AX323">
        <f t="shared" si="415"/>
        <v>9.2897195816040039</v>
      </c>
      <c r="AY323" s="1">
        <v>35.077724456787109</v>
      </c>
      <c r="AZ323" s="1">
        <v>32.594097137451172</v>
      </c>
      <c r="BA323" s="1">
        <v>37.101371765136719</v>
      </c>
      <c r="BB323" s="1">
        <v>899.45556640625</v>
      </c>
      <c r="BC323" s="1">
        <v>884.90545654296875</v>
      </c>
      <c r="BD323" s="1">
        <v>8.4461994171142578</v>
      </c>
      <c r="BE323" s="1">
        <v>10.723019599914551</v>
      </c>
      <c r="BF323" s="1">
        <v>14.559267044067383</v>
      </c>
      <c r="BG323" s="1">
        <v>18.483972549438477</v>
      </c>
      <c r="BH323" s="1">
        <v>300.14913940429688</v>
      </c>
      <c r="BI323" s="1">
        <v>2001.6075439453125</v>
      </c>
      <c r="BJ323" s="1">
        <v>0.94692564010620117</v>
      </c>
      <c r="BK323" s="1">
        <v>97.784530639648438</v>
      </c>
      <c r="BL323" s="1">
        <v>-7.3132467269897461</v>
      </c>
      <c r="BM323" s="1">
        <v>-2.0337074995040894E-2</v>
      </c>
      <c r="BN323" s="1">
        <v>0.5</v>
      </c>
      <c r="BO323" s="1">
        <v>-1.355140209197998</v>
      </c>
      <c r="BP323" s="1">
        <v>7.355140209197998</v>
      </c>
      <c r="BQ323" s="1">
        <v>1</v>
      </c>
      <c r="BR323" s="1">
        <v>0</v>
      </c>
      <c r="BS323" s="1">
        <v>0.15999999642372131</v>
      </c>
      <c r="BT323" s="1">
        <v>111115</v>
      </c>
      <c r="BU323">
        <f t="shared" si="416"/>
        <v>1.5007456970214841</v>
      </c>
      <c r="BV323">
        <f t="shared" si="417"/>
        <v>3.4539650269101857E-3</v>
      </c>
      <c r="BW323">
        <f t="shared" si="418"/>
        <v>305.74409713745115</v>
      </c>
      <c r="BX323">
        <f t="shared" si="419"/>
        <v>308.22772445678709</v>
      </c>
      <c r="BY323">
        <f t="shared" si="420"/>
        <v>320.2571998729436</v>
      </c>
      <c r="BZ323">
        <f t="shared" si="421"/>
        <v>0.79223719983475516</v>
      </c>
      <c r="CA323">
        <f t="shared" si="422"/>
        <v>4.938020860926267</v>
      </c>
      <c r="CB323">
        <f t="shared" si="423"/>
        <v>50.498998447143549</v>
      </c>
      <c r="CC323">
        <f t="shared" si="424"/>
        <v>39.775978847228998</v>
      </c>
      <c r="CD323">
        <f t="shared" si="425"/>
        <v>33.835910797119141</v>
      </c>
      <c r="CE323">
        <f t="shared" si="426"/>
        <v>5.2943000689260629</v>
      </c>
      <c r="CF323">
        <f t="shared" si="427"/>
        <v>8.4177329366659684E-2</v>
      </c>
      <c r="CG323">
        <f t="shared" si="428"/>
        <v>1.0485454386173951</v>
      </c>
      <c r="CH323">
        <f t="shared" si="429"/>
        <v>4.2457546303086673</v>
      </c>
      <c r="CI323">
        <f t="shared" si="430"/>
        <v>5.2679449417192048E-2</v>
      </c>
      <c r="CJ323">
        <f t="shared" si="431"/>
        <v>47.28425537456301</v>
      </c>
      <c r="CK323">
        <f t="shared" si="432"/>
        <v>0.54644886170967311</v>
      </c>
      <c r="CL323">
        <f t="shared" si="433"/>
        <v>19.483145729425765</v>
      </c>
      <c r="CM323">
        <f t="shared" si="434"/>
        <v>882.17637136003032</v>
      </c>
      <c r="CN323">
        <f t="shared" si="435"/>
        <v>4.1475304709204016E-3</v>
      </c>
      <c r="CO323">
        <f t="shared" si="436"/>
        <v>0</v>
      </c>
      <c r="CP323">
        <f t="shared" si="437"/>
        <v>1751.3078898157994</v>
      </c>
      <c r="CQ323">
        <f t="shared" si="438"/>
        <v>216.4815673828125</v>
      </c>
      <c r="CR323">
        <f t="shared" si="439"/>
        <v>0.14497580694135623</v>
      </c>
      <c r="CS323">
        <v>-9999</v>
      </c>
    </row>
    <row r="324" spans="1:97" x14ac:dyDescent="0.2">
      <c r="A324" t="s">
        <v>84</v>
      </c>
      <c r="B324" t="s">
        <v>243</v>
      </c>
      <c r="C324" t="s">
        <v>102</v>
      </c>
      <c r="D324">
        <v>1</v>
      </c>
      <c r="E324">
        <v>2</v>
      </c>
      <c r="F324" t="s">
        <v>248</v>
      </c>
      <c r="G324" t="s">
        <v>103</v>
      </c>
      <c r="H324" t="s">
        <v>417</v>
      </c>
      <c r="I324">
        <v>4</v>
      </c>
      <c r="J324" s="6">
        <v>20130616</v>
      </c>
      <c r="K324" s="6" t="s">
        <v>294</v>
      </c>
      <c r="L324" s="6" t="s">
        <v>86</v>
      </c>
      <c r="M324" s="6" t="s">
        <v>87</v>
      </c>
      <c r="O324" s="1">
        <v>36</v>
      </c>
      <c r="P324" s="1" t="s">
        <v>453</v>
      </c>
      <c r="Q324" s="1">
        <v>12211.499999483116</v>
      </c>
      <c r="R324" s="1">
        <v>0</v>
      </c>
      <c r="S324">
        <f t="shared" si="400"/>
        <v>24.511510849707872</v>
      </c>
      <c r="T324">
        <f t="shared" si="401"/>
        <v>8.3709045626369397E-2</v>
      </c>
      <c r="U324">
        <f t="shared" si="402"/>
        <v>648.73722067169592</v>
      </c>
      <c r="V324" s="1">
        <v>36</v>
      </c>
      <c r="W324" s="1">
        <v>36</v>
      </c>
      <c r="X324" s="1">
        <v>0</v>
      </c>
      <c r="Y324" s="1">
        <v>0</v>
      </c>
      <c r="Z324" s="1">
        <v>462.89892578125</v>
      </c>
      <c r="AA324" s="1">
        <v>690.7025146484375</v>
      </c>
      <c r="AB324" s="1">
        <v>580.17047119140625</v>
      </c>
      <c r="AC324">
        <v>-9999</v>
      </c>
      <c r="AD324">
        <f t="shared" si="403"/>
        <v>0.32981433256130227</v>
      </c>
      <c r="AE324">
        <f t="shared" si="404"/>
        <v>0.16002843642938125</v>
      </c>
      <c r="AF324" s="1">
        <v>-1</v>
      </c>
      <c r="AG324" s="1">
        <v>0.87</v>
      </c>
      <c r="AH324" s="1">
        <v>0.92</v>
      </c>
      <c r="AI324" s="1">
        <v>9.9013681411743164</v>
      </c>
      <c r="AJ324">
        <f t="shared" si="405"/>
        <v>0.87495068407058729</v>
      </c>
      <c r="AK324">
        <f t="shared" si="406"/>
        <v>1.4568355094469894E-2</v>
      </c>
      <c r="AL324">
        <f t="shared" si="407"/>
        <v>0.48520764754708445</v>
      </c>
      <c r="AM324">
        <f t="shared" si="408"/>
        <v>1.4921238226740661</v>
      </c>
      <c r="AN324">
        <f t="shared" si="409"/>
        <v>-1</v>
      </c>
      <c r="AO324" s="1">
        <v>2001.437744140625</v>
      </c>
      <c r="AP324" s="1">
        <v>0.5</v>
      </c>
      <c r="AQ324">
        <f t="shared" si="410"/>
        <v>140.11764422805967</v>
      </c>
      <c r="AR324">
        <f t="shared" si="411"/>
        <v>3.4110729262081105</v>
      </c>
      <c r="AS324">
        <f t="shared" si="412"/>
        <v>3.8973862958684435</v>
      </c>
      <c r="AT324">
        <f t="shared" si="413"/>
        <v>32.613243103027344</v>
      </c>
      <c r="AU324" s="1">
        <v>2</v>
      </c>
      <c r="AV324">
        <f t="shared" si="414"/>
        <v>4.644859790802002</v>
      </c>
      <c r="AW324" s="1">
        <v>1</v>
      </c>
      <c r="AX324">
        <f t="shared" si="415"/>
        <v>9.2897195816040039</v>
      </c>
      <c r="AY324" s="1">
        <v>35.087821960449219</v>
      </c>
      <c r="AZ324" s="1">
        <v>32.613243103027344</v>
      </c>
      <c r="BA324" s="1">
        <v>37.098899841308594</v>
      </c>
      <c r="BB324" s="1">
        <v>1199.987060546875</v>
      </c>
      <c r="BC324" s="1">
        <v>1180.9681396484375</v>
      </c>
      <c r="BD324" s="1">
        <v>8.4478845596313477</v>
      </c>
      <c r="BE324" s="1">
        <v>10.696702003479004</v>
      </c>
      <c r="BF324" s="1">
        <v>14.553939819335938</v>
      </c>
      <c r="BG324" s="1">
        <v>18.428180694580078</v>
      </c>
      <c r="BH324" s="1">
        <v>300.12091064453125</v>
      </c>
      <c r="BI324" s="1">
        <v>2001.437744140625</v>
      </c>
      <c r="BJ324" s="1">
        <v>1.0488513708114624</v>
      </c>
      <c r="BK324" s="1">
        <v>97.783882141113281</v>
      </c>
      <c r="BL324" s="1">
        <v>-9.0714254379272461</v>
      </c>
      <c r="BM324" s="1">
        <v>-1.8989533185958862E-2</v>
      </c>
      <c r="BN324" s="1">
        <v>0.5</v>
      </c>
      <c r="BO324" s="1">
        <v>-1.355140209197998</v>
      </c>
      <c r="BP324" s="1">
        <v>7.355140209197998</v>
      </c>
      <c r="BQ324" s="1">
        <v>1</v>
      </c>
      <c r="BR324" s="1">
        <v>0</v>
      </c>
      <c r="BS324" s="1">
        <v>0.15999999642372131</v>
      </c>
      <c r="BT324" s="1">
        <v>111115</v>
      </c>
      <c r="BU324">
        <f t="shared" si="416"/>
        <v>1.500604553222656</v>
      </c>
      <c r="BV324">
        <f t="shared" si="417"/>
        <v>3.4110729262081104E-3</v>
      </c>
      <c r="BW324">
        <f t="shared" si="418"/>
        <v>305.76324310302732</v>
      </c>
      <c r="BX324">
        <f t="shared" si="419"/>
        <v>308.2378219604492</v>
      </c>
      <c r="BY324">
        <f t="shared" si="420"/>
        <v>320.23003190480085</v>
      </c>
      <c r="BZ324">
        <f t="shared" si="421"/>
        <v>0.79922401523180409</v>
      </c>
      <c r="CA324">
        <f t="shared" si="422"/>
        <v>4.9433513438752446</v>
      </c>
      <c r="CB324">
        <f t="shared" si="423"/>
        <v>50.553846253940144</v>
      </c>
      <c r="CC324">
        <f t="shared" si="424"/>
        <v>39.85714425046114</v>
      </c>
      <c r="CD324">
        <f t="shared" si="425"/>
        <v>33.850532531738281</v>
      </c>
      <c r="CE324">
        <f t="shared" si="426"/>
        <v>5.2986248106930756</v>
      </c>
      <c r="CF324">
        <f t="shared" si="427"/>
        <v>8.2961485198019699E-2</v>
      </c>
      <c r="CG324">
        <f t="shared" si="428"/>
        <v>1.0459650480068012</v>
      </c>
      <c r="CH324">
        <f t="shared" si="429"/>
        <v>4.2526597626862745</v>
      </c>
      <c r="CI324">
        <f t="shared" si="430"/>
        <v>5.1917577640163977E-2</v>
      </c>
      <c r="CJ324">
        <f t="shared" si="431"/>
        <v>63.436043926714511</v>
      </c>
      <c r="CK324">
        <f t="shared" si="432"/>
        <v>0.54932660661346766</v>
      </c>
      <c r="CL324">
        <f t="shared" si="433"/>
        <v>19.394549317801179</v>
      </c>
      <c r="CM324">
        <f t="shared" si="434"/>
        <v>1177.4060795284922</v>
      </c>
      <c r="CN324">
        <f t="shared" si="435"/>
        <v>4.0376019310079843E-3</v>
      </c>
      <c r="CO324">
        <f t="shared" si="436"/>
        <v>0</v>
      </c>
      <c r="CP324">
        <f t="shared" si="437"/>
        <v>1751.1593233605329</v>
      </c>
      <c r="CQ324">
        <f t="shared" si="438"/>
        <v>227.8035888671875</v>
      </c>
      <c r="CR324">
        <f t="shared" si="439"/>
        <v>0.16002843642938125</v>
      </c>
      <c r="CS324">
        <v>-9999</v>
      </c>
    </row>
    <row r="325" spans="1:97" x14ac:dyDescent="0.2">
      <c r="A325" t="s">
        <v>84</v>
      </c>
      <c r="B325" t="s">
        <v>243</v>
      </c>
      <c r="C325" t="s">
        <v>102</v>
      </c>
      <c r="D325">
        <v>1</v>
      </c>
      <c r="E325">
        <v>2</v>
      </c>
      <c r="F325" t="s">
        <v>248</v>
      </c>
      <c r="G325" t="s">
        <v>103</v>
      </c>
      <c r="H325" t="s">
        <v>417</v>
      </c>
      <c r="I325">
        <v>4</v>
      </c>
      <c r="J325" s="6">
        <v>20130616</v>
      </c>
      <c r="K325" s="6" t="s">
        <v>294</v>
      </c>
      <c r="L325" s="6" t="s">
        <v>86</v>
      </c>
      <c r="M325" s="6" t="s">
        <v>87</v>
      </c>
      <c r="O325" s="1">
        <v>37</v>
      </c>
      <c r="P325" s="1" t="s">
        <v>454</v>
      </c>
      <c r="Q325" s="1">
        <v>12364.499999207444</v>
      </c>
      <c r="R325" s="1">
        <v>0</v>
      </c>
      <c r="S325">
        <f t="shared" si="400"/>
        <v>28.568658350685176</v>
      </c>
      <c r="T325">
        <f t="shared" si="401"/>
        <v>8.0852643250684531E-2</v>
      </c>
      <c r="U325">
        <f t="shared" si="402"/>
        <v>832.47228920736313</v>
      </c>
      <c r="V325" s="1">
        <v>37</v>
      </c>
      <c r="W325" s="1">
        <v>37</v>
      </c>
      <c r="X325" s="1">
        <v>0</v>
      </c>
      <c r="Y325" s="1">
        <v>0</v>
      </c>
      <c r="Z325" s="1">
        <v>465.754150390625</v>
      </c>
      <c r="AA325" s="1">
        <v>698.107177734375</v>
      </c>
      <c r="AB325" s="1">
        <v>580.8819580078125</v>
      </c>
      <c r="AC325">
        <v>-9999</v>
      </c>
      <c r="AD325">
        <f t="shared" si="403"/>
        <v>0.33283288691834473</v>
      </c>
      <c r="AE325">
        <f t="shared" si="404"/>
        <v>0.16791865699906311</v>
      </c>
      <c r="AF325" s="1">
        <v>-1</v>
      </c>
      <c r="AG325" s="1">
        <v>0.87</v>
      </c>
      <c r="AH325" s="1">
        <v>0.92</v>
      </c>
      <c r="AI325" s="1">
        <v>9.9013681411743164</v>
      </c>
      <c r="AJ325">
        <f t="shared" si="405"/>
        <v>0.87495068407058729</v>
      </c>
      <c r="AK325">
        <f t="shared" si="406"/>
        <v>1.6884547658218632E-2</v>
      </c>
      <c r="AL325">
        <f t="shared" si="407"/>
        <v>0.50451341678942707</v>
      </c>
      <c r="AM325">
        <f t="shared" si="408"/>
        <v>1.4988748401895657</v>
      </c>
      <c r="AN325">
        <f t="shared" si="409"/>
        <v>-1</v>
      </c>
      <c r="AO325" s="1">
        <v>2001.513916015625</v>
      </c>
      <c r="AP325" s="1">
        <v>0.5</v>
      </c>
      <c r="AQ325">
        <f t="shared" si="410"/>
        <v>147.03175649169339</v>
      </c>
      <c r="AR325">
        <f t="shared" si="411"/>
        <v>3.3136929066333636</v>
      </c>
      <c r="AS325">
        <f t="shared" si="412"/>
        <v>3.9186226027673356</v>
      </c>
      <c r="AT325">
        <f t="shared" si="413"/>
        <v>32.664482116699219</v>
      </c>
      <c r="AU325" s="1">
        <v>2</v>
      </c>
      <c r="AV325">
        <f t="shared" si="414"/>
        <v>4.644859790802002</v>
      </c>
      <c r="AW325" s="1">
        <v>1</v>
      </c>
      <c r="AX325">
        <f t="shared" si="415"/>
        <v>9.2897195816040039</v>
      </c>
      <c r="AY325" s="1">
        <v>35.095417022705078</v>
      </c>
      <c r="AZ325" s="1">
        <v>32.664482116699219</v>
      </c>
      <c r="BA325" s="1">
        <v>37.101871490478516</v>
      </c>
      <c r="BB325" s="1">
        <v>1500.6676025390625</v>
      </c>
      <c r="BC325" s="1">
        <v>1478.3642578125</v>
      </c>
      <c r="BD325" s="1">
        <v>8.4405956268310547</v>
      </c>
      <c r="BE325" s="1">
        <v>10.625435829162598</v>
      </c>
      <c r="BF325" s="1">
        <v>14.535588264465332</v>
      </c>
      <c r="BG325" s="1">
        <v>18.298112869262695</v>
      </c>
      <c r="BH325" s="1">
        <v>300.11196899414062</v>
      </c>
      <c r="BI325" s="1">
        <v>2001.513916015625</v>
      </c>
      <c r="BJ325" s="1">
        <v>1.1187688112258911</v>
      </c>
      <c r="BK325" s="1">
        <v>97.7860107421875</v>
      </c>
      <c r="BL325" s="1">
        <v>-10.587416648864746</v>
      </c>
      <c r="BM325" s="1">
        <v>-1.6713112592697144E-2</v>
      </c>
      <c r="BN325" s="1">
        <v>0.5</v>
      </c>
      <c r="BO325" s="1">
        <v>-1.355140209197998</v>
      </c>
      <c r="BP325" s="1">
        <v>7.355140209197998</v>
      </c>
      <c r="BQ325" s="1">
        <v>1</v>
      </c>
      <c r="BR325" s="1">
        <v>0</v>
      </c>
      <c r="BS325" s="1">
        <v>0.15999999642372131</v>
      </c>
      <c r="BT325" s="1">
        <v>111115</v>
      </c>
      <c r="BU325">
        <f t="shared" si="416"/>
        <v>1.5005598449707029</v>
      </c>
      <c r="BV325">
        <f t="shared" si="417"/>
        <v>3.3136929066333635E-3</v>
      </c>
      <c r="BW325">
        <f t="shared" si="418"/>
        <v>305.8144821166992</v>
      </c>
      <c r="BX325">
        <f t="shared" si="419"/>
        <v>308.24541702270506</v>
      </c>
      <c r="BY325">
        <f t="shared" si="420"/>
        <v>320.24221940452844</v>
      </c>
      <c r="BZ325">
        <f t="shared" si="421"/>
        <v>0.81422463057042738</v>
      </c>
      <c r="CA325">
        <f t="shared" si="422"/>
        <v>4.9576415848982531</v>
      </c>
      <c r="CB325">
        <f t="shared" si="423"/>
        <v>50.698883687658139</v>
      </c>
      <c r="CC325">
        <f t="shared" si="424"/>
        <v>40.073447858495541</v>
      </c>
      <c r="CD325">
        <f t="shared" si="425"/>
        <v>33.879949569702148</v>
      </c>
      <c r="CE325">
        <f t="shared" si="426"/>
        <v>5.3073349407753323</v>
      </c>
      <c r="CF325">
        <f t="shared" si="427"/>
        <v>8.0155017773418255E-2</v>
      </c>
      <c r="CG325">
        <f t="shared" si="428"/>
        <v>1.0390189821309177</v>
      </c>
      <c r="CH325">
        <f t="shared" si="429"/>
        <v>4.2683159586444148</v>
      </c>
      <c r="CI325">
        <f t="shared" si="430"/>
        <v>5.0159099760560079E-2</v>
      </c>
      <c r="CJ325">
        <f t="shared" si="431"/>
        <v>81.404144215004635</v>
      </c>
      <c r="CK325">
        <f t="shared" si="432"/>
        <v>0.56310363620340254</v>
      </c>
      <c r="CL325">
        <f t="shared" si="433"/>
        <v>19.161240839236093</v>
      </c>
      <c r="CM325">
        <f t="shared" si="434"/>
        <v>1474.2126051781408</v>
      </c>
      <c r="CN325">
        <f t="shared" si="435"/>
        <v>3.7132428605518809E-3</v>
      </c>
      <c r="CO325">
        <f t="shared" si="436"/>
        <v>0</v>
      </c>
      <c r="CP325">
        <f t="shared" si="437"/>
        <v>1751.225969994671</v>
      </c>
      <c r="CQ325">
        <f t="shared" si="438"/>
        <v>232.35302734375</v>
      </c>
      <c r="CR325">
        <f t="shared" si="439"/>
        <v>0.16791865699906311</v>
      </c>
      <c r="CS325">
        <v>-9999</v>
      </c>
    </row>
    <row r="326" spans="1:97" x14ac:dyDescent="0.2">
      <c r="A326" t="s">
        <v>84</v>
      </c>
      <c r="B326" t="s">
        <v>195</v>
      </c>
      <c r="C326" t="s">
        <v>455</v>
      </c>
      <c r="D326">
        <v>1</v>
      </c>
      <c r="E326">
        <v>1</v>
      </c>
      <c r="F326" t="s">
        <v>248</v>
      </c>
      <c r="H326" t="s">
        <v>456</v>
      </c>
      <c r="I326">
        <v>1</v>
      </c>
      <c r="J326" s="6">
        <v>20130616</v>
      </c>
      <c r="K326" s="6" t="s">
        <v>294</v>
      </c>
      <c r="L326" s="6" t="s">
        <v>86</v>
      </c>
      <c r="M326" s="6" t="s">
        <v>87</v>
      </c>
      <c r="O326" s="1">
        <v>1</v>
      </c>
      <c r="P326" s="1" t="s">
        <v>457</v>
      </c>
      <c r="Q326" s="1">
        <v>1547.5000586146489</v>
      </c>
      <c r="R326" s="1">
        <v>0</v>
      </c>
      <c r="S326">
        <f t="shared" si="400"/>
        <v>8.7416213667533338</v>
      </c>
      <c r="T326">
        <f t="shared" si="401"/>
        <v>8.2439035201885752E-2</v>
      </c>
      <c r="U326">
        <f t="shared" si="402"/>
        <v>213.40618915061233</v>
      </c>
      <c r="V326" s="1">
        <v>38</v>
      </c>
      <c r="W326" s="1">
        <v>38</v>
      </c>
      <c r="X326" s="1">
        <v>0</v>
      </c>
      <c r="Y326" s="1">
        <v>0</v>
      </c>
      <c r="Z326" s="1">
        <v>330.9404296875</v>
      </c>
      <c r="AA326" s="1">
        <v>513.41461181640625</v>
      </c>
      <c r="AB326" s="1">
        <v>449.34628295898438</v>
      </c>
      <c r="AC326">
        <v>-9999</v>
      </c>
      <c r="AD326">
        <f t="shared" si="403"/>
        <v>0.35541291176605205</v>
      </c>
      <c r="AE326">
        <f t="shared" si="404"/>
        <v>0.12478867446089029</v>
      </c>
      <c r="AF326" s="1">
        <v>-1</v>
      </c>
      <c r="AG326" s="1">
        <v>0.87</v>
      </c>
      <c r="AH326" s="1">
        <v>0.92</v>
      </c>
      <c r="AI326" s="1">
        <v>10.138094902038574</v>
      </c>
      <c r="AJ326">
        <f t="shared" si="405"/>
        <v>0.87506904745101932</v>
      </c>
      <c r="AK326">
        <f t="shared" si="406"/>
        <v>5.5670217830810316E-3</v>
      </c>
      <c r="AL326">
        <f t="shared" si="407"/>
        <v>0.35110900681917689</v>
      </c>
      <c r="AM326">
        <f t="shared" si="408"/>
        <v>1.5513807494031864</v>
      </c>
      <c r="AN326">
        <f t="shared" si="409"/>
        <v>-1</v>
      </c>
      <c r="AO326" s="1">
        <v>1999.705322265625</v>
      </c>
      <c r="AP326" s="1">
        <v>0.5</v>
      </c>
      <c r="AQ326">
        <f t="shared" si="410"/>
        <v>109.18261727945357</v>
      </c>
      <c r="AR326">
        <f t="shared" si="411"/>
        <v>1.6389126896491537</v>
      </c>
      <c r="AS326">
        <f t="shared" si="412"/>
        <v>1.9228513274953829</v>
      </c>
      <c r="AT326">
        <f t="shared" si="413"/>
        <v>23.190454483032227</v>
      </c>
      <c r="AU326" s="1">
        <v>2</v>
      </c>
      <c r="AV326">
        <f t="shared" si="414"/>
        <v>4.644859790802002</v>
      </c>
      <c r="AW326" s="1">
        <v>1</v>
      </c>
      <c r="AX326">
        <f t="shared" si="415"/>
        <v>9.2897195816040039</v>
      </c>
      <c r="AY326" s="1">
        <v>18.310064315795898</v>
      </c>
      <c r="AZ326" s="1">
        <v>23.190454483032227</v>
      </c>
      <c r="BA326" s="1">
        <v>17.009801864624023</v>
      </c>
      <c r="BB326" s="1">
        <v>400.34454345703125</v>
      </c>
      <c r="BC326" s="1">
        <v>394.09039306640625</v>
      </c>
      <c r="BD326" s="1">
        <v>8.4267215728759766</v>
      </c>
      <c r="BE326" s="1">
        <v>9.5082178115844727</v>
      </c>
      <c r="BF326" s="1">
        <v>39.005943298339844</v>
      </c>
      <c r="BG326" s="1">
        <v>44.012020111083984</v>
      </c>
      <c r="BH326" s="1">
        <v>300.20068359375</v>
      </c>
      <c r="BI326" s="1">
        <v>1999.705322265625</v>
      </c>
      <c r="BJ326" s="1">
        <v>0.75493162870407104</v>
      </c>
      <c r="BK326" s="1">
        <v>97.761634826660156</v>
      </c>
      <c r="BL326" s="1">
        <v>-1.9084959030151367</v>
      </c>
      <c r="BM326" s="1">
        <v>8.3619147539138794E-2</v>
      </c>
      <c r="BN326" s="1">
        <v>0.5</v>
      </c>
      <c r="BO326" s="1">
        <v>-1.355140209197998</v>
      </c>
      <c r="BP326" s="1">
        <v>7.355140209197998</v>
      </c>
      <c r="BQ326" s="1">
        <v>1</v>
      </c>
      <c r="BR326" s="1">
        <v>0</v>
      </c>
      <c r="BS326" s="1">
        <v>0.15999999642372131</v>
      </c>
      <c r="BT326" s="1">
        <v>111115</v>
      </c>
      <c r="BU326">
        <f t="shared" si="416"/>
        <v>1.5010034179687499</v>
      </c>
      <c r="BV326">
        <f t="shared" si="417"/>
        <v>1.6389126896491537E-3</v>
      </c>
      <c r="BW326">
        <f t="shared" si="418"/>
        <v>296.3404544830322</v>
      </c>
      <c r="BX326">
        <f t="shared" si="419"/>
        <v>291.46006431579588</v>
      </c>
      <c r="BY326">
        <f t="shared" si="420"/>
        <v>319.95284441099648</v>
      </c>
      <c r="BZ326">
        <f t="shared" si="421"/>
        <v>0.77726108146529449</v>
      </c>
      <c r="CA326">
        <f t="shared" si="422"/>
        <v>2.8523902450438499</v>
      </c>
      <c r="CB326">
        <f t="shared" si="423"/>
        <v>29.176990033988126</v>
      </c>
      <c r="CC326">
        <f t="shared" si="424"/>
        <v>19.668772222403653</v>
      </c>
      <c r="CD326">
        <f t="shared" si="425"/>
        <v>20.750259399414062</v>
      </c>
      <c r="CE326">
        <f t="shared" si="426"/>
        <v>2.4578821189270492</v>
      </c>
      <c r="CF326">
        <f t="shared" si="427"/>
        <v>8.171388800763843E-2</v>
      </c>
      <c r="CG326">
        <f t="shared" si="428"/>
        <v>0.92953891754846696</v>
      </c>
      <c r="CH326">
        <f t="shared" si="429"/>
        <v>1.5283432013785823</v>
      </c>
      <c r="CI326">
        <f t="shared" si="430"/>
        <v>5.1135838635989792E-2</v>
      </c>
      <c r="CJ326">
        <f t="shared" si="431"/>
        <v>20.862937933491327</v>
      </c>
      <c r="CK326">
        <f t="shared" si="432"/>
        <v>0.54151583724257979</v>
      </c>
      <c r="CL326">
        <f t="shared" si="433"/>
        <v>31.863090653668614</v>
      </c>
      <c r="CM326">
        <f t="shared" si="434"/>
        <v>392.82004375807122</v>
      </c>
      <c r="CN326">
        <f t="shared" si="435"/>
        <v>7.090653302825131E-3</v>
      </c>
      <c r="CO326">
        <f t="shared" si="436"/>
        <v>0</v>
      </c>
      <c r="CP326">
        <f t="shared" si="437"/>
        <v>1749.8802315377141</v>
      </c>
      <c r="CQ326">
        <f t="shared" si="438"/>
        <v>182.47418212890625</v>
      </c>
      <c r="CR326">
        <f t="shared" si="439"/>
        <v>0.12478867446089029</v>
      </c>
      <c r="CS326">
        <v>-9999</v>
      </c>
    </row>
    <row r="327" spans="1:97" x14ac:dyDescent="0.2">
      <c r="A327" t="s">
        <v>84</v>
      </c>
      <c r="B327" t="s">
        <v>195</v>
      </c>
      <c r="C327" t="s">
        <v>455</v>
      </c>
      <c r="D327">
        <v>1</v>
      </c>
      <c r="E327">
        <v>1</v>
      </c>
      <c r="F327" t="s">
        <v>248</v>
      </c>
      <c r="H327" t="s">
        <v>456</v>
      </c>
      <c r="I327">
        <v>1</v>
      </c>
      <c r="J327" s="6">
        <v>20130616</v>
      </c>
      <c r="K327" s="6" t="s">
        <v>294</v>
      </c>
      <c r="L327" s="6" t="s">
        <v>86</v>
      </c>
      <c r="M327" s="6" t="s">
        <v>87</v>
      </c>
      <c r="O327" s="1">
        <v>2</v>
      </c>
      <c r="P327" s="1" t="s">
        <v>458</v>
      </c>
      <c r="Q327" s="1">
        <v>1656.5000588214025</v>
      </c>
      <c r="R327" s="1">
        <v>0</v>
      </c>
      <c r="S327">
        <f t="shared" si="400"/>
        <v>5.0259321701018305</v>
      </c>
      <c r="T327">
        <f t="shared" si="401"/>
        <v>8.316747882495748E-2</v>
      </c>
      <c r="U327">
        <f t="shared" si="402"/>
        <v>141.78056889607961</v>
      </c>
      <c r="V327" s="1">
        <v>39</v>
      </c>
      <c r="W327" s="1">
        <v>39</v>
      </c>
      <c r="X327" s="1">
        <v>0</v>
      </c>
      <c r="Y327" s="1">
        <v>0</v>
      </c>
      <c r="Z327" s="1">
        <v>322.25</v>
      </c>
      <c r="AA327" s="1">
        <v>481.96051025390625</v>
      </c>
      <c r="AB327" s="1">
        <v>429.66574096679688</v>
      </c>
      <c r="AC327">
        <v>-9999</v>
      </c>
      <c r="AD327">
        <f t="shared" si="403"/>
        <v>0.33137675568018554</v>
      </c>
      <c r="AE327">
        <f t="shared" si="404"/>
        <v>0.10850426160342362</v>
      </c>
      <c r="AF327" s="1">
        <v>-1</v>
      </c>
      <c r="AG327" s="1">
        <v>0.87</v>
      </c>
      <c r="AH327" s="1">
        <v>0.92</v>
      </c>
      <c r="AI327" s="1">
        <v>10.138094902038574</v>
      </c>
      <c r="AJ327">
        <f t="shared" si="405"/>
        <v>0.87506904745101932</v>
      </c>
      <c r="AK327">
        <f t="shared" si="406"/>
        <v>3.4436246493368522E-3</v>
      </c>
      <c r="AL327">
        <f t="shared" si="407"/>
        <v>0.32743473929155725</v>
      </c>
      <c r="AM327">
        <f t="shared" si="408"/>
        <v>1.4956105826343096</v>
      </c>
      <c r="AN327">
        <f t="shared" si="409"/>
        <v>-1</v>
      </c>
      <c r="AO327" s="1">
        <v>1999.705810546875</v>
      </c>
      <c r="AP327" s="1">
        <v>0.5</v>
      </c>
      <c r="AQ327">
        <f t="shared" si="410"/>
        <v>94.934754389553859</v>
      </c>
      <c r="AR327">
        <f t="shared" si="411"/>
        <v>1.6499392273892901</v>
      </c>
      <c r="AS327">
        <f t="shared" si="412"/>
        <v>1.9190446138280652</v>
      </c>
      <c r="AT327">
        <f t="shared" si="413"/>
        <v>23.171152114868164</v>
      </c>
      <c r="AU327" s="1">
        <v>2</v>
      </c>
      <c r="AV327">
        <f t="shared" si="414"/>
        <v>4.644859790802002</v>
      </c>
      <c r="AW327" s="1">
        <v>1</v>
      </c>
      <c r="AX327">
        <f t="shared" si="415"/>
        <v>9.2897195816040039</v>
      </c>
      <c r="AY327" s="1">
        <v>18.308734893798828</v>
      </c>
      <c r="AZ327" s="1">
        <v>23.171152114868164</v>
      </c>
      <c r="BA327" s="1">
        <v>17.009666442871094</v>
      </c>
      <c r="BB327" s="1">
        <v>249.02264404296875</v>
      </c>
      <c r="BC327" s="1">
        <v>245.40422058105469</v>
      </c>
      <c r="BD327" s="1">
        <v>8.4241170883178711</v>
      </c>
      <c r="BE327" s="1">
        <v>9.5129709243774414</v>
      </c>
      <c r="BF327" s="1">
        <v>38.997814178466797</v>
      </c>
      <c r="BG327" s="1">
        <v>44.038455963134766</v>
      </c>
      <c r="BH327" s="1">
        <v>300.17681884765625</v>
      </c>
      <c r="BI327" s="1">
        <v>1999.705810546875</v>
      </c>
      <c r="BJ327" s="1">
        <v>0.78811126947402954</v>
      </c>
      <c r="BK327" s="1">
        <v>97.763328552246094</v>
      </c>
      <c r="BL327" s="1">
        <v>-1.6258420944213867</v>
      </c>
      <c r="BM327" s="1">
        <v>8.1036597490310669E-2</v>
      </c>
      <c r="BN327" s="1">
        <v>0.75</v>
      </c>
      <c r="BO327" s="1">
        <v>-1.355140209197998</v>
      </c>
      <c r="BP327" s="1">
        <v>7.355140209197998</v>
      </c>
      <c r="BQ327" s="1">
        <v>1</v>
      </c>
      <c r="BR327" s="1">
        <v>0</v>
      </c>
      <c r="BS327" s="1">
        <v>0.15999999642372131</v>
      </c>
      <c r="BT327" s="1">
        <v>111115</v>
      </c>
      <c r="BU327">
        <f t="shared" si="416"/>
        <v>1.5008840942382811</v>
      </c>
      <c r="BV327">
        <f t="shared" si="417"/>
        <v>1.6499392273892901E-3</v>
      </c>
      <c r="BW327">
        <f t="shared" si="418"/>
        <v>296.32115211486814</v>
      </c>
      <c r="BX327">
        <f t="shared" si="419"/>
        <v>291.45873489379881</v>
      </c>
      <c r="BY327">
        <f t="shared" si="420"/>
        <v>319.95292253599473</v>
      </c>
      <c r="BZ327">
        <f t="shared" si="421"/>
        <v>0.77613195968495641</v>
      </c>
      <c r="CA327">
        <f t="shared" si="422"/>
        <v>2.8490643158159412</v>
      </c>
      <c r="CB327">
        <f t="shared" si="423"/>
        <v>29.142464337160551</v>
      </c>
      <c r="CC327">
        <f t="shared" si="424"/>
        <v>19.629493412783109</v>
      </c>
      <c r="CD327">
        <f t="shared" si="425"/>
        <v>20.739943504333496</v>
      </c>
      <c r="CE327">
        <f t="shared" si="426"/>
        <v>2.4563214056080453</v>
      </c>
      <c r="CF327">
        <f t="shared" si="427"/>
        <v>8.2429517352733878E-2</v>
      </c>
      <c r="CG327">
        <f t="shared" si="428"/>
        <v>0.93001970198787598</v>
      </c>
      <c r="CH327">
        <f t="shared" si="429"/>
        <v>1.5263017036201694</v>
      </c>
      <c r="CI327">
        <f t="shared" si="430"/>
        <v>5.1584245192936723E-2</v>
      </c>
      <c r="CJ327">
        <f t="shared" si="431"/>
        <v>13.860940339311796</v>
      </c>
      <c r="CK327">
        <f t="shared" si="432"/>
        <v>0.57774299301120147</v>
      </c>
      <c r="CL327">
        <f t="shared" si="433"/>
        <v>31.9249234985007</v>
      </c>
      <c r="CM327">
        <f t="shared" si="434"/>
        <v>244.67384240655375</v>
      </c>
      <c r="CN327">
        <f t="shared" si="435"/>
        <v>6.5578117571123227E-3</v>
      </c>
      <c r="CO327">
        <f t="shared" si="436"/>
        <v>0</v>
      </c>
      <c r="CP327">
        <f t="shared" si="437"/>
        <v>1749.8806588175223</v>
      </c>
      <c r="CQ327">
        <f t="shared" si="438"/>
        <v>159.71051025390625</v>
      </c>
      <c r="CR327">
        <f t="shared" si="439"/>
        <v>0.10850426160342362</v>
      </c>
      <c r="CS327">
        <v>-9999</v>
      </c>
    </row>
    <row r="328" spans="1:97" x14ac:dyDescent="0.2">
      <c r="A328" t="s">
        <v>84</v>
      </c>
      <c r="B328" t="s">
        <v>195</v>
      </c>
      <c r="C328" t="s">
        <v>455</v>
      </c>
      <c r="D328">
        <v>1</v>
      </c>
      <c r="E328">
        <v>1</v>
      </c>
      <c r="F328" t="s">
        <v>248</v>
      </c>
      <c r="H328" t="s">
        <v>456</v>
      </c>
      <c r="I328">
        <v>1</v>
      </c>
      <c r="J328" s="6">
        <v>20130616</v>
      </c>
      <c r="K328" s="6" t="s">
        <v>294</v>
      </c>
      <c r="L328" s="6" t="s">
        <v>86</v>
      </c>
      <c r="M328" s="6" t="s">
        <v>87</v>
      </c>
      <c r="O328" s="1">
        <v>3</v>
      </c>
      <c r="P328" s="1" t="s">
        <v>459</v>
      </c>
      <c r="Q328" s="1">
        <v>1817.5000586835667</v>
      </c>
      <c r="R328" s="1">
        <v>0</v>
      </c>
      <c r="S328">
        <f t="shared" si="400"/>
        <v>0.70360982192270805</v>
      </c>
      <c r="T328">
        <f t="shared" si="401"/>
        <v>8.3299900258523379E-2</v>
      </c>
      <c r="U328">
        <f t="shared" si="402"/>
        <v>83.215042697148775</v>
      </c>
      <c r="V328" s="1">
        <v>40</v>
      </c>
      <c r="W328" s="1">
        <v>40</v>
      </c>
      <c r="X328" s="1">
        <v>0</v>
      </c>
      <c r="Y328" s="1">
        <v>0</v>
      </c>
      <c r="Z328" s="1">
        <v>315.72265625</v>
      </c>
      <c r="AA328" s="1">
        <v>455.37899780273438</v>
      </c>
      <c r="AB328" s="1">
        <v>419.8333740234375</v>
      </c>
      <c r="AC328">
        <v>-9999</v>
      </c>
      <c r="AD328">
        <f t="shared" si="403"/>
        <v>0.30668156025331694</v>
      </c>
      <c r="AE328">
        <f t="shared" si="404"/>
        <v>7.8057231340947539E-2</v>
      </c>
      <c r="AF328" s="1">
        <v>-1</v>
      </c>
      <c r="AG328" s="1">
        <v>0.87</v>
      </c>
      <c r="AH328" s="1">
        <v>0.92</v>
      </c>
      <c r="AI328" s="1">
        <v>10.138094902038574</v>
      </c>
      <c r="AJ328">
        <f t="shared" si="405"/>
        <v>0.87506904745101932</v>
      </c>
      <c r="AK328">
        <f t="shared" si="406"/>
        <v>9.7356164093912541E-4</v>
      </c>
      <c r="AL328">
        <f t="shared" si="407"/>
        <v>0.25452208889400707</v>
      </c>
      <c r="AM328">
        <f t="shared" si="408"/>
        <v>1.4423386753789051</v>
      </c>
      <c r="AN328">
        <f t="shared" si="409"/>
        <v>-1</v>
      </c>
      <c r="AO328" s="1">
        <v>1999.69775390625</v>
      </c>
      <c r="AP328" s="1">
        <v>0.5</v>
      </c>
      <c r="AQ328">
        <f t="shared" si="410"/>
        <v>68.295144545884042</v>
      </c>
      <c r="AR328">
        <f t="shared" si="411"/>
        <v>1.6550871992765306</v>
      </c>
      <c r="AS328">
        <f t="shared" si="412"/>
        <v>1.9219076863847668</v>
      </c>
      <c r="AT328">
        <f t="shared" si="413"/>
        <v>23.18597412109375</v>
      </c>
      <c r="AU328" s="1">
        <v>2</v>
      </c>
      <c r="AV328">
        <f t="shared" si="414"/>
        <v>4.644859790802002</v>
      </c>
      <c r="AW328" s="1">
        <v>1</v>
      </c>
      <c r="AX328">
        <f t="shared" si="415"/>
        <v>9.2897195816040039</v>
      </c>
      <c r="AY328" s="1">
        <v>18.301275253295898</v>
      </c>
      <c r="AZ328" s="1">
        <v>23.18597412109375</v>
      </c>
      <c r="BA328" s="1">
        <v>17.010150909423828</v>
      </c>
      <c r="BB328" s="1">
        <v>100.3431396484375</v>
      </c>
      <c r="BC328" s="1">
        <v>99.764366149902344</v>
      </c>
      <c r="BD328" s="1">
        <v>8.4179573059082031</v>
      </c>
      <c r="BE328" s="1">
        <v>9.5101404190063477</v>
      </c>
      <c r="BF328" s="1">
        <v>38.986171722412109</v>
      </c>
      <c r="BG328" s="1">
        <v>44.044414520263672</v>
      </c>
      <c r="BH328" s="1">
        <v>300.19638061523438</v>
      </c>
      <c r="BI328" s="1">
        <v>1999.69775390625</v>
      </c>
      <c r="BJ328" s="1">
        <v>0.85092461109161377</v>
      </c>
      <c r="BK328" s="1">
        <v>97.7598876953125</v>
      </c>
      <c r="BL328" s="1">
        <v>-1.3163633346557617</v>
      </c>
      <c r="BM328" s="1">
        <v>8.0807715654373169E-2</v>
      </c>
      <c r="BN328" s="1">
        <v>0.75</v>
      </c>
      <c r="BO328" s="1">
        <v>-1.355140209197998</v>
      </c>
      <c r="BP328" s="1">
        <v>7.355140209197998</v>
      </c>
      <c r="BQ328" s="1">
        <v>1</v>
      </c>
      <c r="BR328" s="1">
        <v>0</v>
      </c>
      <c r="BS328" s="1">
        <v>0.15999999642372131</v>
      </c>
      <c r="BT328" s="1">
        <v>111115</v>
      </c>
      <c r="BU328">
        <f t="shared" si="416"/>
        <v>1.5009819030761717</v>
      </c>
      <c r="BV328">
        <f t="shared" si="417"/>
        <v>1.6550871992765306E-3</v>
      </c>
      <c r="BW328">
        <f t="shared" si="418"/>
        <v>296.33597412109373</v>
      </c>
      <c r="BX328">
        <f t="shared" si="419"/>
        <v>291.45127525329588</v>
      </c>
      <c r="BY328">
        <f t="shared" si="420"/>
        <v>319.95163347352354</v>
      </c>
      <c r="BZ328">
        <f t="shared" si="421"/>
        <v>0.77423004163690601</v>
      </c>
      <c r="CA328">
        <f t="shared" si="422"/>
        <v>2.8516179457134796</v>
      </c>
      <c r="CB328">
        <f t="shared" si="423"/>
        <v>29.169611513886917</v>
      </c>
      <c r="CC328">
        <f t="shared" si="424"/>
        <v>19.659471094880569</v>
      </c>
      <c r="CD328">
        <f t="shared" si="425"/>
        <v>20.743624687194824</v>
      </c>
      <c r="CE328">
        <f t="shared" si="426"/>
        <v>2.4568782398151914</v>
      </c>
      <c r="CF328">
        <f t="shared" si="427"/>
        <v>8.2559597371443388E-2</v>
      </c>
      <c r="CG328">
        <f t="shared" si="428"/>
        <v>0.92971025932871276</v>
      </c>
      <c r="CH328">
        <f t="shared" si="429"/>
        <v>1.5271679804864786</v>
      </c>
      <c r="CI328">
        <f t="shared" si="430"/>
        <v>5.1665753166327315E-2</v>
      </c>
      <c r="CJ328">
        <f t="shared" si="431"/>
        <v>8.1350932286338988</v>
      </c>
      <c r="CK328">
        <f t="shared" si="432"/>
        <v>0.83411588634876754</v>
      </c>
      <c r="CL328">
        <f t="shared" si="433"/>
        <v>31.884530686488098</v>
      </c>
      <c r="CM328">
        <f t="shared" si="434"/>
        <v>99.662116211004658</v>
      </c>
      <c r="CN328">
        <f t="shared" si="435"/>
        <v>2.2510327706579268E-3</v>
      </c>
      <c r="CO328">
        <f t="shared" si="436"/>
        <v>0</v>
      </c>
      <c r="CP328">
        <f t="shared" si="437"/>
        <v>1749.8736087006851</v>
      </c>
      <c r="CQ328">
        <f t="shared" si="438"/>
        <v>139.65634155273438</v>
      </c>
      <c r="CR328">
        <f t="shared" si="439"/>
        <v>7.8057231340947539E-2</v>
      </c>
      <c r="CS328">
        <v>-9999</v>
      </c>
    </row>
    <row r="329" spans="1:97" x14ac:dyDescent="0.2">
      <c r="A329" t="s">
        <v>84</v>
      </c>
      <c r="B329" t="s">
        <v>195</v>
      </c>
      <c r="C329" t="s">
        <v>455</v>
      </c>
      <c r="D329">
        <v>1</v>
      </c>
      <c r="E329">
        <v>1</v>
      </c>
      <c r="F329" t="s">
        <v>248</v>
      </c>
      <c r="H329" t="s">
        <v>456</v>
      </c>
      <c r="I329">
        <v>1</v>
      </c>
      <c r="J329" s="6">
        <v>20130616</v>
      </c>
      <c r="K329" s="6" t="s">
        <v>294</v>
      </c>
      <c r="L329" s="6" t="s">
        <v>86</v>
      </c>
      <c r="M329" s="6" t="s">
        <v>87</v>
      </c>
      <c r="O329" s="1">
        <v>4</v>
      </c>
      <c r="P329" s="1" t="s">
        <v>460</v>
      </c>
      <c r="Q329" s="1">
        <v>1973.0000576842576</v>
      </c>
      <c r="R329" s="1">
        <v>0</v>
      </c>
      <c r="S329">
        <f t="shared" si="400"/>
        <v>-0.59160752871143685</v>
      </c>
      <c r="T329">
        <f t="shared" si="401"/>
        <v>8.4783238014786488E-2</v>
      </c>
      <c r="U329">
        <f t="shared" si="402"/>
        <v>60.310688766777425</v>
      </c>
      <c r="V329" s="1">
        <v>41</v>
      </c>
      <c r="W329" s="1">
        <v>41</v>
      </c>
      <c r="X329" s="1">
        <v>0</v>
      </c>
      <c r="Y329" s="1">
        <v>0</v>
      </c>
      <c r="Z329" s="1">
        <v>313.7314453125</v>
      </c>
      <c r="AA329" s="1">
        <v>441.55648803710938</v>
      </c>
      <c r="AB329" s="1">
        <v>417.73260498046875</v>
      </c>
      <c r="AC329">
        <v>-9999</v>
      </c>
      <c r="AD329">
        <f t="shared" si="403"/>
        <v>0.28948740690651265</v>
      </c>
      <c r="AE329">
        <f t="shared" si="404"/>
        <v>5.3954326800965076E-2</v>
      </c>
      <c r="AF329" s="1">
        <v>-1</v>
      </c>
      <c r="AG329" s="1">
        <v>0.87</v>
      </c>
      <c r="AH329" s="1">
        <v>0.92</v>
      </c>
      <c r="AI329" s="1">
        <v>9.8611125946044922</v>
      </c>
      <c r="AJ329">
        <f t="shared" si="405"/>
        <v>0.87493055629730221</v>
      </c>
      <c r="AK329">
        <f t="shared" si="406"/>
        <v>2.335847177351871E-4</v>
      </c>
      <c r="AL329">
        <f t="shared" si="407"/>
        <v>0.18637883898828503</v>
      </c>
      <c r="AM329">
        <f t="shared" si="408"/>
        <v>1.4074345897883653</v>
      </c>
      <c r="AN329">
        <f t="shared" si="409"/>
        <v>-1</v>
      </c>
      <c r="AO329" s="1">
        <v>1998.2955322265625</v>
      </c>
      <c r="AP329" s="1">
        <v>0.5</v>
      </c>
      <c r="AQ329">
        <f t="shared" si="410"/>
        <v>47.16605836332419</v>
      </c>
      <c r="AR329">
        <f t="shared" si="411"/>
        <v>1.6785902040096543</v>
      </c>
      <c r="AS329">
        <f t="shared" si="412"/>
        <v>1.91529298564641</v>
      </c>
      <c r="AT329">
        <f t="shared" si="413"/>
        <v>23.161127090454102</v>
      </c>
      <c r="AU329" s="1">
        <v>2</v>
      </c>
      <c r="AV329">
        <f t="shared" si="414"/>
        <v>4.644859790802002</v>
      </c>
      <c r="AW329" s="1">
        <v>1</v>
      </c>
      <c r="AX329">
        <f t="shared" si="415"/>
        <v>9.2897195816040039</v>
      </c>
      <c r="AY329" s="1">
        <v>18.302183151245117</v>
      </c>
      <c r="AZ329" s="1">
        <v>23.161127090454102</v>
      </c>
      <c r="BA329" s="1">
        <v>17.007623672485352</v>
      </c>
      <c r="BB329" s="1">
        <v>50.495681762695312</v>
      </c>
      <c r="BC329" s="1">
        <v>50.832977294921875</v>
      </c>
      <c r="BD329" s="1">
        <v>8.4269905090332031</v>
      </c>
      <c r="BE329" s="1">
        <v>9.5346441268920898</v>
      </c>
      <c r="BF329" s="1">
        <v>39.023250579833984</v>
      </c>
      <c r="BG329" s="1">
        <v>44.152515411376953</v>
      </c>
      <c r="BH329" s="1">
        <v>300.19952392578125</v>
      </c>
      <c r="BI329" s="1">
        <v>1998.2955322265625</v>
      </c>
      <c r="BJ329" s="1">
        <v>0.73713076114654541</v>
      </c>
      <c r="BK329" s="1">
        <v>97.753547668457031</v>
      </c>
      <c r="BL329" s="1">
        <v>-1.3252973556518555</v>
      </c>
      <c r="BM329" s="1">
        <v>7.9640418291091919E-2</v>
      </c>
      <c r="BN329" s="1">
        <v>1</v>
      </c>
      <c r="BO329" s="1">
        <v>-1.355140209197998</v>
      </c>
      <c r="BP329" s="1">
        <v>7.355140209197998</v>
      </c>
      <c r="BQ329" s="1">
        <v>1</v>
      </c>
      <c r="BR329" s="1">
        <v>0</v>
      </c>
      <c r="BS329" s="1">
        <v>0.15999999642372131</v>
      </c>
      <c r="BT329" s="1">
        <v>111115</v>
      </c>
      <c r="BU329">
        <f t="shared" si="416"/>
        <v>1.5009976196289061</v>
      </c>
      <c r="BV329">
        <f t="shared" si="417"/>
        <v>1.6785902040096542E-3</v>
      </c>
      <c r="BW329">
        <f t="shared" si="418"/>
        <v>296.31112709045408</v>
      </c>
      <c r="BX329">
        <f t="shared" si="419"/>
        <v>291.45218315124509</v>
      </c>
      <c r="BY329">
        <f t="shared" si="420"/>
        <v>319.72727800978828</v>
      </c>
      <c r="BZ329">
        <f t="shared" si="421"/>
        <v>0.77034786573592018</v>
      </c>
      <c r="CA329">
        <f t="shared" si="422"/>
        <v>2.8473382748063298</v>
      </c>
      <c r="CB329">
        <f t="shared" si="423"/>
        <v>29.127723164211101</v>
      </c>
      <c r="CC329">
        <f t="shared" si="424"/>
        <v>19.593079037319011</v>
      </c>
      <c r="CD329">
        <f t="shared" si="425"/>
        <v>20.731655120849609</v>
      </c>
      <c r="CE329">
        <f t="shared" si="426"/>
        <v>2.4550680677134022</v>
      </c>
      <c r="CF329">
        <f t="shared" si="427"/>
        <v>8.4016456289228894E-2</v>
      </c>
      <c r="CG329">
        <f t="shared" si="428"/>
        <v>0.9320452891599198</v>
      </c>
      <c r="CH329">
        <f t="shared" si="429"/>
        <v>1.5230227785534824</v>
      </c>
      <c r="CI329">
        <f t="shared" si="430"/>
        <v>5.25786415472543E-2</v>
      </c>
      <c r="CJ329">
        <f t="shared" si="431"/>
        <v>5.8955837892806535</v>
      </c>
      <c r="CK329">
        <f t="shared" si="432"/>
        <v>1.1864480889417106</v>
      </c>
      <c r="CL329">
        <f t="shared" si="433"/>
        <v>32.028297643091108</v>
      </c>
      <c r="CM329">
        <f t="shared" si="434"/>
        <v>50.918950844149563</v>
      </c>
      <c r="CN329">
        <f t="shared" si="435"/>
        <v>-3.7212436044605887E-3</v>
      </c>
      <c r="CO329">
        <f t="shared" si="436"/>
        <v>0</v>
      </c>
      <c r="CP329">
        <f t="shared" si="437"/>
        <v>1748.3698216573998</v>
      </c>
      <c r="CQ329">
        <f t="shared" si="438"/>
        <v>127.82504272460938</v>
      </c>
      <c r="CR329">
        <f t="shared" si="439"/>
        <v>5.3954326800965076E-2</v>
      </c>
      <c r="CS329">
        <v>-9999</v>
      </c>
    </row>
    <row r="330" spans="1:97" x14ac:dyDescent="0.2">
      <c r="A330" t="s">
        <v>84</v>
      </c>
      <c r="B330" t="s">
        <v>195</v>
      </c>
      <c r="C330" t="s">
        <v>455</v>
      </c>
      <c r="D330">
        <v>1</v>
      </c>
      <c r="E330">
        <v>1</v>
      </c>
      <c r="F330" t="s">
        <v>248</v>
      </c>
      <c r="H330" t="s">
        <v>456</v>
      </c>
      <c r="I330">
        <v>1</v>
      </c>
      <c r="J330" s="6">
        <v>20130616</v>
      </c>
      <c r="K330" s="6" t="s">
        <v>294</v>
      </c>
      <c r="L330" s="6" t="s">
        <v>86</v>
      </c>
      <c r="M330" s="6" t="s">
        <v>87</v>
      </c>
      <c r="O330" s="1">
        <v>5</v>
      </c>
      <c r="P330" s="1" t="s">
        <v>461</v>
      </c>
      <c r="Q330" s="1">
        <v>2199.5000582700595</v>
      </c>
      <c r="R330" s="1">
        <v>0</v>
      </c>
      <c r="S330">
        <f t="shared" si="400"/>
        <v>9.5446110190809748</v>
      </c>
      <c r="T330">
        <f t="shared" si="401"/>
        <v>8.9392476553079636E-2</v>
      </c>
      <c r="U330">
        <f t="shared" si="402"/>
        <v>211.8384845676355</v>
      </c>
      <c r="V330" s="1">
        <v>42</v>
      </c>
      <c r="W330" s="1">
        <v>42</v>
      </c>
      <c r="X330" s="1">
        <v>0</v>
      </c>
      <c r="Y330" s="1">
        <v>0</v>
      </c>
      <c r="Z330" s="1">
        <v>329.96044921875</v>
      </c>
      <c r="AA330" s="1">
        <v>499.4464111328125</v>
      </c>
      <c r="AB330" s="1">
        <v>441.27569580078125</v>
      </c>
      <c r="AC330">
        <v>-9999</v>
      </c>
      <c r="AD330">
        <f t="shared" si="403"/>
        <v>0.33934764198153961</v>
      </c>
      <c r="AE330">
        <f t="shared" si="404"/>
        <v>0.11647038408003002</v>
      </c>
      <c r="AF330" s="1">
        <v>-1</v>
      </c>
      <c r="AG330" s="1">
        <v>0.87</v>
      </c>
      <c r="AH330" s="1">
        <v>0.92</v>
      </c>
      <c r="AI330" s="1">
        <v>9.8611125946044922</v>
      </c>
      <c r="AJ330">
        <f t="shared" si="405"/>
        <v>0.87493055629730221</v>
      </c>
      <c r="AK330">
        <f t="shared" si="406"/>
        <v>6.031092121158591E-3</v>
      </c>
      <c r="AL330">
        <f t="shared" si="407"/>
        <v>0.34321848650525161</v>
      </c>
      <c r="AM330">
        <f t="shared" si="408"/>
        <v>1.5136553860177964</v>
      </c>
      <c r="AN330">
        <f t="shared" si="409"/>
        <v>-1</v>
      </c>
      <c r="AO330" s="1">
        <v>1998.301513671875</v>
      </c>
      <c r="AP330" s="1">
        <v>0.5</v>
      </c>
      <c r="AQ330">
        <f t="shared" si="410"/>
        <v>101.8169570862855</v>
      </c>
      <c r="AR330">
        <f t="shared" si="411"/>
        <v>1.7541966991182503</v>
      </c>
      <c r="AS330">
        <f t="shared" si="412"/>
        <v>1.8993159823816714</v>
      </c>
      <c r="AT330">
        <f t="shared" si="413"/>
        <v>23.096015930175781</v>
      </c>
      <c r="AU330" s="1">
        <v>2</v>
      </c>
      <c r="AV330">
        <f t="shared" si="414"/>
        <v>4.644859790802002</v>
      </c>
      <c r="AW330" s="1">
        <v>1</v>
      </c>
      <c r="AX330">
        <f t="shared" si="415"/>
        <v>9.2897195816040039</v>
      </c>
      <c r="AY330" s="1">
        <v>18.306312561035156</v>
      </c>
      <c r="AZ330" s="1">
        <v>23.096015930175781</v>
      </c>
      <c r="BA330" s="1">
        <v>17.009578704833984</v>
      </c>
      <c r="BB330" s="1">
        <v>400.48434448242188</v>
      </c>
      <c r="BC330" s="1">
        <v>393.66525268554688</v>
      </c>
      <c r="BD330" s="1">
        <v>8.4263029098510742</v>
      </c>
      <c r="BE330" s="1">
        <v>9.5838193893432617</v>
      </c>
      <c r="BF330" s="1">
        <v>39.009201049804688</v>
      </c>
      <c r="BG330" s="1">
        <v>44.367874145507812</v>
      </c>
      <c r="BH330" s="1">
        <v>300.19180297851562</v>
      </c>
      <c r="BI330" s="1">
        <v>1998.301513671875</v>
      </c>
      <c r="BJ330" s="1">
        <v>0.77506273984909058</v>
      </c>
      <c r="BK330" s="1">
        <v>97.75164794921875</v>
      </c>
      <c r="BL330" s="1">
        <v>-1.8910017013549805</v>
      </c>
      <c r="BM330" s="1">
        <v>8.3323508501052856E-2</v>
      </c>
      <c r="BN330" s="1">
        <v>0.5</v>
      </c>
      <c r="BO330" s="1">
        <v>-1.355140209197998</v>
      </c>
      <c r="BP330" s="1">
        <v>7.355140209197998</v>
      </c>
      <c r="BQ330" s="1">
        <v>1</v>
      </c>
      <c r="BR330" s="1">
        <v>0</v>
      </c>
      <c r="BS330" s="1">
        <v>0.15999999642372131</v>
      </c>
      <c r="BT330" s="1">
        <v>111115</v>
      </c>
      <c r="BU330">
        <f t="shared" si="416"/>
        <v>1.500959014892578</v>
      </c>
      <c r="BV330">
        <f t="shared" si="417"/>
        <v>1.7541966991182502E-3</v>
      </c>
      <c r="BW330">
        <f t="shared" si="418"/>
        <v>296.24601593017576</v>
      </c>
      <c r="BX330">
        <f t="shared" si="419"/>
        <v>291.45631256103513</v>
      </c>
      <c r="BY330">
        <f t="shared" si="420"/>
        <v>319.72823504101689</v>
      </c>
      <c r="BZ330">
        <f t="shared" si="421"/>
        <v>0.76013048123106808</v>
      </c>
      <c r="CA330">
        <f t="shared" si="422"/>
        <v>2.8361501213376505</v>
      </c>
      <c r="CB330">
        <f t="shared" si="423"/>
        <v>29.013834353063892</v>
      </c>
      <c r="CC330">
        <f t="shared" si="424"/>
        <v>19.43001496372063</v>
      </c>
      <c r="CD330">
        <f t="shared" si="425"/>
        <v>20.701164245605469</v>
      </c>
      <c r="CE330">
        <f t="shared" si="426"/>
        <v>2.4504621725759348</v>
      </c>
      <c r="CF330">
        <f t="shared" si="427"/>
        <v>8.8540475338599739E-2</v>
      </c>
      <c r="CG330">
        <f t="shared" si="428"/>
        <v>0.93683413895597911</v>
      </c>
      <c r="CH330">
        <f t="shared" si="429"/>
        <v>1.5136280336199557</v>
      </c>
      <c r="CI330">
        <f t="shared" si="430"/>
        <v>5.5413718518847098E-2</v>
      </c>
      <c r="CJ330">
        <f t="shared" si="431"/>
        <v>20.707560965551515</v>
      </c>
      <c r="CK330">
        <f t="shared" si="432"/>
        <v>0.53811832038132279</v>
      </c>
      <c r="CL330">
        <f t="shared" si="433"/>
        <v>32.364891201160908</v>
      </c>
      <c r="CM330">
        <f t="shared" si="434"/>
        <v>392.27821136932937</v>
      </c>
      <c r="CN330">
        <f t="shared" si="435"/>
        <v>7.8747758156549434E-3</v>
      </c>
      <c r="CO330">
        <f t="shared" si="436"/>
        <v>0</v>
      </c>
      <c r="CP330">
        <f t="shared" si="437"/>
        <v>1748.3750550066748</v>
      </c>
      <c r="CQ330">
        <f t="shared" si="438"/>
        <v>169.4859619140625</v>
      </c>
      <c r="CR330">
        <f t="shared" si="439"/>
        <v>0.11647038408003002</v>
      </c>
      <c r="CS330">
        <v>-9999</v>
      </c>
    </row>
    <row r="331" spans="1:97" x14ac:dyDescent="0.2">
      <c r="A331" t="s">
        <v>84</v>
      </c>
      <c r="B331" t="s">
        <v>195</v>
      </c>
      <c r="C331" t="s">
        <v>455</v>
      </c>
      <c r="D331">
        <v>1</v>
      </c>
      <c r="E331">
        <v>1</v>
      </c>
      <c r="F331" t="s">
        <v>248</v>
      </c>
      <c r="H331" t="s">
        <v>456</v>
      </c>
      <c r="I331">
        <v>1</v>
      </c>
      <c r="J331" s="6">
        <v>20130616</v>
      </c>
      <c r="K331" s="6" t="s">
        <v>294</v>
      </c>
      <c r="L331" s="6" t="s">
        <v>86</v>
      </c>
      <c r="M331" s="6" t="s">
        <v>87</v>
      </c>
      <c r="N331">
        <v>1</v>
      </c>
      <c r="O331" s="1">
        <v>6</v>
      </c>
      <c r="P331" s="1" t="s">
        <v>462</v>
      </c>
      <c r="Q331" s="1">
        <v>2397.5000582700595</v>
      </c>
      <c r="R331" s="1">
        <v>0</v>
      </c>
      <c r="S331">
        <f t="shared" si="400"/>
        <v>15.818117747976295</v>
      </c>
      <c r="T331">
        <f t="shared" si="401"/>
        <v>8.131346685787634E-2</v>
      </c>
      <c r="U331">
        <f t="shared" si="402"/>
        <v>552.35976097864182</v>
      </c>
      <c r="V331" s="1">
        <v>43</v>
      </c>
      <c r="W331" s="1">
        <v>43</v>
      </c>
      <c r="X331" s="1">
        <v>0</v>
      </c>
      <c r="Y331" s="1">
        <v>0</v>
      </c>
      <c r="Z331" s="1">
        <v>342.866455078125</v>
      </c>
      <c r="AA331" s="1">
        <v>536.06683349609375</v>
      </c>
      <c r="AB331" s="1">
        <v>469.79415893554688</v>
      </c>
      <c r="AC331">
        <v>-9999</v>
      </c>
      <c r="AD331">
        <f t="shared" si="403"/>
        <v>0.3604035287129484</v>
      </c>
      <c r="AE331">
        <f t="shared" si="404"/>
        <v>0.12362763450283443</v>
      </c>
      <c r="AF331" s="1">
        <v>-1</v>
      </c>
      <c r="AG331" s="1">
        <v>0.87</v>
      </c>
      <c r="AH331" s="1">
        <v>0.92</v>
      </c>
      <c r="AI331" s="1">
        <v>9.8611125946044922</v>
      </c>
      <c r="AJ331">
        <f t="shared" si="405"/>
        <v>0.87493055629730221</v>
      </c>
      <c r="AK331">
        <f t="shared" si="406"/>
        <v>9.6197814487076483E-3</v>
      </c>
      <c r="AL331">
        <f t="shared" si="407"/>
        <v>0.34302559396220694</v>
      </c>
      <c r="AM331">
        <f t="shared" si="408"/>
        <v>1.5634857990815882</v>
      </c>
      <c r="AN331">
        <f t="shared" si="409"/>
        <v>-1</v>
      </c>
      <c r="AO331" s="1">
        <v>1998.1983642578125</v>
      </c>
      <c r="AP331" s="1">
        <v>0.5</v>
      </c>
      <c r="AQ331">
        <f t="shared" si="410"/>
        <v>108.06815752824461</v>
      </c>
      <c r="AR331">
        <f t="shared" si="411"/>
        <v>1.6132144749273636</v>
      </c>
      <c r="AS331">
        <f t="shared" si="412"/>
        <v>1.918580584152962</v>
      </c>
      <c r="AT331">
        <f t="shared" si="413"/>
        <v>23.155195236206055</v>
      </c>
      <c r="AU331" s="1">
        <v>2</v>
      </c>
      <c r="AV331">
        <f t="shared" si="414"/>
        <v>4.644859790802002</v>
      </c>
      <c r="AW331" s="1">
        <v>1</v>
      </c>
      <c r="AX331">
        <f t="shared" si="415"/>
        <v>9.2897195816040039</v>
      </c>
      <c r="AY331" s="1">
        <v>18.309091567993164</v>
      </c>
      <c r="AZ331" s="1">
        <v>23.155195236206055</v>
      </c>
      <c r="BA331" s="1">
        <v>17.01081657409668</v>
      </c>
      <c r="BB331" s="1">
        <v>900.4892578125</v>
      </c>
      <c r="BC331" s="1">
        <v>888.99261474609375</v>
      </c>
      <c r="BD331" s="1">
        <v>8.4257802963256836</v>
      </c>
      <c r="BE331" s="1">
        <v>9.4905996322631836</v>
      </c>
      <c r="BF331" s="1">
        <v>39.000617980957031</v>
      </c>
      <c r="BG331" s="1">
        <v>43.929374694824219</v>
      </c>
      <c r="BH331" s="1">
        <v>300.12680053710938</v>
      </c>
      <c r="BI331" s="1">
        <v>1998.1983642578125</v>
      </c>
      <c r="BJ331" s="1">
        <v>0.70159304141998291</v>
      </c>
      <c r="BK331" s="1">
        <v>97.75323486328125</v>
      </c>
      <c r="BL331" s="1">
        <v>-3.0962629318237305</v>
      </c>
      <c r="BM331" s="1">
        <v>8.254435658454895E-2</v>
      </c>
      <c r="BN331" s="1">
        <v>0.5</v>
      </c>
      <c r="BO331" s="1">
        <v>-1.355140209197998</v>
      </c>
      <c r="BP331" s="1">
        <v>7.355140209197998</v>
      </c>
      <c r="BQ331" s="1">
        <v>1</v>
      </c>
      <c r="BR331" s="1">
        <v>0</v>
      </c>
      <c r="BS331" s="1">
        <v>0.15999999642372131</v>
      </c>
      <c r="BT331" s="1">
        <v>111115</v>
      </c>
      <c r="BU331">
        <f t="shared" si="416"/>
        <v>1.5006340026855467</v>
      </c>
      <c r="BV331">
        <f t="shared" si="417"/>
        <v>1.6132144749273637E-3</v>
      </c>
      <c r="BW331">
        <f t="shared" si="418"/>
        <v>296.30519523620603</v>
      </c>
      <c r="BX331">
        <f t="shared" si="419"/>
        <v>291.45909156799314</v>
      </c>
      <c r="BY331">
        <f t="shared" si="420"/>
        <v>319.71173113513578</v>
      </c>
      <c r="BZ331">
        <f t="shared" si="421"/>
        <v>0.78238296339876223</v>
      </c>
      <c r="CA331">
        <f t="shared" si="422"/>
        <v>2.8463173989989556</v>
      </c>
      <c r="CB331">
        <f t="shared" si="423"/>
        <v>29.117372974713792</v>
      </c>
      <c r="CC331">
        <f t="shared" si="424"/>
        <v>19.626773342450608</v>
      </c>
      <c r="CD331">
        <f t="shared" si="425"/>
        <v>20.732143402099609</v>
      </c>
      <c r="CE331">
        <f t="shared" si="426"/>
        <v>2.4551418882202558</v>
      </c>
      <c r="CF331">
        <f t="shared" si="427"/>
        <v>8.0607901115203801E-2</v>
      </c>
      <c r="CG331">
        <f t="shared" si="428"/>
        <v>0.92773681484599368</v>
      </c>
      <c r="CH331">
        <f t="shared" si="429"/>
        <v>1.5274050733742621</v>
      </c>
      <c r="CI331">
        <f t="shared" si="430"/>
        <v>5.0442857302637867E-2</v>
      </c>
      <c r="CJ331">
        <f t="shared" si="431"/>
        <v>53.99495344397107</v>
      </c>
      <c r="CK331">
        <f t="shared" si="432"/>
        <v>0.6213322268559025</v>
      </c>
      <c r="CL331">
        <f t="shared" si="433"/>
        <v>31.863873158649447</v>
      </c>
      <c r="CM331">
        <f t="shared" si="434"/>
        <v>886.69389530981982</v>
      </c>
      <c r="CN331">
        <f t="shared" si="435"/>
        <v>5.6843348104250379E-3</v>
      </c>
      <c r="CO331">
        <f t="shared" si="436"/>
        <v>0</v>
      </c>
      <c r="CP331">
        <f t="shared" si="437"/>
        <v>1748.2848064324471</v>
      </c>
      <c r="CQ331">
        <f t="shared" si="438"/>
        <v>193.20037841796875</v>
      </c>
      <c r="CR331">
        <f t="shared" si="439"/>
        <v>0.12362763450283443</v>
      </c>
      <c r="CS331">
        <v>-9999</v>
      </c>
    </row>
    <row r="332" spans="1:97" x14ac:dyDescent="0.2">
      <c r="A332" t="s">
        <v>84</v>
      </c>
      <c r="B332" t="s">
        <v>195</v>
      </c>
      <c r="C332" t="s">
        <v>455</v>
      </c>
      <c r="D332">
        <v>1</v>
      </c>
      <c r="E332">
        <v>1</v>
      </c>
      <c r="F332" t="s">
        <v>248</v>
      </c>
      <c r="H332" t="s">
        <v>456</v>
      </c>
      <c r="I332">
        <v>2</v>
      </c>
      <c r="J332" s="6">
        <v>20130616</v>
      </c>
      <c r="K332" s="6" t="s">
        <v>294</v>
      </c>
      <c r="L332" s="6" t="s">
        <v>86</v>
      </c>
      <c r="M332" s="6" t="s">
        <v>87</v>
      </c>
      <c r="O332" s="1">
        <v>7</v>
      </c>
      <c r="P332" s="1" t="s">
        <v>463</v>
      </c>
      <c r="Q332" s="1">
        <v>3488.5000584768131</v>
      </c>
      <c r="R332" s="1">
        <v>0</v>
      </c>
      <c r="S332">
        <f>(BB332-BC332*(1000-BD332)/(1000-BE332))*BU332</f>
        <v>9.8322740975589085</v>
      </c>
      <c r="T332">
        <f>IF(CF332&lt;&gt;0,1/(1/CF332-1/AX332),0)</f>
        <v>9.6114054150676254E-2</v>
      </c>
      <c r="U332">
        <f>((CI332-BV332/2)*BC332-S332)/(CI332+BV332/2)</f>
        <v>214.85857859736038</v>
      </c>
      <c r="V332" s="1">
        <v>44</v>
      </c>
      <c r="W332" s="1">
        <v>44</v>
      </c>
      <c r="X332" s="1">
        <v>0</v>
      </c>
      <c r="Y332" s="1">
        <v>0</v>
      </c>
      <c r="Z332" s="1">
        <v>320.94287109375</v>
      </c>
      <c r="AA332" s="1">
        <v>472.6131591796875</v>
      </c>
      <c r="AB332" s="1">
        <v>411.83096313476562</v>
      </c>
      <c r="AC332">
        <v>-9999</v>
      </c>
      <c r="AD332">
        <f>CQ332/AA332</f>
        <v>0.3209184618329099</v>
      </c>
      <c r="AE332">
        <f>(AA332-AB332)/AA332</f>
        <v>0.12860876779313818</v>
      </c>
      <c r="AF332" s="1">
        <v>-1</v>
      </c>
      <c r="AG332" s="1">
        <v>0.87</v>
      </c>
      <c r="AH332" s="1">
        <v>0.92</v>
      </c>
      <c r="AI332" s="1">
        <v>9.8389177322387695</v>
      </c>
      <c r="AJ332">
        <f>(AI332*AH332+(100-AI332)*AG332)/100</f>
        <v>0.87491945886611944</v>
      </c>
      <c r="AK332">
        <f>(S332-AF332)/CP332</f>
        <v>6.1920458037068764E-3</v>
      </c>
      <c r="AL332">
        <f>(AA332-AB332)/(AA332-Z332)</f>
        <v>0.40075216320867169</v>
      </c>
      <c r="AM332">
        <f>(Y332-AA332)/(Y332-Z332)</f>
        <v>1.4725772146583476</v>
      </c>
      <c r="AN332">
        <f>(Y332-AA332)/AA332</f>
        <v>-1</v>
      </c>
      <c r="AO332" s="1">
        <v>1999.4815673828125</v>
      </c>
      <c r="AP332" s="1">
        <v>0.5</v>
      </c>
      <c r="AQ332">
        <f>AE332*AP332*AJ332*AO332</f>
        <v>112.49314590426501</v>
      </c>
      <c r="AR332">
        <f>BV332*1000</f>
        <v>2.5072821711340771</v>
      </c>
      <c r="AS332">
        <f>(CA332-CG332)</f>
        <v>2.5170794079401131</v>
      </c>
      <c r="AT332">
        <f>(AZ332+BZ332*R332)</f>
        <v>26.588523864746094</v>
      </c>
      <c r="AU332" s="1">
        <v>2</v>
      </c>
      <c r="AV332">
        <f>(AU332*BO332+BP332)</f>
        <v>4.644859790802002</v>
      </c>
      <c r="AW332" s="1">
        <v>1</v>
      </c>
      <c r="AX332">
        <f>AV332*(AW332+1)*(AW332+1)/(AW332*AW332+1)</f>
        <v>9.2897195816040039</v>
      </c>
      <c r="AY332" s="1">
        <v>24.891857147216797</v>
      </c>
      <c r="AZ332" s="1">
        <v>26.588523864746094</v>
      </c>
      <c r="BA332" s="1">
        <v>24.999500274658203</v>
      </c>
      <c r="BB332" s="1">
        <v>399.98568725585938</v>
      </c>
      <c r="BC332" s="1">
        <v>392.77862548828125</v>
      </c>
      <c r="BD332" s="1">
        <v>8.3372087478637695</v>
      </c>
      <c r="BE332" s="1">
        <v>9.9910373687744141</v>
      </c>
      <c r="BF332" s="1">
        <v>25.792642593383789</v>
      </c>
      <c r="BG332" s="1">
        <v>30.9090576171875</v>
      </c>
      <c r="BH332" s="1">
        <v>300.1800537109375</v>
      </c>
      <c r="BI332" s="1">
        <v>1999.4815673828125</v>
      </c>
      <c r="BJ332" s="1">
        <v>0.74069666862487793</v>
      </c>
      <c r="BK332" s="1">
        <v>97.736564636230469</v>
      </c>
      <c r="BL332" s="1">
        <v>-2.9328680038452148</v>
      </c>
      <c r="BM332" s="1">
        <v>3.9185553789138794E-2</v>
      </c>
      <c r="BN332" s="1">
        <v>0.5</v>
      </c>
      <c r="BO332" s="1">
        <v>-1.355140209197998</v>
      </c>
      <c r="BP332" s="1">
        <v>7.355140209197998</v>
      </c>
      <c r="BQ332" s="1">
        <v>1</v>
      </c>
      <c r="BR332" s="1">
        <v>0</v>
      </c>
      <c r="BS332" s="1">
        <v>0.15999999642372131</v>
      </c>
      <c r="BT332" s="1">
        <v>111115</v>
      </c>
      <c r="BU332">
        <f>BH332*0.000001/(AU332*0.0001)</f>
        <v>1.5009002685546873</v>
      </c>
      <c r="BV332">
        <f>(BE332-BD332)/(1000-BE332)*BU332</f>
        <v>2.507282171134077E-3</v>
      </c>
      <c r="BW332">
        <f>(AZ332+273.15)</f>
        <v>299.73852386474607</v>
      </c>
      <c r="BX332">
        <f>(AY332+273.15)</f>
        <v>298.04185714721677</v>
      </c>
      <c r="BY332">
        <f>(BI332*BQ332+BJ332*BR332)*BS332</f>
        <v>319.91704363054669</v>
      </c>
      <c r="BZ332">
        <f>((BY332+0.00000010773*(BX332^4-BW332^4))-BV332*44100)/(AV332*51.4+0.00000043092*BW332^3)</f>
        <v>0.7582320298794194</v>
      </c>
      <c r="CA332">
        <f>0.61365*EXP(17.502*AT332/(240.97+AT332))</f>
        <v>3.4935690775163275</v>
      </c>
      <c r="CB332">
        <f>CA332*1000/BK332</f>
        <v>35.744750089377284</v>
      </c>
      <c r="CC332">
        <f>(CB332-BE332)</f>
        <v>25.75371272060287</v>
      </c>
      <c r="CD332">
        <f>IF(R332,AZ332,(AY332+AZ332)/2)</f>
        <v>25.740190505981445</v>
      </c>
      <c r="CE332">
        <f>0.61365*EXP(17.502*CD332/(240.97+CD332))</f>
        <v>3.3227302823714475</v>
      </c>
      <c r="CF332">
        <f>IF(CC332&lt;&gt;0,(1000-(CB332+BE332)/2)/CC332*BV332,0)</f>
        <v>9.5129814309679289E-2</v>
      </c>
      <c r="CG332">
        <f>BE332*BK332/1000</f>
        <v>0.97648966957621453</v>
      </c>
      <c r="CH332">
        <f>(CE332-CG332)</f>
        <v>2.3462406127952331</v>
      </c>
      <c r="CI332">
        <f>1/(1.6/T332+1.37/AX332)</f>
        <v>5.9543785238628771E-2</v>
      </c>
      <c r="CJ332">
        <f>U332*BK332*0.001</f>
        <v>20.999539354729517</v>
      </c>
      <c r="CK332">
        <f>U332/BC332</f>
        <v>0.5470220746616743</v>
      </c>
      <c r="CL332">
        <f>(1-BV332*BK332/CA332/T332)*100</f>
        <v>27.019967739078098</v>
      </c>
      <c r="CM332">
        <f>(BC332-S332/(AX332/1.35))</f>
        <v>391.3497804176518</v>
      </c>
      <c r="CN332">
        <f>S332*CL332/100/CM332</f>
        <v>6.7884982236170446E-3</v>
      </c>
      <c r="CO332">
        <f>(Y332-X332)</f>
        <v>0</v>
      </c>
      <c r="CP332">
        <f>BI332*AJ332</f>
        <v>1749.3853309473507</v>
      </c>
      <c r="CQ332">
        <f>(AA332-Z332)</f>
        <v>151.6702880859375</v>
      </c>
      <c r="CR332">
        <f>(AA332-AB332)/(AA332-X332)</f>
        <v>0.12860876779313818</v>
      </c>
      <c r="CS332">
        <v>-9999</v>
      </c>
    </row>
    <row r="333" spans="1:97" x14ac:dyDescent="0.2">
      <c r="A333" t="s">
        <v>84</v>
      </c>
      <c r="B333" t="s">
        <v>195</v>
      </c>
      <c r="C333" t="s">
        <v>455</v>
      </c>
      <c r="D333">
        <v>1</v>
      </c>
      <c r="E333">
        <v>1</v>
      </c>
      <c r="F333" t="s">
        <v>248</v>
      </c>
      <c r="H333" t="s">
        <v>456</v>
      </c>
      <c r="I333">
        <v>2</v>
      </c>
      <c r="J333" s="6">
        <v>20130616</v>
      </c>
      <c r="K333" s="6" t="s">
        <v>294</v>
      </c>
      <c r="L333" s="6" t="s">
        <v>86</v>
      </c>
      <c r="M333" s="6" t="s">
        <v>87</v>
      </c>
      <c r="O333" s="1">
        <v>8</v>
      </c>
      <c r="P333" s="1" t="s">
        <v>464</v>
      </c>
      <c r="Q333" s="1">
        <v>3656.0000585801899</v>
      </c>
      <c r="R333" s="1">
        <v>0</v>
      </c>
      <c r="S333">
        <f>(BB333-BC333*(1000-BD333)/(1000-BE333))*BU333</f>
        <v>5.3552597679740579</v>
      </c>
      <c r="T333">
        <f>IF(CF333&lt;&gt;0,1/(1/CF333-1/AX333),0)</f>
        <v>9.1481729275539908E-2</v>
      </c>
      <c r="U333">
        <f>((CI333-BV333/2)*BC333-S333)/(CI333+BV333/2)</f>
        <v>142.21255881111708</v>
      </c>
      <c r="V333" s="1">
        <v>45</v>
      </c>
      <c r="W333" s="1">
        <v>45</v>
      </c>
      <c r="X333" s="1">
        <v>0</v>
      </c>
      <c r="Y333" s="1">
        <v>0</v>
      </c>
      <c r="Z333" s="1">
        <v>318.009521484375</v>
      </c>
      <c r="AA333" s="1">
        <v>456.32876586914062</v>
      </c>
      <c r="AB333" s="1">
        <v>400.99099731445312</v>
      </c>
      <c r="AC333">
        <v>-9999</v>
      </c>
      <c r="AD333">
        <f>CQ333/AA333</f>
        <v>0.30311313844376581</v>
      </c>
      <c r="AE333">
        <f>(AA333-AB333)/AA333</f>
        <v>0.12126732455555184</v>
      </c>
      <c r="AF333" s="1">
        <v>-1</v>
      </c>
      <c r="AG333" s="1">
        <v>0.87</v>
      </c>
      <c r="AH333" s="1">
        <v>0.92</v>
      </c>
      <c r="AI333" s="1">
        <v>9.8389177322387695</v>
      </c>
      <c r="AJ333">
        <f>(AI333*AH333+(100-AI333)*AG333)/100</f>
        <v>0.87491945886611944</v>
      </c>
      <c r="AK333">
        <f>(S333-AF333)/CP333</f>
        <v>3.6339913687931024E-3</v>
      </c>
      <c r="AL333">
        <f>(AA333-AB333)/(AA333-Z333)</f>
        <v>0.40007280838487835</v>
      </c>
      <c r="AM333">
        <f>(Y333-AA333)/(Y333-Z333)</f>
        <v>1.4349531540412124</v>
      </c>
      <c r="AN333">
        <f>(Y333-AA333)/AA333</f>
        <v>-1</v>
      </c>
      <c r="AO333" s="1">
        <v>1998.855224609375</v>
      </c>
      <c r="AP333" s="1">
        <v>0.5</v>
      </c>
      <c r="AQ333">
        <f>AE333*AP333*AJ333*AO333</f>
        <v>106.03841213493391</v>
      </c>
      <c r="AR333">
        <f>BV333*1000</f>
        <v>2.4342527018434303</v>
      </c>
      <c r="AS333">
        <f>(CA333-CG333)</f>
        <v>2.5655216567524506</v>
      </c>
      <c r="AT333">
        <f>(AZ333+BZ333*R333)</f>
        <v>26.803745269775391</v>
      </c>
      <c r="AU333" s="1">
        <v>2</v>
      </c>
      <c r="AV333">
        <f>(AU333*BO333+BP333)</f>
        <v>4.644859790802002</v>
      </c>
      <c r="AW333" s="1">
        <v>1</v>
      </c>
      <c r="AX333">
        <f>AV333*(AW333+1)*(AW333+1)/(AW333*AW333+1)</f>
        <v>9.2897195816040039</v>
      </c>
      <c r="AY333" s="1">
        <v>24.941469192504883</v>
      </c>
      <c r="AZ333" s="1">
        <v>26.803745269775391</v>
      </c>
      <c r="BA333" s="1">
        <v>25.001029968261719</v>
      </c>
      <c r="BB333" s="1">
        <v>248.94139099121094</v>
      </c>
      <c r="BC333" s="1">
        <v>244.97663879394531</v>
      </c>
      <c r="BD333" s="1">
        <v>8.3463134765625</v>
      </c>
      <c r="BE333" s="1">
        <v>9.9517927169799805</v>
      </c>
      <c r="BF333" s="1">
        <v>25.742799758911133</v>
      </c>
      <c r="BG333" s="1">
        <v>30.694629669189453</v>
      </c>
      <c r="BH333" s="1">
        <v>300.22531127929688</v>
      </c>
      <c r="BI333" s="1">
        <v>1998.855224609375</v>
      </c>
      <c r="BJ333" s="1">
        <v>0.79401546716690063</v>
      </c>
      <c r="BK333" s="1">
        <v>97.7301025390625</v>
      </c>
      <c r="BL333" s="1">
        <v>-2.1269903182983398</v>
      </c>
      <c r="BM333" s="1">
        <v>4.4005423784255981E-2</v>
      </c>
      <c r="BN333" s="1">
        <v>1</v>
      </c>
      <c r="BO333" s="1">
        <v>-1.355140209197998</v>
      </c>
      <c r="BP333" s="1">
        <v>7.355140209197998</v>
      </c>
      <c r="BQ333" s="1">
        <v>1</v>
      </c>
      <c r="BR333" s="1">
        <v>0</v>
      </c>
      <c r="BS333" s="1">
        <v>0.15999999642372131</v>
      </c>
      <c r="BT333" s="1">
        <v>111115</v>
      </c>
      <c r="BU333">
        <f>BH333*0.000001/(AU333*0.0001)</f>
        <v>1.5011265563964844</v>
      </c>
      <c r="BV333">
        <f>(BE333-BD333)/(1000-BE333)*BU333</f>
        <v>2.4342527018434302E-3</v>
      </c>
      <c r="BW333">
        <f>(AZ333+273.15)</f>
        <v>299.95374526977537</v>
      </c>
      <c r="BX333">
        <f>(AY333+273.15)</f>
        <v>298.09146919250486</v>
      </c>
      <c r="BY333">
        <f>(BI333*BQ333+BJ333*BR333)*BS333</f>
        <v>319.81682878903666</v>
      </c>
      <c r="BZ333">
        <f>((BY333+0.00000010773*(BX333^4-BW333^4))-BV333*44100)/(AV333*51.4+0.00000043092*BW333^3)</f>
        <v>0.76289439875376386</v>
      </c>
      <c r="CA333">
        <f>0.61365*EXP(17.502*AT333/(240.97+AT333))</f>
        <v>3.5381113794303993</v>
      </c>
      <c r="CB333">
        <f>CA333*1000/BK333</f>
        <v>36.20288209578235</v>
      </c>
      <c r="CC333">
        <f>(CB333-BE333)</f>
        <v>26.251089378802369</v>
      </c>
      <c r="CD333">
        <f>IF(R333,AZ333,(AY333+AZ333)/2)</f>
        <v>25.872607231140137</v>
      </c>
      <c r="CE333">
        <f>0.61365*EXP(17.502*CD333/(240.97+CD333))</f>
        <v>3.348906015484781</v>
      </c>
      <c r="CF333">
        <f>IF(CC333&lt;&gt;0,(1000-(CB333+BE333)/2)/CC333*BV333,0)</f>
        <v>9.0589635980245456E-2</v>
      </c>
      <c r="CG333">
        <f>BE333*BK333/1000</f>
        <v>0.97258972267794885</v>
      </c>
      <c r="CH333">
        <f>(CE333-CG333)</f>
        <v>2.3763162928068322</v>
      </c>
      <c r="CI333">
        <f>1/(1.6/T333+1.37/AX333)</f>
        <v>5.6698001326387769E-2</v>
      </c>
      <c r="CJ333">
        <f>U333*BK333*0.001</f>
        <v>13.898447954952928</v>
      </c>
      <c r="CK333">
        <f>U333/BC333</f>
        <v>0.5805147768834189</v>
      </c>
      <c r="CL333">
        <f>(1-BV333*BK333/CA333/T333)*100</f>
        <v>26.499862871371317</v>
      </c>
      <c r="CM333">
        <f>(BC333-S333/(AX333/1.35))</f>
        <v>244.19840209656627</v>
      </c>
      <c r="CN333">
        <f>S333*CL333/100/CM333</f>
        <v>5.8114077845507657E-3</v>
      </c>
      <c r="CO333">
        <f>(Y333-X333)</f>
        <v>0</v>
      </c>
      <c r="CP333">
        <f>BI333*AJ333</f>
        <v>1748.83733146695</v>
      </c>
      <c r="CQ333">
        <f>(AA333-Z333)</f>
        <v>138.31924438476562</v>
      </c>
      <c r="CR333">
        <f>(AA333-AB333)/(AA333-X333)</f>
        <v>0.12126732455555184</v>
      </c>
      <c r="CS333">
        <v>-9999</v>
      </c>
    </row>
    <row r="334" spans="1:97" x14ac:dyDescent="0.2">
      <c r="A334" t="s">
        <v>84</v>
      </c>
      <c r="B334" t="s">
        <v>195</v>
      </c>
      <c r="C334" t="s">
        <v>455</v>
      </c>
      <c r="D334">
        <v>1</v>
      </c>
      <c r="E334">
        <v>1</v>
      </c>
      <c r="F334" t="s">
        <v>248</v>
      </c>
      <c r="H334" t="s">
        <v>456</v>
      </c>
      <c r="I334">
        <v>2</v>
      </c>
      <c r="J334" s="6">
        <v>20130616</v>
      </c>
      <c r="K334" s="6" t="s">
        <v>294</v>
      </c>
      <c r="L334" s="6" t="s">
        <v>86</v>
      </c>
      <c r="M334" s="6" t="s">
        <v>87</v>
      </c>
      <c r="O334" s="1">
        <v>9</v>
      </c>
      <c r="P334" s="1" t="s">
        <v>465</v>
      </c>
      <c r="Q334" s="1">
        <v>3801.0000578910112</v>
      </c>
      <c r="R334" s="1">
        <v>0</v>
      </c>
      <c r="S334">
        <f>(BB334-BC334*(1000-BD334)/(1000-BE334))*BU334</f>
        <v>0.56271230743881895</v>
      </c>
      <c r="T334">
        <f>IF(CF334&lt;&gt;0,1/(1/CF334-1/AX334),0)</f>
        <v>8.4891841096720058E-2</v>
      </c>
      <c r="U334">
        <f>((CI334-BV334/2)*BC334-S334)/(CI334+BV334/2)</f>
        <v>85.166752256146097</v>
      </c>
      <c r="V334" s="1">
        <v>46</v>
      </c>
      <c r="W334" s="1">
        <v>46</v>
      </c>
      <c r="X334" s="1">
        <v>0</v>
      </c>
      <c r="Y334" s="1">
        <v>0</v>
      </c>
      <c r="Z334" s="1">
        <v>311.364501953125</v>
      </c>
      <c r="AA334" s="1">
        <v>444.73931884765625</v>
      </c>
      <c r="AB334" s="1">
        <v>397.0941162109375</v>
      </c>
      <c r="AC334">
        <v>-9999</v>
      </c>
      <c r="AD334">
        <f>CQ334/AA334</f>
        <v>0.29989436787400009</v>
      </c>
      <c r="AE334">
        <f>(AA334-AB334)/AA334</f>
        <v>0.10713062825245598</v>
      </c>
      <c r="AF334" s="1">
        <v>-1</v>
      </c>
      <c r="AG334" s="1">
        <v>0.87</v>
      </c>
      <c r="AH334" s="1">
        <v>0.92</v>
      </c>
      <c r="AI334" s="1">
        <v>9.8389177322387695</v>
      </c>
      <c r="AJ334">
        <f>(AI334*AH334+(100-AI334)*AG334)/100</f>
        <v>0.87491945886611944</v>
      </c>
      <c r="AK334">
        <f>(S334-AF334)/CP334</f>
        <v>8.9378107956565762E-4</v>
      </c>
      <c r="AL334">
        <f>(AA334-AB334)/(AA334-Z334)</f>
        <v>0.35722787664177358</v>
      </c>
      <c r="AM334">
        <f>(Y334-AA334)/(Y334-Z334)</f>
        <v>1.4283558853302116</v>
      </c>
      <c r="AN334">
        <f>(Y334-AA334)/AA334</f>
        <v>-1</v>
      </c>
      <c r="AO334" s="1">
        <v>1998.387939453125</v>
      </c>
      <c r="AP334" s="1">
        <v>0.5</v>
      </c>
      <c r="AQ334">
        <f>AE334*AP334*AJ334*AO334</f>
        <v>93.655121540009887</v>
      </c>
      <c r="AR334">
        <f>BV334*1000</f>
        <v>2.3013029834251735</v>
      </c>
      <c r="AS334">
        <f>(CA334-CG334)</f>
        <v>2.6115470993823222</v>
      </c>
      <c r="AT334">
        <f>(AZ334+BZ334*R334)</f>
        <v>26.987056732177734</v>
      </c>
      <c r="AU334" s="1">
        <v>2</v>
      </c>
      <c r="AV334">
        <f>(AU334*BO334+BP334)</f>
        <v>4.644859790802002</v>
      </c>
      <c r="AW334" s="1">
        <v>1</v>
      </c>
      <c r="AX334">
        <f>AV334*(AW334+1)*(AW334+1)/(AW334*AW334+1)</f>
        <v>9.2897195816040039</v>
      </c>
      <c r="AY334" s="1">
        <v>24.967840194702148</v>
      </c>
      <c r="AZ334" s="1">
        <v>26.987056732177734</v>
      </c>
      <c r="BA334" s="1">
        <v>25.001197814941406</v>
      </c>
      <c r="BB334" s="1">
        <v>100.42845916748047</v>
      </c>
      <c r="BC334" s="1">
        <v>99.900405883789062</v>
      </c>
      <c r="BD334" s="1">
        <v>8.3545465469360352</v>
      </c>
      <c r="BE334" s="1">
        <v>9.8725795745849609</v>
      </c>
      <c r="BF334" s="1">
        <v>25.728883743286133</v>
      </c>
      <c r="BG334" s="1">
        <v>30.403858184814453</v>
      </c>
      <c r="BH334" s="1">
        <v>300.20205688476562</v>
      </c>
      <c r="BI334" s="1">
        <v>1998.387939453125</v>
      </c>
      <c r="BJ334" s="1">
        <v>0.69447457790374756</v>
      </c>
      <c r="BK334" s="1">
        <v>97.734603881835938</v>
      </c>
      <c r="BL334" s="1">
        <v>-1.4238805770874023</v>
      </c>
      <c r="BM334" s="1">
        <v>4.3520957231521606E-2</v>
      </c>
      <c r="BN334" s="1">
        <v>1</v>
      </c>
      <c r="BO334" s="1">
        <v>-1.355140209197998</v>
      </c>
      <c r="BP334" s="1">
        <v>7.355140209197998</v>
      </c>
      <c r="BQ334" s="1">
        <v>1</v>
      </c>
      <c r="BR334" s="1">
        <v>0</v>
      </c>
      <c r="BS334" s="1">
        <v>0.15999999642372131</v>
      </c>
      <c r="BT334" s="1">
        <v>111115</v>
      </c>
      <c r="BU334">
        <f>BH334*0.000001/(AU334*0.0001)</f>
        <v>1.501010284423828</v>
      </c>
      <c r="BV334">
        <f>(BE334-BD334)/(1000-BE334)*BU334</f>
        <v>2.3013029834251736E-3</v>
      </c>
      <c r="BW334">
        <f>(AZ334+273.15)</f>
        <v>300.13705673217771</v>
      </c>
      <c r="BX334">
        <f>(AY334+273.15)</f>
        <v>298.11784019470213</v>
      </c>
      <c r="BY334">
        <f>(BI334*BQ334+BJ334*BR334)*BS334</f>
        <v>319.7420631657078</v>
      </c>
      <c r="BZ334">
        <f>((BY334+0.00000010773*(BX334^4-BW334^4))-BV334*44100)/(AV334*51.4+0.00000043092*BW334^3)</f>
        <v>0.77862670801590539</v>
      </c>
      <c r="CA334">
        <f>0.61365*EXP(17.502*AT334/(240.97+AT334))</f>
        <v>3.5764397533962877</v>
      </c>
      <c r="CB334">
        <f>CA334*1000/BK334</f>
        <v>36.593382602955145</v>
      </c>
      <c r="CC334">
        <f>(CB334-BE334)</f>
        <v>26.720803028370185</v>
      </c>
      <c r="CD334">
        <f>IF(R334,AZ334,(AY334+AZ334)/2)</f>
        <v>25.977448463439941</v>
      </c>
      <c r="CE334">
        <f>0.61365*EXP(17.502*CD334/(240.97+CD334))</f>
        <v>3.3697582872640379</v>
      </c>
      <c r="CF334">
        <f>IF(CC334&lt;&gt;0,(1000-(CB334+BE334)/2)/CC334*BV334,0)</f>
        <v>8.4123102600814001E-2</v>
      </c>
      <c r="CG334">
        <f>BE334*BK334/1000</f>
        <v>0.96489265401396551</v>
      </c>
      <c r="CH334">
        <f>(CE334-CG334)</f>
        <v>2.4048656332500724</v>
      </c>
      <c r="CI334">
        <f>1/(1.6/T334+1.37/AX334)</f>
        <v>5.2645469251718306E-2</v>
      </c>
      <c r="CJ334">
        <f>U334*BK334*0.001</f>
        <v>8.3237387956568973</v>
      </c>
      <c r="CK334">
        <f>U334/BC334</f>
        <v>0.85251657891378185</v>
      </c>
      <c r="CL334">
        <f>(1-BV334*BK334/CA334/T334)*100</f>
        <v>25.919263471803422</v>
      </c>
      <c r="CM334">
        <f>(BC334-S334/(AX334/1.35))</f>
        <v>99.818631443950565</v>
      </c>
      <c r="CN334">
        <f>S334*CL334/100/CM334</f>
        <v>1.4611589384014858E-3</v>
      </c>
      <c r="CO334">
        <f>(Y334-X334)</f>
        <v>0</v>
      </c>
      <c r="CP334">
        <f>BI334*AJ334</f>
        <v>1748.4284945909076</v>
      </c>
      <c r="CQ334">
        <f>(AA334-Z334)</f>
        <v>133.37481689453125</v>
      </c>
      <c r="CR334">
        <f>(AA334-AB334)/(AA334-X334)</f>
        <v>0.10713062825245598</v>
      </c>
      <c r="CS334">
        <v>-9999</v>
      </c>
    </row>
    <row r="335" spans="1:97" x14ac:dyDescent="0.2">
      <c r="A335" t="s">
        <v>84</v>
      </c>
      <c r="B335" t="s">
        <v>195</v>
      </c>
      <c r="C335" t="s">
        <v>455</v>
      </c>
      <c r="D335">
        <v>1</v>
      </c>
      <c r="E335">
        <v>1</v>
      </c>
      <c r="F335" t="s">
        <v>248</v>
      </c>
      <c r="H335" t="s">
        <v>456</v>
      </c>
      <c r="I335">
        <v>2</v>
      </c>
      <c r="J335" s="6">
        <v>20130616</v>
      </c>
      <c r="K335" s="6" t="s">
        <v>294</v>
      </c>
      <c r="L335" s="6" t="s">
        <v>86</v>
      </c>
      <c r="M335" s="6" t="s">
        <v>87</v>
      </c>
      <c r="O335" s="1">
        <v>10</v>
      </c>
      <c r="P335" s="1" t="s">
        <v>466</v>
      </c>
      <c r="Q335" s="1">
        <v>3948.5000584768131</v>
      </c>
      <c r="R335" s="1">
        <v>0</v>
      </c>
      <c r="S335">
        <f>(BB335-BC335*(1000-BD335)/(1000-BE335))*BU335</f>
        <v>-0.76476507068962873</v>
      </c>
      <c r="T335">
        <f>IF(CF335&lt;&gt;0,1/(1/CF335-1/AX335),0)</f>
        <v>8.5395201199968795E-2</v>
      </c>
      <c r="U335">
        <f>((CI335-BV335/2)*BC335-S335)/(CI335+BV335/2)</f>
        <v>62.474345279203284</v>
      </c>
      <c r="V335" s="1">
        <v>47</v>
      </c>
      <c r="W335" s="1">
        <v>47</v>
      </c>
      <c r="X335" s="1">
        <v>0</v>
      </c>
      <c r="Y335" s="1">
        <v>0</v>
      </c>
      <c r="Z335" s="1">
        <v>309.958740234375</v>
      </c>
      <c r="AA335" s="1">
        <v>434.89935302734375</v>
      </c>
      <c r="AB335" s="1">
        <v>397.69192504882812</v>
      </c>
      <c r="AC335">
        <v>-9999</v>
      </c>
      <c r="AD335">
        <f>CQ335/AA335</f>
        <v>0.28728626962365994</v>
      </c>
      <c r="AE335">
        <f>(AA335-AB335)/AA335</f>
        <v>8.5554112048026557E-2</v>
      </c>
      <c r="AF335" s="1">
        <v>-1</v>
      </c>
      <c r="AG335" s="1">
        <v>0.87</v>
      </c>
      <c r="AH335" s="1">
        <v>0.92</v>
      </c>
      <c r="AI335" s="1">
        <v>9.8389177322387695</v>
      </c>
      <c r="AJ335">
        <f>(AI335*AH335+(100-AI335)*AG335)/100</f>
        <v>0.87491945886611944</v>
      </c>
      <c r="AK335">
        <f>(S335-AF335)/CP335</f>
        <v>1.3452799933264887E-4</v>
      </c>
      <c r="AL335">
        <f>(AA335-AB335)/(AA335-Z335)</f>
        <v>0.29780090834170725</v>
      </c>
      <c r="AM335">
        <f>(Y335-AA335)/(Y335-Z335)</f>
        <v>1.4030878842083789</v>
      </c>
      <c r="AN335">
        <f>(Y335-AA335)/AA335</f>
        <v>-1</v>
      </c>
      <c r="AO335" s="1">
        <v>1998.5777587890625</v>
      </c>
      <c r="AP335" s="1">
        <v>0.5</v>
      </c>
      <c r="AQ335">
        <f>AE335*AP335*AJ335*AO335</f>
        <v>74.799727936431367</v>
      </c>
      <c r="AR335">
        <f>BV335*1000</f>
        <v>2.3112754623112481</v>
      </c>
      <c r="AS335">
        <f>(CA335-CG335)</f>
        <v>2.607585153130906</v>
      </c>
      <c r="AT335">
        <f>(AZ335+BZ335*R335)</f>
        <v>26.975862503051758</v>
      </c>
      <c r="AU335" s="1">
        <v>2</v>
      </c>
      <c r="AV335">
        <f>(AU335*BO335+BP335)</f>
        <v>4.644859790802002</v>
      </c>
      <c r="AW335" s="1">
        <v>1</v>
      </c>
      <c r="AX335">
        <f>AV335*(AW335+1)*(AW335+1)/(AW335*AW335+1)</f>
        <v>9.2897195816040039</v>
      </c>
      <c r="AY335" s="1">
        <v>24.975942611694336</v>
      </c>
      <c r="AZ335" s="1">
        <v>26.975862503051758</v>
      </c>
      <c r="BA335" s="1">
        <v>25.000679016113281</v>
      </c>
      <c r="BB335" s="1">
        <v>50.066207885742188</v>
      </c>
      <c r="BC335" s="1">
        <v>50.497993469238281</v>
      </c>
      <c r="BD335" s="1">
        <v>8.3642091751098633</v>
      </c>
      <c r="BE335" s="1">
        <v>9.888946533203125</v>
      </c>
      <c r="BF335" s="1">
        <v>25.746501922607422</v>
      </c>
      <c r="BG335" s="1">
        <v>30.439910888671875</v>
      </c>
      <c r="BH335" s="1">
        <v>300.17227172851562</v>
      </c>
      <c r="BI335" s="1">
        <v>1998.5777587890625</v>
      </c>
      <c r="BJ335" s="1">
        <v>0.72648769617080688</v>
      </c>
      <c r="BK335" s="1">
        <v>97.735755920410156</v>
      </c>
      <c r="BL335" s="1">
        <v>-1.4055051803588867</v>
      </c>
      <c r="BM335" s="1">
        <v>4.1790992021560669E-2</v>
      </c>
      <c r="BN335" s="1">
        <v>1</v>
      </c>
      <c r="BO335" s="1">
        <v>-1.355140209197998</v>
      </c>
      <c r="BP335" s="1">
        <v>7.355140209197998</v>
      </c>
      <c r="BQ335" s="1">
        <v>1</v>
      </c>
      <c r="BR335" s="1">
        <v>0</v>
      </c>
      <c r="BS335" s="1">
        <v>0.15999999642372131</v>
      </c>
      <c r="BT335" s="1">
        <v>111115</v>
      </c>
      <c r="BU335">
        <f>BH335*0.000001/(AU335*0.0001)</f>
        <v>1.5008613586425781</v>
      </c>
      <c r="BV335">
        <f>(BE335-BD335)/(1000-BE335)*BU335</f>
        <v>2.3112754623112481E-3</v>
      </c>
      <c r="BW335">
        <f>(AZ335+273.15)</f>
        <v>300.12586250305174</v>
      </c>
      <c r="BX335">
        <f>(AY335+273.15)</f>
        <v>298.12594261169431</v>
      </c>
      <c r="BY335">
        <f>(BI335*BQ335+BJ335*BR335)*BS335</f>
        <v>319.77243425877896</v>
      </c>
      <c r="BZ335">
        <f>((BY335+0.00000010773*(BX335^4-BW335^4))-BV335*44100)/(AV335*51.4+0.00000043092*BW335^3)</f>
        <v>0.77788597926449243</v>
      </c>
      <c r="CA335">
        <f>0.61365*EXP(17.502*AT335/(240.97+AT335))</f>
        <v>3.5740888178100327</v>
      </c>
      <c r="CB335">
        <f>CA335*1000/BK335</f>
        <v>36.568897269496183</v>
      </c>
      <c r="CC335">
        <f>(CB335-BE335)</f>
        <v>26.679950736293058</v>
      </c>
      <c r="CD335">
        <f>IF(R335,AZ335,(AY335+AZ335)/2)</f>
        <v>25.975902557373047</v>
      </c>
      <c r="CE335">
        <f>0.61365*EXP(17.502*CD335/(240.97+CD335))</f>
        <v>3.369449994303451</v>
      </c>
      <c r="CF335">
        <f>IF(CC335&lt;&gt;0,(1000-(CB335+BE335)/2)/CC335*BV335,0)</f>
        <v>8.4617361082068701E-2</v>
      </c>
      <c r="CG335">
        <f>BE335*BK335/1000</f>
        <v>0.96650366467912685</v>
      </c>
      <c r="CH335">
        <f>(CE335-CG335)</f>
        <v>2.4029463296243243</v>
      </c>
      <c r="CI335">
        <f>1/(1.6/T335+1.37/AX335)</f>
        <v>5.2955188985625554E-2</v>
      </c>
      <c r="CJ335">
        <f>U335*BK335*0.001</f>
        <v>6.1059773614956407</v>
      </c>
      <c r="CK335">
        <f>U335/BC335</f>
        <v>1.2371649047255828</v>
      </c>
      <c r="CL335">
        <f>(1-BV335*BK335/CA335/T335)*100</f>
        <v>25.987277774500448</v>
      </c>
      <c r="CM335">
        <f>(BC335-S335/(AX335/1.35))</f>
        <v>50.609130607056251</v>
      </c>
      <c r="CN335">
        <f>S335*CL335/100/CM335</f>
        <v>-3.9269914511188752E-3</v>
      </c>
      <c r="CO335">
        <f>(Y335-X335)</f>
        <v>0</v>
      </c>
      <c r="CP335">
        <f>BI335*AJ335</f>
        <v>1748.5945712215882</v>
      </c>
      <c r="CQ335">
        <f>(AA335-Z335)</f>
        <v>124.94061279296875</v>
      </c>
      <c r="CR335">
        <f>(AA335-AB335)/(AA335-X335)</f>
        <v>8.5554112048026557E-2</v>
      </c>
      <c r="CS335">
        <v>-9999</v>
      </c>
    </row>
    <row r="336" spans="1:97" x14ac:dyDescent="0.2">
      <c r="A336" t="s">
        <v>84</v>
      </c>
      <c r="B336" t="s">
        <v>195</v>
      </c>
      <c r="C336" t="s">
        <v>455</v>
      </c>
      <c r="D336">
        <v>1</v>
      </c>
      <c r="E336">
        <v>1</v>
      </c>
      <c r="F336" t="s">
        <v>248</v>
      </c>
      <c r="H336" t="s">
        <v>456</v>
      </c>
      <c r="I336">
        <v>2</v>
      </c>
      <c r="J336" s="6">
        <v>20130616</v>
      </c>
      <c r="K336" s="6" t="s">
        <v>294</v>
      </c>
      <c r="L336" s="6" t="s">
        <v>86</v>
      </c>
      <c r="M336" s="6" t="s">
        <v>87</v>
      </c>
      <c r="O336" s="1">
        <v>11</v>
      </c>
      <c r="P336" s="1" t="s">
        <v>467</v>
      </c>
      <c r="Q336" s="1">
        <v>4092.5000584768131</v>
      </c>
      <c r="R336" s="1">
        <v>0</v>
      </c>
      <c r="S336">
        <f>(BB336-BC336*(1000-BD336)/(1000-BE336))*BU336</f>
        <v>9.8436168390830581</v>
      </c>
      <c r="T336">
        <f>IF(CF336&lt;&gt;0,1/(1/CF336-1/AX336),0)</f>
        <v>8.8126457350529333E-2</v>
      </c>
      <c r="U336">
        <f>((CI336-BV336/2)*BC336-S336)/(CI336+BV336/2)</f>
        <v>199.98894659510989</v>
      </c>
      <c r="V336" s="1">
        <v>48</v>
      </c>
      <c r="W336" s="1">
        <v>48</v>
      </c>
      <c r="X336" s="1">
        <v>0</v>
      </c>
      <c r="Y336" s="1">
        <v>0</v>
      </c>
      <c r="Z336" s="1">
        <v>323.730712890625</v>
      </c>
      <c r="AA336" s="1">
        <v>470.47113037109375</v>
      </c>
      <c r="AB336" s="1">
        <v>408.85867309570312</v>
      </c>
      <c r="AC336">
        <v>-9999</v>
      </c>
      <c r="AD336">
        <f>CQ336/AA336</f>
        <v>0.31190100307477792</v>
      </c>
      <c r="AE336">
        <f>(AA336-AB336)/AA336</f>
        <v>0.13095906060546697</v>
      </c>
      <c r="AF336" s="1">
        <v>-1</v>
      </c>
      <c r="AG336" s="1">
        <v>0.87</v>
      </c>
      <c r="AH336" s="1">
        <v>0.92</v>
      </c>
      <c r="AI336" s="1">
        <v>9.8389177322387695</v>
      </c>
      <c r="AJ336">
        <f>(AI336*AH336+(100-AI336)*AG336)/100</f>
        <v>0.87491945886611944</v>
      </c>
      <c r="AK336">
        <f>(S336-AF336)/CP336</f>
        <v>6.2018634835365877E-3</v>
      </c>
      <c r="AL336">
        <f>(AA336-AB336)/(AA336-Z336)</f>
        <v>0.41987380391357604</v>
      </c>
      <c r="AM336">
        <f>(Y336-AA336)/(Y336-Z336)</f>
        <v>1.4532792584620977</v>
      </c>
      <c r="AN336">
        <f>(Y336-AA336)/AA336</f>
        <v>-1</v>
      </c>
      <c r="AO336" s="1">
        <v>1998.40673828125</v>
      </c>
      <c r="AP336" s="1">
        <v>0.5</v>
      </c>
      <c r="AQ336">
        <f>AE336*AP336*AJ336*AO336</f>
        <v>114.48735356571822</v>
      </c>
      <c r="AR336">
        <f>BV336*1000</f>
        <v>2.3637402856383449</v>
      </c>
      <c r="AS336">
        <f>(CA336-CG336)</f>
        <v>2.5850750085600982</v>
      </c>
      <c r="AT336">
        <f>(AZ336+BZ336*R336)</f>
        <v>26.888586044311523</v>
      </c>
      <c r="AU336" s="1">
        <v>2</v>
      </c>
      <c r="AV336">
        <f>(AU336*BO336+BP336)</f>
        <v>4.644859790802002</v>
      </c>
      <c r="AW336" s="1">
        <v>1</v>
      </c>
      <c r="AX336">
        <f>AV336*(AW336+1)*(AW336+1)/(AW336*AW336+1)</f>
        <v>9.2897195816040039</v>
      </c>
      <c r="AY336" s="1">
        <v>24.978845596313477</v>
      </c>
      <c r="AZ336" s="1">
        <v>26.888586044311523</v>
      </c>
      <c r="BA336" s="1">
        <v>25.000368118286133</v>
      </c>
      <c r="BB336" s="1">
        <v>400.1634521484375</v>
      </c>
      <c r="BC336" s="1">
        <v>392.98590087890625</v>
      </c>
      <c r="BD336" s="1">
        <v>8.372899055480957</v>
      </c>
      <c r="BE336" s="1">
        <v>9.9321756362915039</v>
      </c>
      <c r="BF336" s="1">
        <v>25.76884651184082</v>
      </c>
      <c r="BG336" s="1">
        <v>30.567752838134766</v>
      </c>
      <c r="BH336" s="1">
        <v>300.17294311523438</v>
      </c>
      <c r="BI336" s="1">
        <v>1998.40673828125</v>
      </c>
      <c r="BJ336" s="1">
        <v>0.73833352327346802</v>
      </c>
      <c r="BK336" s="1">
        <v>97.735969543457031</v>
      </c>
      <c r="BL336" s="1">
        <v>-2.5059690475463867</v>
      </c>
      <c r="BM336" s="1">
        <v>4.5268088579177856E-2</v>
      </c>
      <c r="BN336" s="1">
        <v>0.5</v>
      </c>
      <c r="BO336" s="1">
        <v>-1.355140209197998</v>
      </c>
      <c r="BP336" s="1">
        <v>7.355140209197998</v>
      </c>
      <c r="BQ336" s="1">
        <v>1</v>
      </c>
      <c r="BR336" s="1">
        <v>0</v>
      </c>
      <c r="BS336" s="1">
        <v>0.15999999642372131</v>
      </c>
      <c r="BT336" s="1">
        <v>111115</v>
      </c>
      <c r="BU336">
        <f>BH336*0.000001/(AU336*0.0001)</f>
        <v>1.5008647155761718</v>
      </c>
      <c r="BV336">
        <f>(BE336-BD336)/(1000-BE336)*BU336</f>
        <v>2.363740285638345E-3</v>
      </c>
      <c r="BW336">
        <f>(AZ336+273.15)</f>
        <v>300.0385860443115</v>
      </c>
      <c r="BX336">
        <f>(AY336+273.15)</f>
        <v>298.12884559631345</v>
      </c>
      <c r="BY336">
        <f>(BI336*BQ336+BJ336*BR336)*BS336</f>
        <v>319.74507097814057</v>
      </c>
      <c r="BZ336">
        <f>((BY336+0.00000010773*(BX336^4-BW336^4))-BV336*44100)/(AV336*51.4+0.00000043092*BW336^3)</f>
        <v>0.77275896303087843</v>
      </c>
      <c r="CA336">
        <f>0.61365*EXP(17.502*AT336/(240.97+AT336))</f>
        <v>3.5558058240489507</v>
      </c>
      <c r="CB336">
        <f>CA336*1000/BK336</f>
        <v>36.381752190711197</v>
      </c>
      <c r="CC336">
        <f>(CB336-BE336)</f>
        <v>26.449576554419693</v>
      </c>
      <c r="CD336">
        <f>IF(R336,AZ336,(AY336+AZ336)/2)</f>
        <v>25.9337158203125</v>
      </c>
      <c r="CE336">
        <f>0.61365*EXP(17.502*CD336/(240.97+CD336))</f>
        <v>3.3610463901306513</v>
      </c>
      <c r="CF336">
        <f>IF(CC336&lt;&gt;0,(1000-(CB336+BE336)/2)/CC336*BV336,0)</f>
        <v>8.7298306360110586E-2</v>
      </c>
      <c r="CG336">
        <f>BE336*BK336/1000</f>
        <v>0.97073081548885243</v>
      </c>
      <c r="CH336">
        <f>(CE336-CG336)</f>
        <v>2.3903155746417988</v>
      </c>
      <c r="CI336">
        <f>1/(1.6/T336+1.37/AX336)</f>
        <v>5.4635246166890625E-2</v>
      </c>
      <c r="CJ336">
        <f>U336*BK336*0.001</f>
        <v>19.546113593447718</v>
      </c>
      <c r="CK336">
        <f>U336/BC336</f>
        <v>0.50889598366719524</v>
      </c>
      <c r="CL336">
        <f>(1-BV336*BK336/CA336/T336)*100</f>
        <v>26.275839891165443</v>
      </c>
      <c r="CM336">
        <f>(BC336-S336/(AX336/1.35))</f>
        <v>391.55540745916113</v>
      </c>
      <c r="CN336">
        <f>S336*CL336/100/CM336</f>
        <v>6.6056883671234551E-3</v>
      </c>
      <c r="CO336">
        <f>(Y336-X336)</f>
        <v>0</v>
      </c>
      <c r="CP336">
        <f>BI336*AJ336</f>
        <v>1748.4449420514379</v>
      </c>
      <c r="CQ336">
        <f>(AA336-Z336)</f>
        <v>146.74041748046875</v>
      </c>
      <c r="CR336">
        <f>(AA336-AB336)/(AA336-X336)</f>
        <v>0.13095906060546697</v>
      </c>
      <c r="CS336">
        <v>-9999</v>
      </c>
    </row>
    <row r="337" spans="1:97" x14ac:dyDescent="0.2">
      <c r="A337" t="s">
        <v>84</v>
      </c>
      <c r="B337" t="s">
        <v>195</v>
      </c>
      <c r="C337" t="s">
        <v>455</v>
      </c>
      <c r="D337">
        <v>1</v>
      </c>
      <c r="E337">
        <v>1</v>
      </c>
      <c r="F337" t="s">
        <v>248</v>
      </c>
      <c r="H337" t="s">
        <v>456</v>
      </c>
      <c r="I337">
        <v>3</v>
      </c>
      <c r="J337" s="6">
        <v>20130616</v>
      </c>
      <c r="K337" s="6" t="s">
        <v>294</v>
      </c>
      <c r="L337" s="6" t="s">
        <v>86</v>
      </c>
      <c r="M337" s="6" t="s">
        <v>87</v>
      </c>
      <c r="O337" s="1">
        <v>12</v>
      </c>
      <c r="P337" s="1" t="s">
        <v>468</v>
      </c>
      <c r="Q337" s="1">
        <v>4954.5000590281561</v>
      </c>
      <c r="R337" s="1">
        <v>0</v>
      </c>
      <c r="S337">
        <f>(BB337-BC337*(1000-BD337)/(1000-BE337))*BU337</f>
        <v>10.181820834779126</v>
      </c>
      <c r="T337">
        <f>IF(CF337&lt;&gt;0,1/(1/CF337-1/AX337),0)</f>
        <v>9.9033169691612799E-2</v>
      </c>
      <c r="U337">
        <f>((CI337-BV337/2)*BC337-S337)/(CI337+BV337/2)</f>
        <v>210.02896791879354</v>
      </c>
      <c r="V337" s="1">
        <v>49</v>
      </c>
      <c r="W337" s="1">
        <v>49</v>
      </c>
      <c r="X337" s="1">
        <v>0</v>
      </c>
      <c r="Y337" s="1">
        <v>0</v>
      </c>
      <c r="Z337" s="1">
        <v>325.83544921875</v>
      </c>
      <c r="AA337" s="1">
        <v>458.40032958984375</v>
      </c>
      <c r="AB337" s="1">
        <v>404.01840209960938</v>
      </c>
      <c r="AC337">
        <v>-9999</v>
      </c>
      <c r="AD337">
        <f>CQ337/AA337</f>
        <v>0.28919019427779846</v>
      </c>
      <c r="AE337">
        <f>(AA337-AB337)/AA337</f>
        <v>0.11863413697562764</v>
      </c>
      <c r="AF337" s="1">
        <v>-1</v>
      </c>
      <c r="AG337" s="1">
        <v>0.87</v>
      </c>
      <c r="AH337" s="1">
        <v>0.92</v>
      </c>
      <c r="AI337" s="1">
        <v>9.8168220520019531</v>
      </c>
      <c r="AJ337">
        <f>(AI337*AH337+(100-AI337)*AG337)/100</f>
        <v>0.87490841102600103</v>
      </c>
      <c r="AK337">
        <f>(S337-AF337)/CP337</f>
        <v>6.3915271907880045E-3</v>
      </c>
      <c r="AL337">
        <f>(AA337-AB337)/(AA337-Z337)</f>
        <v>0.41022876751369625</v>
      </c>
      <c r="AM337">
        <f>(Y337-AA337)/(Y337-Z337)</f>
        <v>1.4068460957484592</v>
      </c>
      <c r="AN337">
        <f>(Y337-AA337)/AA337</f>
        <v>-1</v>
      </c>
      <c r="AO337" s="1">
        <v>1999.6099853515625</v>
      </c>
      <c r="AP337" s="1">
        <v>0.5</v>
      </c>
      <c r="AQ337">
        <f>AE337*AP337*AJ337*AO337</f>
        <v>103.77376368374375</v>
      </c>
      <c r="AR337">
        <f>BV337*1000</f>
        <v>3.3788158660259238</v>
      </c>
      <c r="AS337">
        <f>(CA337-CG337)</f>
        <v>3.2775688328685897</v>
      </c>
      <c r="AT337">
        <f>(AZ337+BZ337*R337)</f>
        <v>30.190593719482422</v>
      </c>
      <c r="AU337" s="1">
        <v>2</v>
      </c>
      <c r="AV337">
        <f>(AU337*BO337+BP337)</f>
        <v>4.644859790802002</v>
      </c>
      <c r="AW337" s="1">
        <v>1</v>
      </c>
      <c r="AX337">
        <f>AV337*(AW337+1)*(AW337+1)/(AW337*AW337+1)</f>
        <v>9.2897195816040039</v>
      </c>
      <c r="AY337" s="1">
        <v>31.62432861328125</v>
      </c>
      <c r="AZ337" s="1">
        <v>30.190593719482422</v>
      </c>
      <c r="BA337" s="1">
        <v>33.004081726074219</v>
      </c>
      <c r="BB337" s="1">
        <v>400.29876708984375</v>
      </c>
      <c r="BC337" s="1">
        <v>392.62945556640625</v>
      </c>
      <c r="BD337" s="1">
        <v>8.3096837997436523</v>
      </c>
      <c r="BE337" s="1">
        <v>10.537624359130859</v>
      </c>
      <c r="BF337" s="1">
        <v>17.371526718139648</v>
      </c>
      <c r="BG337" s="1">
        <v>22.029071807861328</v>
      </c>
      <c r="BH337" s="1">
        <v>300.11672973632812</v>
      </c>
      <c r="BI337" s="1">
        <v>1999.6099853515625</v>
      </c>
      <c r="BJ337" s="1">
        <v>0.71462416648864746</v>
      </c>
      <c r="BK337" s="1">
        <v>97.720840454101562</v>
      </c>
      <c r="BL337" s="1">
        <v>-3.5962705612182617</v>
      </c>
      <c r="BM337" s="1">
        <v>7.534325122833252E-4</v>
      </c>
      <c r="BN337" s="1">
        <v>0.25</v>
      </c>
      <c r="BO337" s="1">
        <v>-1.355140209197998</v>
      </c>
      <c r="BP337" s="1">
        <v>7.355140209197998</v>
      </c>
      <c r="BQ337" s="1">
        <v>1</v>
      </c>
      <c r="BR337" s="1">
        <v>0</v>
      </c>
      <c r="BS337" s="1">
        <v>0.15999999642372131</v>
      </c>
      <c r="BT337" s="1">
        <v>111115</v>
      </c>
      <c r="BU337">
        <f>BH337*0.000001/(AU337*0.0001)</f>
        <v>1.5005836486816406</v>
      </c>
      <c r="BV337">
        <f>(BE337-BD337)/(1000-BE337)*BU337</f>
        <v>3.3788158660259236E-3</v>
      </c>
      <c r="BW337">
        <f>(AZ337+273.15)</f>
        <v>303.3405937194824</v>
      </c>
      <c r="BX337">
        <f>(AY337+273.15)</f>
        <v>304.77432861328123</v>
      </c>
      <c r="BY337">
        <f>(BI337*BQ337+BJ337*BR337)*BS337</f>
        <v>319.93759050508743</v>
      </c>
      <c r="BZ337">
        <f>((BY337+0.00000010773*(BX337^4-BW337^4))-BV337*44100)/(AV337*51.4+0.00000043092*BW337^3)</f>
        <v>0.75087320819669534</v>
      </c>
      <c r="CA337">
        <f>0.61365*EXP(17.502*AT337/(240.97+AT337))</f>
        <v>4.3073143416324706</v>
      </c>
      <c r="CB337">
        <f>CA337*1000/BK337</f>
        <v>44.07774556191594</v>
      </c>
      <c r="CC337">
        <f>(CB337-BE337)</f>
        <v>33.54012120278508</v>
      </c>
      <c r="CD337">
        <f>IF(R337,AZ337,(AY337+AZ337)/2)</f>
        <v>30.907461166381836</v>
      </c>
      <c r="CE337">
        <f>0.61365*EXP(17.502*CD337/(240.97+CD337))</f>
        <v>4.4876293774819098</v>
      </c>
      <c r="CF337">
        <f>IF(CC337&lt;&gt;0,(1000-(CB337+BE337)/2)/CC337*BV337,0)</f>
        <v>9.7988561429049451E-2</v>
      </c>
      <c r="CG337">
        <f>BE337*BK337/1000</f>
        <v>1.0297455087638809</v>
      </c>
      <c r="CH337">
        <f>(CE337-CG337)</f>
        <v>3.4578838687180289</v>
      </c>
      <c r="CI337">
        <f>1/(1.6/T337+1.37/AX337)</f>
        <v>6.1335853483185016E-2</v>
      </c>
      <c r="CJ337">
        <f>U337*BK337*0.001</f>
        <v>20.524207264732038</v>
      </c>
      <c r="CK337">
        <f>U337/BC337</f>
        <v>0.53492921873578303</v>
      </c>
      <c r="CL337">
        <f>(1-BV337*BK337/CA337/T337)*100</f>
        <v>22.595809738003105</v>
      </c>
      <c r="CM337">
        <f>(BC337-S337/(AX337/1.35))</f>
        <v>391.14981368849948</v>
      </c>
      <c r="CN337">
        <f>S337*CL337/100/CM337</f>
        <v>5.8817997175967833E-3</v>
      </c>
      <c r="CO337">
        <f>(Y337-X337)</f>
        <v>0</v>
      </c>
      <c r="CP337">
        <f>BI337*AJ337</f>
        <v>1749.4755949556607</v>
      </c>
      <c r="CQ337">
        <f>(AA337-Z337)</f>
        <v>132.56488037109375</v>
      </c>
      <c r="CR337">
        <f>(AA337-AB337)/(AA337-X337)</f>
        <v>0.11863413697562764</v>
      </c>
      <c r="CS337">
        <v>-9999</v>
      </c>
    </row>
    <row r="338" spans="1:97" x14ac:dyDescent="0.2">
      <c r="A338" t="s">
        <v>84</v>
      </c>
      <c r="B338" t="s">
        <v>195</v>
      </c>
      <c r="C338" t="s">
        <v>455</v>
      </c>
      <c r="D338">
        <v>1</v>
      </c>
      <c r="E338">
        <v>1</v>
      </c>
      <c r="F338" t="s">
        <v>248</v>
      </c>
      <c r="H338" t="s">
        <v>456</v>
      </c>
      <c r="I338">
        <v>3</v>
      </c>
      <c r="J338" s="6">
        <v>20130616</v>
      </c>
      <c r="K338" s="6" t="s">
        <v>294</v>
      </c>
      <c r="L338" s="6" t="s">
        <v>86</v>
      </c>
      <c r="M338" s="6" t="s">
        <v>87</v>
      </c>
      <c r="O338" s="1">
        <v>13</v>
      </c>
      <c r="P338" s="1" t="s">
        <v>469</v>
      </c>
      <c r="Q338" s="1">
        <v>5113.5000582700595</v>
      </c>
      <c r="R338" s="1">
        <v>0</v>
      </c>
      <c r="S338">
        <f>(BB338-BC338*(1000-BD338)/(1000-BE338))*BU338</f>
        <v>4.9968347893247289</v>
      </c>
      <c r="T338">
        <f>IF(CF338&lt;&gt;0,1/(1/CF338-1/AX338),0)</f>
        <v>8.3259958423447133E-2</v>
      </c>
      <c r="U338">
        <f>((CI338-BV338/2)*BC338-S338)/(CI338+BV338/2)</f>
        <v>137.62150205384475</v>
      </c>
      <c r="V338" s="1">
        <v>50</v>
      </c>
      <c r="W338" s="1">
        <v>50</v>
      </c>
      <c r="X338" s="1">
        <v>0</v>
      </c>
      <c r="Y338" s="1">
        <v>0</v>
      </c>
      <c r="Z338" s="1">
        <v>320.218994140625</v>
      </c>
      <c r="AA338" s="1">
        <v>444.50537109375</v>
      </c>
      <c r="AB338" s="1">
        <v>391.9180908203125</v>
      </c>
      <c r="AC338">
        <v>-9999</v>
      </c>
      <c r="AD338">
        <f>CQ338/AA338</f>
        <v>0.27960601836442589</v>
      </c>
      <c r="AE338">
        <f>(AA338-AB338)/AA338</f>
        <v>0.11830516275661918</v>
      </c>
      <c r="AF338" s="1">
        <v>-1</v>
      </c>
      <c r="AG338" s="1">
        <v>0.87</v>
      </c>
      <c r="AH338" s="1">
        <v>0.92</v>
      </c>
      <c r="AI338" s="1">
        <v>9.8168220520019531</v>
      </c>
      <c r="AJ338">
        <f>(AI338*AH338+(100-AI338)*AG338)/100</f>
        <v>0.87490841102600103</v>
      </c>
      <c r="AK338">
        <f>(S338-AF338)/CP338</f>
        <v>3.428657077366587E-3</v>
      </c>
      <c r="AL338">
        <f>(AA338-AB338)/(AA338-Z338)</f>
        <v>0.42311379221610879</v>
      </c>
      <c r="AM338">
        <f>(Y338-AA338)/(Y338-Z338)</f>
        <v>1.3881293090894675</v>
      </c>
      <c r="AN338">
        <f>(Y338-AA338)/AA338</f>
        <v>-1</v>
      </c>
      <c r="AO338" s="1">
        <v>1999.104248046875</v>
      </c>
      <c r="AP338" s="1">
        <v>0.5</v>
      </c>
      <c r="AQ338">
        <f>AE338*AP338*AJ338*AO338</f>
        <v>103.45982403123892</v>
      </c>
      <c r="AR338">
        <f>BV338*1000</f>
        <v>2.9483492137987737</v>
      </c>
      <c r="AS338">
        <f>(CA338-CG338)</f>
        <v>3.3951191506493319</v>
      </c>
      <c r="AT338">
        <f>(AZ338+BZ338*R338)</f>
        <v>30.55732536315918</v>
      </c>
      <c r="AU338" s="1">
        <v>2</v>
      </c>
      <c r="AV338">
        <f>(AU338*BO338+BP338)</f>
        <v>4.644859790802002</v>
      </c>
      <c r="AW338" s="1">
        <v>1</v>
      </c>
      <c r="AX338">
        <f>AV338*(AW338+1)*(AW338+1)/(AW338*AW338+1)</f>
        <v>9.2897195816040039</v>
      </c>
      <c r="AY338" s="1">
        <v>31.650371551513672</v>
      </c>
      <c r="AZ338" s="1">
        <v>30.55732536315918</v>
      </c>
      <c r="BA338" s="1">
        <v>33.005489349365234</v>
      </c>
      <c r="BB338" s="1">
        <v>249.12515258789062</v>
      </c>
      <c r="BC338" s="1">
        <v>245.31364440917969</v>
      </c>
      <c r="BD338" s="1">
        <v>8.3254680633544922</v>
      </c>
      <c r="BE338" s="1">
        <v>10.269881248474121</v>
      </c>
      <c r="BF338" s="1">
        <v>17.379745483398438</v>
      </c>
      <c r="BG338" s="1">
        <v>21.438785552978516</v>
      </c>
      <c r="BH338" s="1">
        <v>300.149169921875</v>
      </c>
      <c r="BI338" s="1">
        <v>1999.104248046875</v>
      </c>
      <c r="BJ338" s="1">
        <v>0.57596778869628906</v>
      </c>
      <c r="BK338" s="1">
        <v>97.726051330566406</v>
      </c>
      <c r="BL338" s="1">
        <v>-2.6613187789916992</v>
      </c>
      <c r="BM338" s="1">
        <v>8.6279213428497314E-3</v>
      </c>
      <c r="BN338" s="1">
        <v>0.25</v>
      </c>
      <c r="BO338" s="1">
        <v>-1.355140209197998</v>
      </c>
      <c r="BP338" s="1">
        <v>7.355140209197998</v>
      </c>
      <c r="BQ338" s="1">
        <v>1</v>
      </c>
      <c r="BR338" s="1">
        <v>0</v>
      </c>
      <c r="BS338" s="1">
        <v>0.15999999642372131</v>
      </c>
      <c r="BT338" s="1">
        <v>111115</v>
      </c>
      <c r="BU338">
        <f>BH338*0.000001/(AU338*0.0001)</f>
        <v>1.5007458496093751</v>
      </c>
      <c r="BV338">
        <f>(BE338-BD338)/(1000-BE338)*BU338</f>
        <v>2.9483492137987737E-3</v>
      </c>
      <c r="BW338">
        <f>(AZ338+273.15)</f>
        <v>303.70732536315916</v>
      </c>
      <c r="BX338">
        <f>(AY338+273.15)</f>
        <v>304.80037155151365</v>
      </c>
      <c r="BY338">
        <f>(BI338*BQ338+BJ338*BR338)*BS338</f>
        <v>319.85667253814609</v>
      </c>
      <c r="BZ338">
        <f>((BY338+0.00000010773*(BX338^4-BW338^4))-BV338*44100)/(AV338*51.4+0.00000043092*BW338^3)</f>
        <v>0.80975513817259281</v>
      </c>
      <c r="CA338">
        <f>0.61365*EXP(17.502*AT338/(240.97+AT338))</f>
        <v>4.3987540926965352</v>
      </c>
      <c r="CB338">
        <f>CA338*1000/BK338</f>
        <v>45.011069543958008</v>
      </c>
      <c r="CC338">
        <f>(CB338-BE338)</f>
        <v>34.741188295483887</v>
      </c>
      <c r="CD338">
        <f>IF(R338,AZ338,(AY338+AZ338)/2)</f>
        <v>31.103848457336426</v>
      </c>
      <c r="CE338">
        <f>0.61365*EXP(17.502*CD338/(240.97+CD338))</f>
        <v>4.5381600051609876</v>
      </c>
      <c r="CF338">
        <f>IF(CC338&lt;&gt;0,(1000-(CB338+BE338)/2)/CC338*BV338,0)</f>
        <v>8.2520362156638924E-2</v>
      </c>
      <c r="CG338">
        <f>BE338*BK338/1000</f>
        <v>1.0036349420472033</v>
      </c>
      <c r="CH338">
        <f>(CE338-CG338)</f>
        <v>3.5345250631137843</v>
      </c>
      <c r="CI338">
        <f>1/(1.6/T338+1.37/AX338)</f>
        <v>5.1641168396296788E-2</v>
      </c>
      <c r="CJ338">
        <f>U338*BK338*0.001</f>
        <v>13.449205973903682</v>
      </c>
      <c r="CK338">
        <f>U338/BC338</f>
        <v>0.56100223200098087</v>
      </c>
      <c r="CL338">
        <f>(1-BV338*BK338/CA338/T338)*100</f>
        <v>21.327418793714759</v>
      </c>
      <c r="CM338">
        <f>(BC338-S338/(AX338/1.35))</f>
        <v>244.58749472227777</v>
      </c>
      <c r="CN338">
        <f>S338*CL338/100/CM338</f>
        <v>4.3571151630601044E-3</v>
      </c>
      <c r="CO338">
        <f>(Y338-X338)</f>
        <v>0</v>
      </c>
      <c r="CP338">
        <f>BI338*AJ338</f>
        <v>1749.0331211340201</v>
      </c>
      <c r="CQ338">
        <f>(AA338-Z338)</f>
        <v>124.286376953125</v>
      </c>
      <c r="CR338">
        <f>(AA338-AB338)/(AA338-X338)</f>
        <v>0.11830516275661918</v>
      </c>
      <c r="CS338">
        <v>-9999</v>
      </c>
    </row>
    <row r="339" spans="1:97" x14ac:dyDescent="0.2">
      <c r="A339" t="s">
        <v>84</v>
      </c>
      <c r="B339" t="s">
        <v>195</v>
      </c>
      <c r="C339" t="s">
        <v>455</v>
      </c>
      <c r="D339">
        <v>1</v>
      </c>
      <c r="E339">
        <v>1</v>
      </c>
      <c r="F339" t="s">
        <v>248</v>
      </c>
      <c r="H339" t="s">
        <v>456</v>
      </c>
      <c r="I339">
        <v>3</v>
      </c>
      <c r="J339" s="6">
        <v>20130616</v>
      </c>
      <c r="K339" s="6" t="s">
        <v>294</v>
      </c>
      <c r="L339" s="6" t="s">
        <v>86</v>
      </c>
      <c r="M339" s="6" t="s">
        <v>87</v>
      </c>
      <c r="O339" s="1">
        <v>14</v>
      </c>
      <c r="P339" s="1" t="s">
        <v>470</v>
      </c>
      <c r="Q339" s="1">
        <v>5243.5000587524846</v>
      </c>
      <c r="R339" s="1">
        <v>0</v>
      </c>
      <c r="S339">
        <f>(BB339-BC339*(1000-BD339)/(1000-BE339))*BU339</f>
        <v>0.4812072956223658</v>
      </c>
      <c r="T339">
        <f>IF(CF339&lt;&gt;0,1/(1/CF339-1/AX339),0)</f>
        <v>7.5010215652780432E-2</v>
      </c>
      <c r="U339">
        <f>((CI339-BV339/2)*BC339-S339)/(CI339+BV339/2)</f>
        <v>84.11057812449539</v>
      </c>
      <c r="V339" s="1">
        <v>51</v>
      </c>
      <c r="W339" s="1">
        <v>51</v>
      </c>
      <c r="X339" s="1">
        <v>0</v>
      </c>
      <c r="Y339" s="1">
        <v>0</v>
      </c>
      <c r="Z339" s="1">
        <v>314.50927734375</v>
      </c>
      <c r="AA339" s="1">
        <v>433.10397338867188</v>
      </c>
      <c r="AB339" s="1">
        <v>388.20892333984375</v>
      </c>
      <c r="AC339">
        <v>-9999</v>
      </c>
      <c r="AD339">
        <f>CQ339/AA339</f>
        <v>0.27382500122780862</v>
      </c>
      <c r="AE339">
        <f>(AA339-AB339)/AA339</f>
        <v>0.10365882745790202</v>
      </c>
      <c r="AF339" s="1">
        <v>-1</v>
      </c>
      <c r="AG339" s="1">
        <v>0.87</v>
      </c>
      <c r="AH339" s="1">
        <v>0.92</v>
      </c>
      <c r="AI339" s="1">
        <v>9.8168220520019531</v>
      </c>
      <c r="AJ339">
        <f>(AI339*AH339+(100-AI339)*AG339)/100</f>
        <v>0.87490841102600103</v>
      </c>
      <c r="AK339">
        <f>(S339-AF339)/CP339</f>
        <v>8.4689957936194386E-4</v>
      </c>
      <c r="AL339">
        <f>(AA339-AB339)/(AA339-Z339)</f>
        <v>0.37855866700668095</v>
      </c>
      <c r="AM339">
        <f>(Y339-AA339)/(Y339-Z339)</f>
        <v>1.3770785302314028</v>
      </c>
      <c r="AN339">
        <f>(Y339-AA339)/AA339</f>
        <v>-1</v>
      </c>
      <c r="AO339" s="1">
        <v>1999.039306640625</v>
      </c>
      <c r="AP339" s="1">
        <v>0.5</v>
      </c>
      <c r="AQ339">
        <f>AE339*AP339*AJ339*AO339</f>
        <v>90.64841642853456</v>
      </c>
      <c r="AR339">
        <f>BV339*1000</f>
        <v>2.7020610221376531</v>
      </c>
      <c r="AS339">
        <f>(CA339-CG339)</f>
        <v>3.4501446627438734</v>
      </c>
      <c r="AT339">
        <f>(AZ339+BZ339*R339)</f>
        <v>30.718202590942383</v>
      </c>
      <c r="AU339" s="1">
        <v>2</v>
      </c>
      <c r="AV339">
        <f>(AU339*BO339+BP339)</f>
        <v>4.644859790802002</v>
      </c>
      <c r="AW339" s="1">
        <v>1</v>
      </c>
      <c r="AX339">
        <f>AV339*(AW339+1)*(AW339+1)/(AW339*AW339+1)</f>
        <v>9.2897195816040039</v>
      </c>
      <c r="AY339" s="1">
        <v>31.657993316650391</v>
      </c>
      <c r="AZ339" s="1">
        <v>30.718202590942383</v>
      </c>
      <c r="BA339" s="1">
        <v>33.004108428955078</v>
      </c>
      <c r="BB339" s="1">
        <v>100.28231811523438</v>
      </c>
      <c r="BC339" s="1">
        <v>99.781967163085938</v>
      </c>
      <c r="BD339" s="1">
        <v>8.3404464721679688</v>
      </c>
      <c r="BE339" s="1">
        <v>10.122878074645996</v>
      </c>
      <c r="BF339" s="1">
        <v>17.403202056884766</v>
      </c>
      <c r="BG339" s="1">
        <v>21.122428894042969</v>
      </c>
      <c r="BH339" s="1">
        <v>300.11904907226562</v>
      </c>
      <c r="BI339" s="1">
        <v>1999.039306640625</v>
      </c>
      <c r="BJ339" s="1">
        <v>0.76913189888000488</v>
      </c>
      <c r="BK339" s="1">
        <v>97.724456787109375</v>
      </c>
      <c r="BL339" s="1">
        <v>-1.7780790328979492</v>
      </c>
      <c r="BM339" s="1">
        <v>4.6739876270294189E-3</v>
      </c>
      <c r="BN339" s="1">
        <v>0.75</v>
      </c>
      <c r="BO339" s="1">
        <v>-1.355140209197998</v>
      </c>
      <c r="BP339" s="1">
        <v>7.355140209197998</v>
      </c>
      <c r="BQ339" s="1">
        <v>1</v>
      </c>
      <c r="BR339" s="1">
        <v>0</v>
      </c>
      <c r="BS339" s="1">
        <v>0.15999999642372131</v>
      </c>
      <c r="BT339" s="1">
        <v>111115</v>
      </c>
      <c r="BU339">
        <f>BH339*0.000001/(AU339*0.0001)</f>
        <v>1.500595245361328</v>
      </c>
      <c r="BV339">
        <f>(BE339-BD339)/(1000-BE339)*BU339</f>
        <v>2.7020610221376532E-3</v>
      </c>
      <c r="BW339">
        <f>(AZ339+273.15)</f>
        <v>303.86820259094236</v>
      </c>
      <c r="BX339">
        <f>(AY339+273.15)</f>
        <v>304.80799331665037</v>
      </c>
      <c r="BY339">
        <f>(BI339*BQ339+BJ339*BR339)*BS339</f>
        <v>319.84628191337833</v>
      </c>
      <c r="BZ339">
        <f>((BY339+0.00000010773*(BX339^4-BW339^4))-BV339*44100)/(AV339*51.4+0.00000043092*BW339^3)</f>
        <v>0.84557450359454045</v>
      </c>
      <c r="CA339">
        <f>0.61365*EXP(17.502*AT339/(240.97+AT339))</f>
        <v>4.4393974237107932</v>
      </c>
      <c r="CB339">
        <f>CA339*1000/BK339</f>
        <v>45.427701208735549</v>
      </c>
      <c r="CC339">
        <f>(CB339-BE339)</f>
        <v>35.304823134089553</v>
      </c>
      <c r="CD339">
        <f>IF(R339,AZ339,(AY339+AZ339)/2)</f>
        <v>31.188097953796387</v>
      </c>
      <c r="CE339">
        <f>0.61365*EXP(17.502*CD339/(240.97+CD339))</f>
        <v>4.5599889187937164</v>
      </c>
      <c r="CF339">
        <f>IF(CC339&lt;&gt;0,(1000-(CB339+BE339)/2)/CC339*BV339,0)</f>
        <v>7.4409393998115622E-2</v>
      </c>
      <c r="CG339">
        <f>BE339*BK339/1000</f>
        <v>0.98925276096691961</v>
      </c>
      <c r="CH339">
        <f>(CE339-CG339)</f>
        <v>3.5707361578267967</v>
      </c>
      <c r="CI339">
        <f>1/(1.6/T339+1.37/AX339)</f>
        <v>4.6559480673170645E-2</v>
      </c>
      <c r="CJ339">
        <f>U339*BK339*0.001</f>
        <v>8.2196605572660371</v>
      </c>
      <c r="CK339">
        <f>U339/BC339</f>
        <v>0.84294367525369718</v>
      </c>
      <c r="CL339">
        <f>(1-BV339*BK339/CA339/T339)*100</f>
        <v>20.703507444546332</v>
      </c>
      <c r="CM339">
        <f>(BC339-S339/(AX339/1.35))</f>
        <v>99.71203718905565</v>
      </c>
      <c r="CN339">
        <f>S339*CL339/100/CM339</f>
        <v>9.9914504889698076E-4</v>
      </c>
      <c r="CO339">
        <f>(Y339-X339)</f>
        <v>0</v>
      </c>
      <c r="CP339">
        <f>BI339*AJ339</f>
        <v>1748.976303351468</v>
      </c>
      <c r="CQ339">
        <f>(AA339-Z339)</f>
        <v>118.59469604492188</v>
      </c>
      <c r="CR339">
        <f>(AA339-AB339)/(AA339-X339)</f>
        <v>0.10365882745790202</v>
      </c>
      <c r="CS339">
        <v>-9999</v>
      </c>
    </row>
    <row r="340" spans="1:97" x14ac:dyDescent="0.2">
      <c r="A340" t="s">
        <v>84</v>
      </c>
      <c r="B340" t="s">
        <v>195</v>
      </c>
      <c r="C340" t="s">
        <v>455</v>
      </c>
      <c r="D340">
        <v>1</v>
      </c>
      <c r="E340">
        <v>1</v>
      </c>
      <c r="F340" t="s">
        <v>248</v>
      </c>
      <c r="H340" t="s">
        <v>456</v>
      </c>
      <c r="I340">
        <v>3</v>
      </c>
      <c r="J340" s="6">
        <v>20130616</v>
      </c>
      <c r="K340" s="6" t="s">
        <v>294</v>
      </c>
      <c r="L340" s="6" t="s">
        <v>86</v>
      </c>
      <c r="M340" s="6" t="s">
        <v>87</v>
      </c>
      <c r="O340" s="1">
        <v>15</v>
      </c>
      <c r="P340" s="1" t="s">
        <v>471</v>
      </c>
      <c r="Q340" s="1">
        <v>5367.5000584768131</v>
      </c>
      <c r="R340" s="1">
        <v>0</v>
      </c>
      <c r="S340">
        <f>(BB340-BC340*(1000-BD340)/(1000-BE340))*BU340</f>
        <v>-0.91326361081583218</v>
      </c>
      <c r="T340">
        <f>IF(CF340&lt;&gt;0,1/(1/CF340-1/AX340),0)</f>
        <v>7.6133722165690934E-2</v>
      </c>
      <c r="U340">
        <f>((CI340-BV340/2)*BC340-S340)/(CI340+BV340/2)</f>
        <v>66.927701769580977</v>
      </c>
      <c r="V340" s="1">
        <v>52</v>
      </c>
      <c r="W340" s="1">
        <v>52</v>
      </c>
      <c r="X340" s="1">
        <v>0</v>
      </c>
      <c r="Y340" s="1">
        <v>0</v>
      </c>
      <c r="Z340" s="1">
        <v>311.439208984375</v>
      </c>
      <c r="AA340" s="1">
        <v>422.59915161132812</v>
      </c>
      <c r="AB340" s="1">
        <v>388.93228149414062</v>
      </c>
      <c r="AC340">
        <v>-9999</v>
      </c>
      <c r="AD340">
        <f>CQ340/AA340</f>
        <v>0.26303872642221698</v>
      </c>
      <c r="AE340">
        <f>(AA340-AB340)/AA340</f>
        <v>7.9666203750809975E-2</v>
      </c>
      <c r="AF340" s="1">
        <v>-1</v>
      </c>
      <c r="AG340" s="1">
        <v>0.87</v>
      </c>
      <c r="AH340" s="1">
        <v>0.92</v>
      </c>
      <c r="AI340" s="1">
        <v>9.8168220520019531</v>
      </c>
      <c r="AJ340">
        <f>(AI340*AH340+(100-AI340)*AG340)/100</f>
        <v>0.87490841102600103</v>
      </c>
      <c r="AK340">
        <f>(S340-AF340)/CP340</f>
        <v>4.9597749308041795E-5</v>
      </c>
      <c r="AL340">
        <f>(AA340-AB340)/(AA340-Z340)</f>
        <v>0.30286872520411179</v>
      </c>
      <c r="AM340">
        <f>(Y340-AA340)/(Y340-Z340)</f>
        <v>1.3569234040551716</v>
      </c>
      <c r="AN340">
        <f>(Y340-AA340)/AA340</f>
        <v>-1</v>
      </c>
      <c r="AO340" s="1">
        <v>1998.834228515625</v>
      </c>
      <c r="AP340" s="1">
        <v>0.5</v>
      </c>
      <c r="AQ340">
        <f>AE340*AP340*AJ340*AO340</f>
        <v>69.66000423163436</v>
      </c>
      <c r="AR340">
        <f>BV340*1000</f>
        <v>2.7355564193087432</v>
      </c>
      <c r="AS340">
        <f>(CA340-CG340)</f>
        <v>3.4416420442692699</v>
      </c>
      <c r="AT340">
        <f>(AZ340+BZ340*R340)</f>
        <v>30.700325012207031</v>
      </c>
      <c r="AU340" s="1">
        <v>2</v>
      </c>
      <c r="AV340">
        <f>(AU340*BO340+BP340)</f>
        <v>4.644859790802002</v>
      </c>
      <c r="AW340" s="1">
        <v>1</v>
      </c>
      <c r="AX340">
        <f>AV340*(AW340+1)*(AW340+1)/(AW340*AW340+1)</f>
        <v>9.2897195816040039</v>
      </c>
      <c r="AY340" s="1">
        <v>31.66796875</v>
      </c>
      <c r="AZ340" s="1">
        <v>30.700325012207031</v>
      </c>
      <c r="BA340" s="1">
        <v>33.004161834716797</v>
      </c>
      <c r="BB340" s="1">
        <v>50.498619079589844</v>
      </c>
      <c r="BC340" s="1">
        <v>51.014186859130859</v>
      </c>
      <c r="BD340" s="1">
        <v>8.3596029281616211</v>
      </c>
      <c r="BE340" s="1">
        <v>10.163931846618652</v>
      </c>
      <c r="BF340" s="1">
        <v>17.432565689086914</v>
      </c>
      <c r="BG340" s="1">
        <v>21.195194244384766</v>
      </c>
      <c r="BH340" s="1">
        <v>300.13955688476562</v>
      </c>
      <c r="BI340" s="1">
        <v>1998.834228515625</v>
      </c>
      <c r="BJ340" s="1">
        <v>0.78690600395202637</v>
      </c>
      <c r="BK340" s="1">
        <v>97.720329284667969</v>
      </c>
      <c r="BL340" s="1">
        <v>-1.637629508972168</v>
      </c>
      <c r="BM340" s="1">
        <v>5.3682625293731689E-3</v>
      </c>
      <c r="BN340" s="1">
        <v>0.5</v>
      </c>
      <c r="BO340" s="1">
        <v>-1.355140209197998</v>
      </c>
      <c r="BP340" s="1">
        <v>7.355140209197998</v>
      </c>
      <c r="BQ340" s="1">
        <v>1</v>
      </c>
      <c r="BR340" s="1">
        <v>0</v>
      </c>
      <c r="BS340" s="1">
        <v>0.15999999642372131</v>
      </c>
      <c r="BT340" s="1">
        <v>111115</v>
      </c>
      <c r="BU340">
        <f>BH340*0.000001/(AU340*0.0001)</f>
        <v>1.5006977844238281</v>
      </c>
      <c r="BV340">
        <f>(BE340-BD340)/(1000-BE340)*BU340</f>
        <v>2.7355564193087432E-3</v>
      </c>
      <c r="BW340">
        <f>(AZ340+273.15)</f>
        <v>303.85032501220701</v>
      </c>
      <c r="BX340">
        <f>(AY340+273.15)</f>
        <v>304.81796874999998</v>
      </c>
      <c r="BY340">
        <f>(BI340*BQ340+BJ340*BR340)*BS340</f>
        <v>319.81346941411175</v>
      </c>
      <c r="BZ340">
        <f>((BY340+0.00000010773*(BX340^4-BW340^4))-BV340*44100)/(AV340*51.4+0.00000043092*BW340^3)</f>
        <v>0.84090894486326095</v>
      </c>
      <c r="CA340">
        <f>0.61365*EXP(17.502*AT340/(240.97+AT340))</f>
        <v>4.4348648111477678</v>
      </c>
      <c r="CB340">
        <f>CA340*1000/BK340</f>
        <v>45.383236462789782</v>
      </c>
      <c r="CC340">
        <f>(CB340-BE340)</f>
        <v>35.219304616171129</v>
      </c>
      <c r="CD340">
        <f>IF(R340,AZ340,(AY340+AZ340)/2)</f>
        <v>31.184146881103516</v>
      </c>
      <c r="CE340">
        <f>0.61365*EXP(17.502*CD340/(240.97+CD340))</f>
        <v>4.5589631620143374</v>
      </c>
      <c r="CF340">
        <f>IF(CC340&lt;&gt;0,(1000-(CB340+BE340)/2)/CC340*BV340,0)</f>
        <v>7.5514841700365945E-2</v>
      </c>
      <c r="CG340">
        <f>BE340*BK340/1000</f>
        <v>0.99322276687849809</v>
      </c>
      <c r="CH340">
        <f>(CE340-CG340)</f>
        <v>3.5657403951358395</v>
      </c>
      <c r="CI340">
        <f>1/(1.6/T340+1.37/AX340)</f>
        <v>4.7251991139318258E-2</v>
      </c>
      <c r="CJ340">
        <f>U340*BK340*0.001</f>
        <v>6.5401970551895081</v>
      </c>
      <c r="CK340">
        <f>U340/BC340</f>
        <v>1.3119429298048648</v>
      </c>
      <c r="CL340">
        <f>(1-BV340*BK340/CA340/T340)*100</f>
        <v>20.827720453220088</v>
      </c>
      <c r="CM340">
        <f>(BC340-S340/(AX340/1.35))</f>
        <v>51.146904091741717</v>
      </c>
      <c r="CN340">
        <f>S340*CL340/100/CM340</f>
        <v>-3.7189346107933323E-3</v>
      </c>
      <c r="CO340">
        <f>(Y340-X340)</f>
        <v>0</v>
      </c>
      <c r="CP340">
        <f>BI340*AJ340</f>
        <v>1748.796878774988</v>
      </c>
      <c r="CQ340">
        <f>(AA340-Z340)</f>
        <v>111.15994262695312</v>
      </c>
      <c r="CR340">
        <f>(AA340-AB340)/(AA340-X340)</f>
        <v>7.9666203750809975E-2</v>
      </c>
      <c r="CS340">
        <v>-9999</v>
      </c>
    </row>
    <row r="341" spans="1:97" x14ac:dyDescent="0.2">
      <c r="A341" t="s">
        <v>84</v>
      </c>
      <c r="B341" t="s">
        <v>195</v>
      </c>
      <c r="C341" t="s">
        <v>455</v>
      </c>
      <c r="D341">
        <v>1</v>
      </c>
      <c r="E341">
        <v>1</v>
      </c>
      <c r="F341" t="s">
        <v>248</v>
      </c>
      <c r="H341" t="s">
        <v>456</v>
      </c>
      <c r="I341">
        <v>3</v>
      </c>
      <c r="J341" s="6">
        <v>20130616</v>
      </c>
      <c r="K341" s="6" t="s">
        <v>294</v>
      </c>
      <c r="L341" s="6" t="s">
        <v>86</v>
      </c>
      <c r="M341" s="6" t="s">
        <v>87</v>
      </c>
      <c r="O341" s="1">
        <v>16</v>
      </c>
      <c r="P341" s="1" t="s">
        <v>472</v>
      </c>
      <c r="Q341" s="1">
        <v>5519.0000585801899</v>
      </c>
      <c r="R341" s="1">
        <v>0</v>
      </c>
      <c r="S341">
        <f>(BB341-BC341*(1000-BD341)/(1000-BE341))*BU341</f>
        <v>9.4050182887807559</v>
      </c>
      <c r="T341">
        <f>IF(CF341&lt;&gt;0,1/(1/CF341-1/AX341),0)</f>
        <v>7.9630071389126547E-2</v>
      </c>
      <c r="U341">
        <f>((CI341-BV341/2)*BC341-S341)/(CI341+BV341/2)</f>
        <v>187.03614078531061</v>
      </c>
      <c r="V341" s="1">
        <v>53</v>
      </c>
      <c r="W341" s="1">
        <v>53</v>
      </c>
      <c r="X341" s="1">
        <v>0</v>
      </c>
      <c r="Y341" s="1">
        <v>0</v>
      </c>
      <c r="Z341" s="1">
        <v>325.076416015625</v>
      </c>
      <c r="AA341" s="1">
        <v>468.721435546875</v>
      </c>
      <c r="AB341" s="1">
        <v>400.83477783203125</v>
      </c>
      <c r="AC341">
        <v>-9999</v>
      </c>
      <c r="AD341">
        <f>CQ341/AA341</f>
        <v>0.30646138332387962</v>
      </c>
      <c r="AE341">
        <f>(AA341-AB341)/AA341</f>
        <v>0.14483369559499198</v>
      </c>
      <c r="AF341" s="1">
        <v>-1</v>
      </c>
      <c r="AG341" s="1">
        <v>0.87</v>
      </c>
      <c r="AH341" s="1">
        <v>0.92</v>
      </c>
      <c r="AI341" s="1">
        <v>9.8168220520019531</v>
      </c>
      <c r="AJ341">
        <f>(AI341*AH341+(100-AI341)*AG341)/100</f>
        <v>0.87490841102600103</v>
      </c>
      <c r="AK341">
        <f>(S341-AF341)/CP341</f>
        <v>5.9502476510445686E-3</v>
      </c>
      <c r="AL341">
        <f>(AA341-AB341)/(AA341-Z341)</f>
        <v>0.47260014956574942</v>
      </c>
      <c r="AM341">
        <f>(Y341-AA341)/(Y341-Z341)</f>
        <v>1.4418807777317983</v>
      </c>
      <c r="AN341">
        <f>(Y341-AA341)/AA341</f>
        <v>-1</v>
      </c>
      <c r="AO341" s="1">
        <v>1998.68896484375</v>
      </c>
      <c r="AP341" s="1">
        <v>0.5</v>
      </c>
      <c r="AQ341">
        <f>AE341*AP341*AJ341*AO341</f>
        <v>126.63315376739338</v>
      </c>
      <c r="AR341">
        <f>BV341*1000</f>
        <v>2.8369545302103472</v>
      </c>
      <c r="AS341">
        <f>(CA341-CG341)</f>
        <v>3.4137775215787149</v>
      </c>
      <c r="AT341">
        <f>(AZ341+BZ341*R341)</f>
        <v>30.621957778930664</v>
      </c>
      <c r="AU341" s="1">
        <v>2</v>
      </c>
      <c r="AV341">
        <f>(AU341*BO341+BP341)</f>
        <v>4.644859790802002</v>
      </c>
      <c r="AW341" s="1">
        <v>1</v>
      </c>
      <c r="AX341">
        <f>AV341*(AW341+1)*(AW341+1)/(AW341*AW341+1)</f>
        <v>9.2897195816040039</v>
      </c>
      <c r="AY341" s="1">
        <v>31.680252075195312</v>
      </c>
      <c r="AZ341" s="1">
        <v>30.621957778930664</v>
      </c>
      <c r="BA341" s="1">
        <v>33.005813598632812</v>
      </c>
      <c r="BB341" s="1">
        <v>401.09481811523438</v>
      </c>
      <c r="BC341" s="1">
        <v>394.08154296875</v>
      </c>
      <c r="BD341" s="1">
        <v>8.3754673004150391</v>
      </c>
      <c r="BE341" s="1">
        <v>10.24683952331543</v>
      </c>
      <c r="BF341" s="1">
        <v>17.452459335327148</v>
      </c>
      <c r="BG341" s="1">
        <v>21.351947784423828</v>
      </c>
      <c r="BH341" s="1">
        <v>300.08831787109375</v>
      </c>
      <c r="BI341" s="1">
        <v>1998.68896484375</v>
      </c>
      <c r="BJ341" s="1">
        <v>0.64826357364654541</v>
      </c>
      <c r="BK341" s="1">
        <v>97.714607238769531</v>
      </c>
      <c r="BL341" s="1">
        <v>-3.536402702331543</v>
      </c>
      <c r="BM341" s="1">
        <v>6.4707100391387939E-3</v>
      </c>
      <c r="BN341" s="1">
        <v>0.5</v>
      </c>
      <c r="BO341" s="1">
        <v>-1.355140209197998</v>
      </c>
      <c r="BP341" s="1">
        <v>7.355140209197998</v>
      </c>
      <c r="BQ341" s="1">
        <v>1</v>
      </c>
      <c r="BR341" s="1">
        <v>0</v>
      </c>
      <c r="BS341" s="1">
        <v>0.15999999642372131</v>
      </c>
      <c r="BT341" s="1">
        <v>111115</v>
      </c>
      <c r="BU341">
        <f>BH341*0.000001/(AU341*0.0001)</f>
        <v>1.5004415893554688</v>
      </c>
      <c r="BV341">
        <f>(BE341-BD341)/(1000-BE341)*BU341</f>
        <v>2.836954530210347E-3</v>
      </c>
      <c r="BW341">
        <f>(AZ341+273.15)</f>
        <v>303.77195777893064</v>
      </c>
      <c r="BX341">
        <f>(AY341+273.15)</f>
        <v>304.83025207519529</v>
      </c>
      <c r="BY341">
        <f>(BI341*BQ341+BJ341*BR341)*BS341</f>
        <v>319.79022722713125</v>
      </c>
      <c r="BZ341">
        <f>((BY341+0.00000010773*(BX341^4-BW341^4))-BV341*44100)/(AV341*51.4+0.00000043092*BW341^3)</f>
        <v>0.82739302133803894</v>
      </c>
      <c r="CA341">
        <f>0.61365*EXP(17.502*AT341/(240.97+AT341))</f>
        <v>4.4150434210381828</v>
      </c>
      <c r="CB341">
        <f>CA341*1000/BK341</f>
        <v>45.183044232576698</v>
      </c>
      <c r="CC341">
        <f>(CB341-BE341)</f>
        <v>34.936204709261268</v>
      </c>
      <c r="CD341">
        <f>IF(R341,AZ341,(AY341+AZ341)/2)</f>
        <v>31.151104927062988</v>
      </c>
      <c r="CE341">
        <f>0.61365*EXP(17.502*CD341/(240.97+CD341))</f>
        <v>4.550392847703745</v>
      </c>
      <c r="CF341">
        <f>IF(CC341&lt;&gt;0,(1000-(CB341+BE341)/2)/CC341*BV341,0)</f>
        <v>7.8953295678508076E-2</v>
      </c>
      <c r="CG341">
        <f>BE341*BK341/1000</f>
        <v>1.0012658994594676</v>
      </c>
      <c r="CH341">
        <f>(CE341-CG341)</f>
        <v>3.5491269482442771</v>
      </c>
      <c r="CI341">
        <f>1/(1.6/T341+1.37/AX341)</f>
        <v>4.9406170838188587E-2</v>
      </c>
      <c r="CJ341">
        <f>U341*BK341*0.001</f>
        <v>18.27616303629183</v>
      </c>
      <c r="CK341">
        <f>U341/BC341</f>
        <v>0.47461279048062971</v>
      </c>
      <c r="CL341">
        <f>(1-BV341*BK341/CA341/T341)*100</f>
        <v>21.150347869819786</v>
      </c>
      <c r="CM341">
        <f>(BC341-S341/(AX341/1.35))</f>
        <v>392.71478753783293</v>
      </c>
      <c r="CN341">
        <f>S341*CL341/100/CM341</f>
        <v>5.0652385609637101E-3</v>
      </c>
      <c r="CO341">
        <f>(Y341-X341)</f>
        <v>0</v>
      </c>
      <c r="CP341">
        <f>BI341*AJ341</f>
        <v>1748.6697863666482</v>
      </c>
      <c r="CQ341">
        <f>(AA341-Z341)</f>
        <v>143.64501953125</v>
      </c>
      <c r="CR341">
        <f>(AA341-AB341)/(AA341-X341)</f>
        <v>0.14483369559499198</v>
      </c>
      <c r="CS341">
        <v>-9999</v>
      </c>
    </row>
    <row r="342" spans="1:97" x14ac:dyDescent="0.2">
      <c r="A342" t="s">
        <v>84</v>
      </c>
      <c r="B342" t="s">
        <v>195</v>
      </c>
      <c r="C342" t="s">
        <v>455</v>
      </c>
      <c r="D342">
        <v>1</v>
      </c>
      <c r="E342">
        <v>1</v>
      </c>
      <c r="F342" t="s">
        <v>248</v>
      </c>
      <c r="H342" t="s">
        <v>456</v>
      </c>
      <c r="I342">
        <v>4</v>
      </c>
      <c r="J342" s="6">
        <v>20130616</v>
      </c>
      <c r="K342" s="6" t="s">
        <v>294</v>
      </c>
      <c r="L342" s="6" t="s">
        <v>86</v>
      </c>
      <c r="M342" s="6" t="s">
        <v>87</v>
      </c>
      <c r="O342" s="1">
        <v>17</v>
      </c>
      <c r="P342" s="1" t="s">
        <v>473</v>
      </c>
      <c r="Q342" s="1">
        <v>6470.0000579599291</v>
      </c>
      <c r="R342" s="1">
        <v>0</v>
      </c>
      <c r="S342">
        <f>(BB342-BC342*(1000-BD342)/(1000-BE342))*BU342</f>
        <v>8.6675338190765956</v>
      </c>
      <c r="T342">
        <f>IF(CF342&lt;&gt;0,1/(1/CF342-1/AX342),0)</f>
        <v>6.3570148629691667E-2</v>
      </c>
      <c r="U342">
        <f>((CI342-BV342/2)*BC342-S342)/(CI342+BV342/2)</f>
        <v>155.45796694383154</v>
      </c>
      <c r="V342" s="1">
        <v>54</v>
      </c>
      <c r="W342" s="1">
        <v>54</v>
      </c>
      <c r="X342" s="1">
        <v>0</v>
      </c>
      <c r="Y342" s="1">
        <v>0</v>
      </c>
      <c r="Z342" s="1">
        <v>333.20361328125</v>
      </c>
      <c r="AA342" s="1">
        <v>513.453369140625</v>
      </c>
      <c r="AB342" s="1">
        <v>417.9967041015625</v>
      </c>
      <c r="AC342">
        <v>-9999</v>
      </c>
      <c r="AD342">
        <f>CQ342/AA342</f>
        <v>0.35105379902572625</v>
      </c>
      <c r="AE342">
        <f>(AA342-AB342)/AA342</f>
        <v>0.18591106958520853</v>
      </c>
      <c r="AF342" s="1">
        <v>-1</v>
      </c>
      <c r="AG342" s="1">
        <v>0.87</v>
      </c>
      <c r="AH342" s="1">
        <v>0.92</v>
      </c>
      <c r="AI342" s="1">
        <v>9.9857559204101562</v>
      </c>
      <c r="AJ342">
        <f>(AI342*AH342+(100-AI342)*AG342)/100</f>
        <v>0.87499287796020508</v>
      </c>
      <c r="AK342">
        <f>(S342-AF342)/CP342</f>
        <v>5.5233946031458918E-3</v>
      </c>
      <c r="AL342">
        <f>(AA342-AB342)/(AA342-Z342)</f>
        <v>0.5295799962887866</v>
      </c>
      <c r="AM342">
        <f>(Y342-AA342)/(Y342-Z342)</f>
        <v>1.5409597875735821</v>
      </c>
      <c r="AN342">
        <f>(Y342-AA342)/AA342</f>
        <v>-1</v>
      </c>
      <c r="AO342" s="1">
        <v>2000.345947265625</v>
      </c>
      <c r="AP342" s="1">
        <v>0.5</v>
      </c>
      <c r="AQ342">
        <f>AE342*AP342*AJ342*AO342</f>
        <v>162.69899959094349</v>
      </c>
      <c r="AR342">
        <f>BV342*1000</f>
        <v>2.6743883900889061</v>
      </c>
      <c r="AS342">
        <f>(CA342-CG342)</f>
        <v>4.0112043542599851</v>
      </c>
      <c r="AT342">
        <f>(AZ342+BZ342*R342)</f>
        <v>32.836048126220703</v>
      </c>
      <c r="AU342" s="1">
        <v>2</v>
      </c>
      <c r="AV342">
        <f>(AU342*BO342+BP342)</f>
        <v>4.644859790802002</v>
      </c>
      <c r="AW342" s="1">
        <v>1</v>
      </c>
      <c r="AX342">
        <f>AV342*(AW342+1)*(AW342+1)/(AW342*AW342+1)</f>
        <v>9.2897195816040039</v>
      </c>
      <c r="AY342" s="1">
        <v>35.155830383300781</v>
      </c>
      <c r="AZ342" s="1">
        <v>32.836048126220703</v>
      </c>
      <c r="BA342" s="1">
        <v>37.098823547363281</v>
      </c>
      <c r="BB342" s="1">
        <v>399.94973754882812</v>
      </c>
      <c r="BC342" s="1">
        <v>393.4727783203125</v>
      </c>
      <c r="BD342" s="1">
        <v>8.4158039093017578</v>
      </c>
      <c r="BE342" s="1">
        <v>10.179781913757324</v>
      </c>
      <c r="BF342" s="1">
        <v>14.431584358215332</v>
      </c>
      <c r="BG342" s="1">
        <v>17.456487655639648</v>
      </c>
      <c r="BH342" s="1">
        <v>300.13568115234375</v>
      </c>
      <c r="BI342" s="1">
        <v>2000.345947265625</v>
      </c>
      <c r="BJ342" s="1">
        <v>0.78691893815994263</v>
      </c>
      <c r="BK342" s="1">
        <v>97.698356628417969</v>
      </c>
      <c r="BL342" s="1">
        <v>-3.970088005065918</v>
      </c>
      <c r="BM342" s="1">
        <v>-7.9364478588104248E-3</v>
      </c>
      <c r="BN342" s="1">
        <v>0.75</v>
      </c>
      <c r="BO342" s="1">
        <v>-1.355140209197998</v>
      </c>
      <c r="BP342" s="1">
        <v>7.355140209197998</v>
      </c>
      <c r="BQ342" s="1">
        <v>1</v>
      </c>
      <c r="BR342" s="1">
        <v>0</v>
      </c>
      <c r="BS342" s="1">
        <v>0.15999999642372131</v>
      </c>
      <c r="BT342" s="1">
        <v>111115</v>
      </c>
      <c r="BU342">
        <f>BH342*0.000001/(AU342*0.0001)</f>
        <v>1.5006784057617184</v>
      </c>
      <c r="BV342">
        <f>(BE342-BD342)/(1000-BE342)*BU342</f>
        <v>2.6743883900889063E-3</v>
      </c>
      <c r="BW342">
        <f>(AZ342+273.15)</f>
        <v>305.98604812622068</v>
      </c>
      <c r="BX342">
        <f>(AY342+273.15)</f>
        <v>308.30583038330076</v>
      </c>
      <c r="BY342">
        <f>(BI342*BQ342+BJ342*BR342)*BS342</f>
        <v>320.05534440870542</v>
      </c>
      <c r="BZ342">
        <f>((BY342+0.00000010773*(BX342^4-BW342^4))-BV342*44100)/(AV342*51.4+0.00000043092*BW342^3)</f>
        <v>0.92030562083867606</v>
      </c>
      <c r="CA342">
        <f>0.61365*EXP(17.502*AT342/(240.97+AT342))</f>
        <v>5.0057523180697672</v>
      </c>
      <c r="CB342">
        <f>CA342*1000/BK342</f>
        <v>51.236811864793651</v>
      </c>
      <c r="CC342">
        <f>(CB342-BE342)</f>
        <v>41.057029951036327</v>
      </c>
      <c r="CD342">
        <f>IF(R342,AZ342,(AY342+AZ342)/2)</f>
        <v>33.995939254760742</v>
      </c>
      <c r="CE342">
        <f>0.61365*EXP(17.502*CD342/(240.97+CD342))</f>
        <v>5.3417999405994978</v>
      </c>
      <c r="CF342">
        <f>IF(CC342&lt;&gt;0,(1000-(CB342+BE342)/2)/CC342*BV342,0)</f>
        <v>6.3138090614452566E-2</v>
      </c>
      <c r="CG342">
        <f>BE342*BK342/1000</f>
        <v>0.99454796380978228</v>
      </c>
      <c r="CH342">
        <f>(CE342-CG342)</f>
        <v>4.3472519767897158</v>
      </c>
      <c r="CI342">
        <f>1/(1.6/T342+1.37/AX342)</f>
        <v>3.9499898223788583E-2</v>
      </c>
      <c r="CJ342">
        <f>U342*BK342*0.001</f>
        <v>15.187987895207264</v>
      </c>
      <c r="CK342">
        <f>U342/BC342</f>
        <v>0.39509205085917942</v>
      </c>
      <c r="CL342">
        <f>(1-BV342*BK342/CA342/T342)*100</f>
        <v>17.891304404943973</v>
      </c>
      <c r="CM342">
        <f>(BC342-S342/(AX342/1.35))</f>
        <v>392.21319555756423</v>
      </c>
      <c r="CN342">
        <f>S342*CL342/100/CM342</f>
        <v>3.9538059339588481E-3</v>
      </c>
      <c r="CO342">
        <f>(Y342-X342)</f>
        <v>0</v>
      </c>
      <c r="CP342">
        <f>BI342*AJ342</f>
        <v>1750.2884573139818</v>
      </c>
      <c r="CQ342">
        <f>(AA342-Z342)</f>
        <v>180.249755859375</v>
      </c>
      <c r="CR342">
        <f>(AA342-AB342)/(AA342-X342)</f>
        <v>0.18591106958520853</v>
      </c>
      <c r="CS342">
        <v>-9999</v>
      </c>
    </row>
    <row r="343" spans="1:97" x14ac:dyDescent="0.2">
      <c r="A343" t="s">
        <v>84</v>
      </c>
      <c r="B343" t="s">
        <v>195</v>
      </c>
      <c r="C343" t="s">
        <v>455</v>
      </c>
      <c r="D343">
        <v>1</v>
      </c>
      <c r="E343">
        <v>1</v>
      </c>
      <c r="F343" t="s">
        <v>248</v>
      </c>
      <c r="H343" t="s">
        <v>456</v>
      </c>
      <c r="I343">
        <v>4</v>
      </c>
      <c r="J343" s="6">
        <v>20130616</v>
      </c>
      <c r="K343" s="6" t="s">
        <v>294</v>
      </c>
      <c r="L343" s="6" t="s">
        <v>86</v>
      </c>
      <c r="M343" s="6" t="s">
        <v>87</v>
      </c>
      <c r="O343" s="1">
        <v>18</v>
      </c>
      <c r="P343" s="1" t="s">
        <v>474</v>
      </c>
      <c r="Q343" s="1">
        <v>6591.5000584768131</v>
      </c>
      <c r="R343" s="1">
        <v>0</v>
      </c>
      <c r="S343">
        <f>(BB343-BC343*(1000-BD343)/(1000-BE343))*BU343</f>
        <v>3.9854125690474995</v>
      </c>
      <c r="T343">
        <f>IF(CF343&lt;&gt;0,1/(1/CF343-1/AX343),0)</f>
        <v>5.9466319040036998E-2</v>
      </c>
      <c r="U343">
        <f>((CI343-BV343/2)*BC343-S343)/(CI343+BV343/2)</f>
        <v>125.50659678636509</v>
      </c>
      <c r="V343" s="1">
        <v>55</v>
      </c>
      <c r="W343" s="1">
        <v>55</v>
      </c>
      <c r="X343" s="1">
        <v>0</v>
      </c>
      <c r="Y343" s="1">
        <v>0</v>
      </c>
      <c r="Z343" s="1">
        <v>323.53662109375</v>
      </c>
      <c r="AA343" s="1">
        <v>473.43450927734375</v>
      </c>
      <c r="AB343" s="1">
        <v>399.04241943359375</v>
      </c>
      <c r="AC343">
        <v>-9999</v>
      </c>
      <c r="AD343">
        <f>CQ343/AA343</f>
        <v>0.3166180015318269</v>
      </c>
      <c r="AE343">
        <f>(AA343-AB343)/AA343</f>
        <v>0.15713279954455159</v>
      </c>
      <c r="AF343" s="1">
        <v>-1</v>
      </c>
      <c r="AG343" s="1">
        <v>0.87</v>
      </c>
      <c r="AH343" s="1">
        <v>0.92</v>
      </c>
      <c r="AI343" s="1">
        <v>9.9857559204101562</v>
      </c>
      <c r="AJ343">
        <f>(AI343*AH343+(100-AI343)*AG343)/100</f>
        <v>0.87499287796020508</v>
      </c>
      <c r="AK343">
        <f>(S343-AF343)/CP343</f>
        <v>2.8490287798297298E-3</v>
      </c>
      <c r="AL343">
        <f>(AA343-AB343)/(AA343-Z343)</f>
        <v>0.49628510945154314</v>
      </c>
      <c r="AM343">
        <f>(Y343-AA343)/(Y343-Z343)</f>
        <v>1.4633104211722554</v>
      </c>
      <c r="AN343">
        <f>(Y343-AA343)/AA343</f>
        <v>-1</v>
      </c>
      <c r="AO343" s="1">
        <v>1999.8607177734375</v>
      </c>
      <c r="AP343" s="1">
        <v>0.5</v>
      </c>
      <c r="AQ343">
        <f>AE343*AP343*AJ343*AO343</f>
        <v>137.48050553316034</v>
      </c>
      <c r="AR343">
        <f>BV343*1000</f>
        <v>2.5250665859871253</v>
      </c>
      <c r="AS343">
        <f>(CA343-CG343)</f>
        <v>4.0461744006902824</v>
      </c>
      <c r="AT343">
        <f>(AZ343+BZ343*R343)</f>
        <v>32.932132720947266</v>
      </c>
      <c r="AU343" s="1">
        <v>2</v>
      </c>
      <c r="AV343">
        <f>(AU343*BO343+BP343)</f>
        <v>4.644859790802002</v>
      </c>
      <c r="AW343" s="1">
        <v>1</v>
      </c>
      <c r="AX343">
        <f>AV343*(AW343+1)*(AW343+1)/(AW343*AW343+1)</f>
        <v>9.2897195816040039</v>
      </c>
      <c r="AY343" s="1">
        <v>35.163394927978516</v>
      </c>
      <c r="AZ343" s="1">
        <v>32.932132720947266</v>
      </c>
      <c r="BA343" s="1">
        <v>37.100173950195312</v>
      </c>
      <c r="BB343" s="1">
        <v>249.08528137207031</v>
      </c>
      <c r="BC343" s="1">
        <v>246.01547241210938</v>
      </c>
      <c r="BD343" s="1">
        <v>8.4343423843383789</v>
      </c>
      <c r="BE343" s="1">
        <v>10.100028991699219</v>
      </c>
      <c r="BF343" s="1">
        <v>14.456488609313965</v>
      </c>
      <c r="BG343" s="1">
        <v>17.311481475830078</v>
      </c>
      <c r="BH343" s="1">
        <v>300.12408447265625</v>
      </c>
      <c r="BI343" s="1">
        <v>1999.8607177734375</v>
      </c>
      <c r="BJ343" s="1">
        <v>0.69093215465545654</v>
      </c>
      <c r="BK343" s="1">
        <v>97.692703247070312</v>
      </c>
      <c r="BL343" s="1">
        <v>-2.7555646896362305</v>
      </c>
      <c r="BM343" s="1">
        <v>-6.5879523754119873E-3</v>
      </c>
      <c r="BN343" s="1">
        <v>0.75</v>
      </c>
      <c r="BO343" s="1">
        <v>-1.355140209197998</v>
      </c>
      <c r="BP343" s="1">
        <v>7.355140209197998</v>
      </c>
      <c r="BQ343" s="1">
        <v>1</v>
      </c>
      <c r="BR343" s="1">
        <v>0</v>
      </c>
      <c r="BS343" s="1">
        <v>0.15999999642372131</v>
      </c>
      <c r="BT343" s="1">
        <v>111115</v>
      </c>
      <c r="BU343">
        <f>BH343*0.000001/(AU343*0.0001)</f>
        <v>1.5006204223632811</v>
      </c>
      <c r="BV343">
        <f>(BE343-BD343)/(1000-BE343)*BU343</f>
        <v>2.5250665859871254E-3</v>
      </c>
      <c r="BW343">
        <f>(AZ343+273.15)</f>
        <v>306.08213272094724</v>
      </c>
      <c r="BX343">
        <f>(AY343+273.15)</f>
        <v>308.31339492797849</v>
      </c>
      <c r="BY343">
        <f>(BI343*BQ343+BJ343*BR343)*BS343</f>
        <v>319.97770769169074</v>
      </c>
      <c r="BZ343">
        <f>((BY343+0.00000010773*(BX343^4-BW343^4))-BV343*44100)/(AV343*51.4+0.00000043092*BW343^3)</f>
        <v>0.94183277479171679</v>
      </c>
      <c r="CA343">
        <f>0.61365*EXP(17.502*AT343/(240.97+AT343))</f>
        <v>5.0328735357631613</v>
      </c>
      <c r="CB343">
        <f>CA343*1000/BK343</f>
        <v>51.517394528788323</v>
      </c>
      <c r="CC343">
        <f>(CB343-BE343)</f>
        <v>41.417365537089104</v>
      </c>
      <c r="CD343">
        <f>IF(R343,AZ343,(AY343+AZ343)/2)</f>
        <v>34.047763824462891</v>
      </c>
      <c r="CE343">
        <f>0.61365*EXP(17.502*CD343/(240.97+CD343))</f>
        <v>5.3572618139566286</v>
      </c>
      <c r="CF343">
        <f>IF(CC343&lt;&gt;0,(1000-(CB343+BE343)/2)/CC343*BV343,0)</f>
        <v>5.9088078288622711E-2</v>
      </c>
      <c r="CG343">
        <f>BE343*BK343/1000</f>
        <v>0.98669913507287854</v>
      </c>
      <c r="CH343">
        <f>(CE343-CG343)</f>
        <v>4.3705626788837497</v>
      </c>
      <c r="CI343">
        <f>1/(1.6/T343+1.37/AX343)</f>
        <v>3.6963846250846803E-2</v>
      </c>
      <c r="CJ343">
        <f>U343*BK343*0.001</f>
        <v>12.261078715400075</v>
      </c>
      <c r="CK343">
        <f>U343/BC343</f>
        <v>0.51015733098333127</v>
      </c>
      <c r="CL343">
        <f>(1-BV343*BK343/CA343/T343)*100</f>
        <v>17.577100584603443</v>
      </c>
      <c r="CM343">
        <f>(BC343-S343/(AX343/1.35))</f>
        <v>245.43630455661582</v>
      </c>
      <c r="CN343">
        <f>S343*CL343/100/CM343</f>
        <v>2.8541823803874752E-3</v>
      </c>
      <c r="CO343">
        <f>(Y343-X343)</f>
        <v>0</v>
      </c>
      <c r="CP343">
        <f>BI343*AJ343</f>
        <v>1749.8638849641416</v>
      </c>
      <c r="CQ343">
        <f>(AA343-Z343)</f>
        <v>149.89788818359375</v>
      </c>
      <c r="CR343">
        <f>(AA343-AB343)/(AA343-X343)</f>
        <v>0.15713279954455159</v>
      </c>
      <c r="CS343">
        <v>-9999</v>
      </c>
    </row>
    <row r="344" spans="1:97" x14ac:dyDescent="0.2">
      <c r="A344" t="s">
        <v>84</v>
      </c>
      <c r="B344" t="s">
        <v>195</v>
      </c>
      <c r="C344" t="s">
        <v>455</v>
      </c>
      <c r="D344">
        <v>1</v>
      </c>
      <c r="E344">
        <v>1</v>
      </c>
      <c r="F344" t="s">
        <v>248</v>
      </c>
      <c r="H344" t="s">
        <v>456</v>
      </c>
      <c r="I344">
        <v>4</v>
      </c>
      <c r="J344" s="6">
        <v>20130616</v>
      </c>
      <c r="K344" s="6" t="s">
        <v>294</v>
      </c>
      <c r="L344" s="6" t="s">
        <v>86</v>
      </c>
      <c r="M344" s="6" t="s">
        <v>87</v>
      </c>
      <c r="O344" s="1">
        <v>19</v>
      </c>
      <c r="P344" s="1" t="s">
        <v>475</v>
      </c>
      <c r="Q344" s="1">
        <v>6796.0000585112721</v>
      </c>
      <c r="R344" s="1">
        <v>0</v>
      </c>
      <c r="S344">
        <f>(BB344-BC344*(1000-BD344)/(1000-BE344))*BU344</f>
        <v>0.3125028796854783</v>
      </c>
      <c r="T344">
        <f>IF(CF344&lt;&gt;0,1/(1/CF344-1/AX344),0)</f>
        <v>6.3759405025096874E-2</v>
      </c>
      <c r="U344">
        <f>((CI344-BV344/2)*BC344-S344)/(CI344+BV344/2)</f>
        <v>85.665103698228435</v>
      </c>
      <c r="V344" s="1">
        <v>56</v>
      </c>
      <c r="W344" s="1">
        <v>56</v>
      </c>
      <c r="X344" s="1">
        <v>0</v>
      </c>
      <c r="Y344" s="1">
        <v>0</v>
      </c>
      <c r="Z344" s="1">
        <v>318.90869140625</v>
      </c>
      <c r="AA344" s="1">
        <v>437.9051513671875</v>
      </c>
      <c r="AB344" s="1">
        <v>391.61282348632812</v>
      </c>
      <c r="AC344">
        <v>-9999</v>
      </c>
      <c r="AD344">
        <f>CQ344/AA344</f>
        <v>0.27174026062360218</v>
      </c>
      <c r="AE344">
        <f>(AA344-AB344)/AA344</f>
        <v>0.1057131384189697</v>
      </c>
      <c r="AF344" s="1">
        <v>-1</v>
      </c>
      <c r="AG344" s="1">
        <v>0.87</v>
      </c>
      <c r="AH344" s="1">
        <v>0.92</v>
      </c>
      <c r="AI344" s="1">
        <v>9.9857559204101562</v>
      </c>
      <c r="AJ344">
        <f>(AI344*AH344+(100-AI344)*AG344)/100</f>
        <v>0.87499287796020508</v>
      </c>
      <c r="AK344">
        <f>(S344-AF344)/CP344</f>
        <v>7.5022928397245866E-4</v>
      </c>
      <c r="AL344">
        <f>(AA344-AB344)/(AA344-Z344)</f>
        <v>0.38902273139936749</v>
      </c>
      <c r="AM344">
        <f>(Y344-AA344)/(Y344-Z344)</f>
        <v>1.3731364593301436</v>
      </c>
      <c r="AN344">
        <f>(Y344-AA344)/AA344</f>
        <v>-1</v>
      </c>
      <c r="AO344" s="1">
        <v>1999.409423828125</v>
      </c>
      <c r="AP344" s="1">
        <v>0.5</v>
      </c>
      <c r="AQ344">
        <f>AE344*AP344*AJ344*AO344</f>
        <v>92.470929594225808</v>
      </c>
      <c r="AR344">
        <f>BV344*1000</f>
        <v>2.6885078179834832</v>
      </c>
      <c r="AS344">
        <f>(CA344-CG344)</f>
        <v>4.0199170095948435</v>
      </c>
      <c r="AT344">
        <f>(AZ344+BZ344*R344)</f>
        <v>32.886432647705078</v>
      </c>
      <c r="AU344" s="1">
        <v>2</v>
      </c>
      <c r="AV344">
        <f>(AU344*BO344+BP344)</f>
        <v>4.644859790802002</v>
      </c>
      <c r="AW344" s="1">
        <v>1</v>
      </c>
      <c r="AX344">
        <f>AV344*(AW344+1)*(AW344+1)/(AW344*AW344+1)</f>
        <v>9.2897195816040039</v>
      </c>
      <c r="AY344" s="1">
        <v>35.176052093505859</v>
      </c>
      <c r="AZ344" s="1">
        <v>32.886432647705078</v>
      </c>
      <c r="BA344" s="1">
        <v>37.101570129394531</v>
      </c>
      <c r="BB344" s="1">
        <v>100.23505401611328</v>
      </c>
      <c r="BC344" s="1">
        <v>99.84796142578125</v>
      </c>
      <c r="BD344" s="1">
        <v>8.4633417129516602</v>
      </c>
      <c r="BE344" s="1">
        <v>10.236398696899414</v>
      </c>
      <c r="BF344" s="1">
        <v>14.496326446533203</v>
      </c>
      <c r="BG344" s="1">
        <v>17.533285140991211</v>
      </c>
      <c r="BH344" s="1">
        <v>300.15811157226562</v>
      </c>
      <c r="BI344" s="1">
        <v>1999.409423828125</v>
      </c>
      <c r="BJ344" s="1">
        <v>0.69685161113739014</v>
      </c>
      <c r="BK344" s="1">
        <v>97.694625854492188</v>
      </c>
      <c r="BL344" s="1">
        <v>-1.8510847091674805</v>
      </c>
      <c r="BM344" s="1">
        <v>-1.2141197919845581E-2</v>
      </c>
      <c r="BN344" s="1">
        <v>1</v>
      </c>
      <c r="BO344" s="1">
        <v>-1.355140209197998</v>
      </c>
      <c r="BP344" s="1">
        <v>7.355140209197998</v>
      </c>
      <c r="BQ344" s="1">
        <v>1</v>
      </c>
      <c r="BR344" s="1">
        <v>0</v>
      </c>
      <c r="BS344" s="1">
        <v>0.15999999642372131</v>
      </c>
      <c r="BT344" s="1">
        <v>111115</v>
      </c>
      <c r="BU344">
        <f>BH344*0.000001/(AU344*0.0001)</f>
        <v>1.5007905578613279</v>
      </c>
      <c r="BV344">
        <f>(BE344-BD344)/(1000-BE344)*BU344</f>
        <v>2.6885078179834832E-3</v>
      </c>
      <c r="BW344">
        <f>(AZ344+273.15)</f>
        <v>306.03643264770506</v>
      </c>
      <c r="BX344">
        <f>(AY344+273.15)</f>
        <v>308.32605209350584</v>
      </c>
      <c r="BY344">
        <f>(BI344*BQ344+BJ344*BR344)*BS344</f>
        <v>319.90550066205469</v>
      </c>
      <c r="BZ344">
        <f>((BY344+0.00000010773*(BX344^4-BW344^4))-BV344*44100)/(AV344*51.4+0.00000043092*BW344^3)</f>
        <v>0.915746030960915</v>
      </c>
      <c r="CA344">
        <f>0.61365*EXP(17.502*AT344/(240.97+AT344))</f>
        <v>5.0199581503858433</v>
      </c>
      <c r="CB344">
        <f>CA344*1000/BK344</f>
        <v>51.384179083326885</v>
      </c>
      <c r="CC344">
        <f>(CB344-BE344)</f>
        <v>41.14778038642747</v>
      </c>
      <c r="CD344">
        <f>IF(R344,AZ344,(AY344+AZ344)/2)</f>
        <v>34.031242370605469</v>
      </c>
      <c r="CE344">
        <f>0.61365*EXP(17.502*CD344/(240.97+CD344))</f>
        <v>5.352328413788066</v>
      </c>
      <c r="CF344">
        <f>IF(CC344&lt;&gt;0,(1000-(CB344+BE344)/2)/CC344*BV344,0)</f>
        <v>6.33247793916865E-2</v>
      </c>
      <c r="CG344">
        <f>BE344*BK344/1000</f>
        <v>1.0000411407909997</v>
      </c>
      <c r="CH344">
        <f>(CE344-CG344)</f>
        <v>4.3522872729970663</v>
      </c>
      <c r="CI344">
        <f>1/(1.6/T344+1.37/AX344)</f>
        <v>3.9616807376972603E-2</v>
      </c>
      <c r="CJ344">
        <f>U344*BK344*0.001</f>
        <v>8.3690202545847026</v>
      </c>
      <c r="CK344">
        <f>U344/BC344</f>
        <v>0.85795546023145219</v>
      </c>
      <c r="CL344">
        <f>(1-BV344*BK344/CA344/T344)*100</f>
        <v>17.938844993564341</v>
      </c>
      <c r="CM344">
        <f>(BC344-S344/(AX344/1.35))</f>
        <v>99.802547903460209</v>
      </c>
      <c r="CN344">
        <f>S344*CL344/100/CM344</f>
        <v>5.6170316655071299E-4</v>
      </c>
      <c r="CO344">
        <f>(Y344-X344)</f>
        <v>0</v>
      </c>
      <c r="CP344">
        <f>BI344*AJ344</f>
        <v>1749.4690059761265</v>
      </c>
      <c r="CQ344">
        <f>(AA344-Z344)</f>
        <v>118.9964599609375</v>
      </c>
      <c r="CR344">
        <f>(AA344-AB344)/(AA344-X344)</f>
        <v>0.1057131384189697</v>
      </c>
      <c r="CS344">
        <v>-9999</v>
      </c>
    </row>
    <row r="345" spans="1:97" x14ac:dyDescent="0.2">
      <c r="A345" t="s">
        <v>84</v>
      </c>
      <c r="B345" t="s">
        <v>195</v>
      </c>
      <c r="C345" t="s">
        <v>455</v>
      </c>
      <c r="D345">
        <v>1</v>
      </c>
      <c r="E345">
        <v>1</v>
      </c>
      <c r="F345" t="s">
        <v>248</v>
      </c>
      <c r="H345" t="s">
        <v>456</v>
      </c>
      <c r="I345">
        <v>4</v>
      </c>
      <c r="J345" s="6">
        <v>20130616</v>
      </c>
      <c r="K345" s="6" t="s">
        <v>294</v>
      </c>
      <c r="L345" s="6" t="s">
        <v>86</v>
      </c>
      <c r="M345" s="6" t="s">
        <v>87</v>
      </c>
      <c r="O345" s="1">
        <v>20</v>
      </c>
      <c r="P345" s="1" t="s">
        <v>476</v>
      </c>
      <c r="Q345" s="1">
        <v>6973.0000583734363</v>
      </c>
      <c r="R345" s="1">
        <v>0</v>
      </c>
      <c r="S345">
        <f>(BB345-BC345*(1000-BD345)/(1000-BE345))*BU345</f>
        <v>-1.0061161502292981</v>
      </c>
      <c r="T345">
        <f>IF(CF345&lt;&gt;0,1/(1/CF345-1/AX345),0)</f>
        <v>7.0468111029458436E-2</v>
      </c>
      <c r="U345">
        <f>((CI345-BV345/2)*BC345-S345)/(CI345+BV345/2)</f>
        <v>70.055858433286531</v>
      </c>
      <c r="V345" s="1">
        <v>57</v>
      </c>
      <c r="W345" s="1">
        <v>57</v>
      </c>
      <c r="X345" s="1">
        <v>0</v>
      </c>
      <c r="Y345" s="1">
        <v>0</v>
      </c>
      <c r="Z345" s="1">
        <v>316.251708984375</v>
      </c>
      <c r="AA345" s="1">
        <v>421.62295532226562</v>
      </c>
      <c r="AB345" s="1">
        <v>390.94949340820312</v>
      </c>
      <c r="AC345">
        <v>-9999</v>
      </c>
      <c r="AD345">
        <f>CQ345/AA345</f>
        <v>0.24991819114153921</v>
      </c>
      <c r="AE345">
        <f>(AA345-AB345)/AA345</f>
        <v>7.2750929537547068E-2</v>
      </c>
      <c r="AF345" s="1">
        <v>-1</v>
      </c>
      <c r="AG345" s="1">
        <v>0.87</v>
      </c>
      <c r="AH345" s="1">
        <v>0.92</v>
      </c>
      <c r="AI345" s="1">
        <v>9.9857559204101562</v>
      </c>
      <c r="AJ345">
        <f>(AI345*AH345+(100-AI345)*AG345)/100</f>
        <v>0.87499287796020508</v>
      </c>
      <c r="AK345">
        <f>(S345-AF345)/CP345</f>
        <v>-3.4963722036580152E-6</v>
      </c>
      <c r="AL345">
        <f>(AA345-AB345)/(AA345-Z345)</f>
        <v>0.29109897604990725</v>
      </c>
      <c r="AM345">
        <f>(Y345-AA345)/(Y345-Z345)</f>
        <v>1.3331879112251586</v>
      </c>
      <c r="AN345">
        <f>(Y345-AA345)/AA345</f>
        <v>-1</v>
      </c>
      <c r="AO345" s="1">
        <v>1999.19873046875</v>
      </c>
      <c r="AP345" s="1">
        <v>0.5</v>
      </c>
      <c r="AQ345">
        <f>AE345*AP345*AJ345*AO345</f>
        <v>63.631042185267553</v>
      </c>
      <c r="AR345">
        <f>BV345*1000</f>
        <v>2.9381194760212477</v>
      </c>
      <c r="AS345">
        <f>(CA345-CG345)</f>
        <v>3.977536659093623</v>
      </c>
      <c r="AT345">
        <f>(AZ345+BZ345*R345)</f>
        <v>32.802177429199219</v>
      </c>
      <c r="AU345" s="1">
        <v>2</v>
      </c>
      <c r="AV345">
        <f>(AU345*BO345+BP345)</f>
        <v>4.644859790802002</v>
      </c>
      <c r="AW345" s="1">
        <v>1</v>
      </c>
      <c r="AX345">
        <f>AV345*(AW345+1)*(AW345+1)/(AW345*AW345+1)</f>
        <v>9.2897195816040039</v>
      </c>
      <c r="AY345" s="1">
        <v>35.194103240966797</v>
      </c>
      <c r="AZ345" s="1">
        <v>32.802177429199219</v>
      </c>
      <c r="BA345" s="1">
        <v>37.099998474121094</v>
      </c>
      <c r="BB345" s="1">
        <v>50.561450958251953</v>
      </c>
      <c r="BC345" s="1">
        <v>51.131832122802734</v>
      </c>
      <c r="BD345" s="1">
        <v>8.4904623031616211</v>
      </c>
      <c r="BE345" s="1">
        <v>10.428073883056641</v>
      </c>
      <c r="BF345" s="1">
        <v>14.527112007141113</v>
      </c>
      <c r="BG345" s="1">
        <v>17.842350006103516</v>
      </c>
      <c r="BH345" s="1">
        <v>300.1097412109375</v>
      </c>
      <c r="BI345" s="1">
        <v>1999.19873046875</v>
      </c>
      <c r="BJ345" s="1">
        <v>0.75728994607925415</v>
      </c>
      <c r="BK345" s="1">
        <v>97.686836242675781</v>
      </c>
      <c r="BL345" s="1">
        <v>-1.5468244552612305</v>
      </c>
      <c r="BM345" s="1">
        <v>-1.6203850507736206E-2</v>
      </c>
      <c r="BN345" s="1">
        <v>1</v>
      </c>
      <c r="BO345" s="1">
        <v>-1.355140209197998</v>
      </c>
      <c r="BP345" s="1">
        <v>7.355140209197998</v>
      </c>
      <c r="BQ345" s="1">
        <v>1</v>
      </c>
      <c r="BR345" s="1">
        <v>0</v>
      </c>
      <c r="BS345" s="1">
        <v>0.15999999642372131</v>
      </c>
      <c r="BT345" s="1">
        <v>111115</v>
      </c>
      <c r="BU345">
        <f>BH345*0.000001/(AU345*0.0001)</f>
        <v>1.5005487060546874</v>
      </c>
      <c r="BV345">
        <f>(BE345-BD345)/(1000-BE345)*BU345</f>
        <v>2.9381194760212475E-3</v>
      </c>
      <c r="BW345">
        <f>(AZ345+273.15)</f>
        <v>305.9521774291992</v>
      </c>
      <c r="BX345">
        <f>(AY345+273.15)</f>
        <v>308.34410324096677</v>
      </c>
      <c r="BY345">
        <f>(BI345*BQ345+BJ345*BR345)*BS345</f>
        <v>319.87178972530819</v>
      </c>
      <c r="BZ345">
        <f>((BY345+0.00000010773*(BX345^4-BW345^4))-BV345*44100)/(AV345*51.4+0.00000043092*BW345^3)</f>
        <v>0.87685916067907688</v>
      </c>
      <c r="CA345">
        <f>0.61365*EXP(17.502*AT345/(240.97+AT345))</f>
        <v>4.996222204834301</v>
      </c>
      <c r="CB345">
        <f>CA345*1000/BK345</f>
        <v>51.145296510807007</v>
      </c>
      <c r="CC345">
        <f>(CB345-BE345)</f>
        <v>40.717222627750367</v>
      </c>
      <c r="CD345">
        <f>IF(R345,AZ345,(AY345+AZ345)/2)</f>
        <v>33.998140335083008</v>
      </c>
      <c r="CE345">
        <f>0.61365*EXP(17.502*CD345/(240.97+CD345))</f>
        <v>5.3424558435013747</v>
      </c>
      <c r="CF345">
        <f>IF(CC345&lt;&gt;0,(1000-(CB345+BE345)/2)/CC345*BV345,0)</f>
        <v>6.9937592322449157E-2</v>
      </c>
      <c r="CG345">
        <f>BE345*BK345/1000</f>
        <v>1.0186855457406783</v>
      </c>
      <c r="CH345">
        <f>(CE345-CG345)</f>
        <v>4.3237702977606967</v>
      </c>
      <c r="CI345">
        <f>1/(1.6/T345+1.37/AX345)</f>
        <v>4.37583514049599E-2</v>
      </c>
      <c r="CJ345">
        <f>U345*BK345*0.001</f>
        <v>6.8435351706125385</v>
      </c>
      <c r="CK345">
        <f>U345/BC345</f>
        <v>1.3701026449635949</v>
      </c>
      <c r="CL345">
        <f>(1-BV345*BK345/CA345/T345)*100</f>
        <v>18.478695365041485</v>
      </c>
      <c r="CM345">
        <f>(BC345-S345/(AX345/1.35))</f>
        <v>51.278042865858879</v>
      </c>
      <c r="CN345">
        <f>S345*CL345/100/CM345</f>
        <v>-3.6256675962790985E-3</v>
      </c>
      <c r="CO345">
        <f>(Y345-X345)</f>
        <v>0</v>
      </c>
      <c r="CP345">
        <f>BI345*AJ345</f>
        <v>1749.2846507872398</v>
      </c>
      <c r="CQ345">
        <f>(AA345-Z345)</f>
        <v>105.37124633789062</v>
      </c>
      <c r="CR345">
        <f>(AA345-AB345)/(AA345-X345)</f>
        <v>7.2750929537547068E-2</v>
      </c>
      <c r="CS345">
        <v>-9999</v>
      </c>
    </row>
    <row r="346" spans="1:97" x14ac:dyDescent="0.2">
      <c r="A346" t="s">
        <v>84</v>
      </c>
      <c r="B346" t="s">
        <v>195</v>
      </c>
      <c r="C346" t="s">
        <v>455</v>
      </c>
      <c r="D346">
        <v>1</v>
      </c>
      <c r="E346">
        <v>1</v>
      </c>
      <c r="F346" t="s">
        <v>248</v>
      </c>
      <c r="H346" t="s">
        <v>456</v>
      </c>
      <c r="I346">
        <v>4</v>
      </c>
      <c r="J346" s="6">
        <v>20130616</v>
      </c>
      <c r="K346" s="6" t="s">
        <v>294</v>
      </c>
      <c r="L346" s="6" t="s">
        <v>86</v>
      </c>
      <c r="M346" s="6" t="s">
        <v>87</v>
      </c>
      <c r="O346" s="1">
        <v>21</v>
      </c>
      <c r="P346" s="1" t="s">
        <v>477</v>
      </c>
      <c r="Q346" s="1">
        <v>7155.0000579599291</v>
      </c>
      <c r="R346" s="1">
        <v>0</v>
      </c>
      <c r="S346">
        <f>(BB346-BC346*(1000-BD346)/(1000-BE346))*BU346</f>
        <v>9.1738300802961206</v>
      </c>
      <c r="T346">
        <f>IF(CF346&lt;&gt;0,1/(1/CF346-1/AX346),0)</f>
        <v>7.5138918366890295E-2</v>
      </c>
      <c r="U346">
        <f>((CI346-BV346/2)*BC346-S346)/(CI346+BV346/2)</f>
        <v>178.80615771391211</v>
      </c>
      <c r="V346" s="1">
        <v>58</v>
      </c>
      <c r="W346" s="1">
        <v>58</v>
      </c>
      <c r="X346" s="1">
        <v>0</v>
      </c>
      <c r="Y346" s="1">
        <v>0</v>
      </c>
      <c r="Z346" s="1">
        <v>330.1728515625</v>
      </c>
      <c r="AA346" s="1">
        <v>481.98178100585938</v>
      </c>
      <c r="AB346" s="1">
        <v>410.99734497070312</v>
      </c>
      <c r="AC346">
        <v>-9999</v>
      </c>
      <c r="AD346">
        <f>CQ346/AA346</f>
        <v>0.31496819055389536</v>
      </c>
      <c r="AE346">
        <f>(AA346-AB346)/AA346</f>
        <v>0.14727618103534354</v>
      </c>
      <c r="AF346" s="1">
        <v>-1</v>
      </c>
      <c r="AG346" s="1">
        <v>0.87</v>
      </c>
      <c r="AH346" s="1">
        <v>0.92</v>
      </c>
      <c r="AI346" s="1">
        <v>9.9857559204101562</v>
      </c>
      <c r="AJ346">
        <f>(AI346*AH346+(100-AI346)*AG346)/100</f>
        <v>0.87499287796020508</v>
      </c>
      <c r="AK346">
        <f>(S346-AF346)/CP346</f>
        <v>5.8150146258332371E-3</v>
      </c>
      <c r="AL346">
        <f>(AA346-AB346)/(AA346-Z346)</f>
        <v>0.46759065026962643</v>
      </c>
      <c r="AM346">
        <f>(Y346-AA346)/(Y346-Z346)</f>
        <v>1.4597862262900883</v>
      </c>
      <c r="AN346">
        <f>(Y346-AA346)/AA346</f>
        <v>-1</v>
      </c>
      <c r="AO346" s="1">
        <v>1999.53564453125</v>
      </c>
      <c r="AP346" s="1">
        <v>0.5</v>
      </c>
      <c r="AQ346">
        <f>AE346*AP346*AJ346*AO346</f>
        <v>128.83568977385107</v>
      </c>
      <c r="AR346">
        <f>BV346*1000</f>
        <v>3.0990225815593155</v>
      </c>
      <c r="AS346">
        <f>(CA346-CG346)</f>
        <v>3.9365916117045443</v>
      </c>
      <c r="AT346">
        <f>(AZ346+BZ346*R346)</f>
        <v>32.696720123291016</v>
      </c>
      <c r="AU346" s="1">
        <v>2</v>
      </c>
      <c r="AV346">
        <f>(AU346*BO346+BP346)</f>
        <v>4.644859790802002</v>
      </c>
      <c r="AW346" s="1">
        <v>1</v>
      </c>
      <c r="AX346">
        <f>AV346*(AW346+1)*(AW346+1)/(AW346*AW346+1)</f>
        <v>9.2897195816040039</v>
      </c>
      <c r="AY346" s="1">
        <v>35.196552276611328</v>
      </c>
      <c r="AZ346" s="1">
        <v>32.696720123291016</v>
      </c>
      <c r="BA346" s="1">
        <v>37.099578857421875</v>
      </c>
      <c r="BB346" s="1">
        <v>401.48272705078125</v>
      </c>
      <c r="BC346" s="1">
        <v>394.55474853515625</v>
      </c>
      <c r="BD346" s="1">
        <v>8.502009391784668</v>
      </c>
      <c r="BE346" s="1">
        <v>10.545333862304688</v>
      </c>
      <c r="BF346" s="1">
        <v>14.543755531311035</v>
      </c>
      <c r="BG346" s="1">
        <v>18.039119720458984</v>
      </c>
      <c r="BH346" s="1">
        <v>300.1326904296875</v>
      </c>
      <c r="BI346" s="1">
        <v>1999.53564453125</v>
      </c>
      <c r="BJ346" s="1">
        <v>0.6044011116027832</v>
      </c>
      <c r="BK346" s="1">
        <v>97.679161071777344</v>
      </c>
      <c r="BL346" s="1">
        <v>-3.9679975509643555</v>
      </c>
      <c r="BM346" s="1">
        <v>-1.3369530439376831E-2</v>
      </c>
      <c r="BN346" s="1">
        <v>0.75</v>
      </c>
      <c r="BO346" s="1">
        <v>-1.355140209197998</v>
      </c>
      <c r="BP346" s="1">
        <v>7.355140209197998</v>
      </c>
      <c r="BQ346" s="1">
        <v>1</v>
      </c>
      <c r="BR346" s="1">
        <v>0</v>
      </c>
      <c r="BS346" s="1">
        <v>0.15999999642372131</v>
      </c>
      <c r="BT346" s="1">
        <v>111115</v>
      </c>
      <c r="BU346">
        <f>BH346*0.000001/(AU346*0.0001)</f>
        <v>1.5006634521484374</v>
      </c>
      <c r="BV346">
        <f>(BE346-BD346)/(1000-BE346)*BU346</f>
        <v>3.0990225815593153E-3</v>
      </c>
      <c r="BW346">
        <f>(AZ346+273.15)</f>
        <v>305.84672012329099</v>
      </c>
      <c r="BX346">
        <f>(AY346+273.15)</f>
        <v>308.34655227661131</v>
      </c>
      <c r="BY346">
        <f>(BI346*BQ346+BJ346*BR346)*BS346</f>
        <v>319.92569597410329</v>
      </c>
      <c r="BZ346">
        <f>((BY346+0.00000010773*(BX346^4-BW346^4))-BV346*44100)/(AV346*51.4+0.00000043092*BW346^3)</f>
        <v>0.85416069840388731</v>
      </c>
      <c r="CA346">
        <f>0.61365*EXP(17.502*AT346/(240.97+AT346))</f>
        <v>4.9666509765962719</v>
      </c>
      <c r="CB346">
        <f>CA346*1000/BK346</f>
        <v>50.846576916714504</v>
      </c>
      <c r="CC346">
        <f>(CB346-BE346)</f>
        <v>40.301243054409817</v>
      </c>
      <c r="CD346">
        <f>IF(R346,AZ346,(AY346+AZ346)/2)</f>
        <v>33.946636199951172</v>
      </c>
      <c r="CE346">
        <f>0.61365*EXP(17.502*CD346/(240.97+CD346))</f>
        <v>5.3271263968301605</v>
      </c>
      <c r="CF346">
        <f>IF(CC346&lt;&gt;0,(1000-(CB346+BE346)/2)/CC346*BV346,0)</f>
        <v>7.4536041446393989E-2</v>
      </c>
      <c r="CG346">
        <f>BE346*BK346/1000</f>
        <v>1.0300593648917276</v>
      </c>
      <c r="CH346">
        <f>(CE346-CG346)</f>
        <v>4.2970670319384325</v>
      </c>
      <c r="CI346">
        <f>1/(1.6/T346+1.37/AX346)</f>
        <v>4.6638818079501029E-2</v>
      </c>
      <c r="CJ346">
        <f>U346*BK346*0.001</f>
        <v>17.465635479962845</v>
      </c>
      <c r="CK346">
        <f>U346/BC346</f>
        <v>0.4531846553051429</v>
      </c>
      <c r="CL346">
        <f>(1-BV346*BK346/CA346/T346)*100</f>
        <v>18.885577413695344</v>
      </c>
      <c r="CM346">
        <f>(BC346-S346/(AX346/1.35))</f>
        <v>393.22158982141804</v>
      </c>
      <c r="CN346">
        <f>S346*CL346/100/CM346</f>
        <v>4.4059909894622624E-3</v>
      </c>
      <c r="CO346">
        <f>(Y346-X346)</f>
        <v>0</v>
      </c>
      <c r="CP346">
        <f>BI346*AJ346</f>
        <v>1749.579448192412</v>
      </c>
      <c r="CQ346">
        <f>(AA346-Z346)</f>
        <v>151.80892944335938</v>
      </c>
      <c r="CR346">
        <f>(AA346-AB346)/(AA346-X346)</f>
        <v>0.14727618103534354</v>
      </c>
      <c r="CS346">
        <v>-9999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SJER-04032013-0179_.xls</vt:lpstr>
    </vt:vector>
  </TitlesOfParts>
  <Company>UW Madison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Serbin</dc:creator>
  <cp:lastModifiedBy>Microsoft Office User</cp:lastModifiedBy>
  <dcterms:created xsi:type="dcterms:W3CDTF">2013-09-27T16:46:43Z</dcterms:created>
  <dcterms:modified xsi:type="dcterms:W3CDTF">2022-09-26T21:19:29Z</dcterms:modified>
</cp:coreProperties>
</file>