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https://www.mouser.com/ProductDetail/Silicon-Microstructures-Inc/5420E-030-A-P-S?qs=sGAEpiMZZMvWgbUE6GM3OavE8y1%252BdF%2Fw9M0U%2FsuqKy9E2ROccnoncg%3D%3D
	-Hannah S Lee</t>
      </text>
    </comment>
  </commentList>
</comments>
</file>

<file path=xl/sharedStrings.xml><?xml version="1.0" encoding="utf-8"?>
<sst xmlns="http://schemas.openxmlformats.org/spreadsheetml/2006/main" count="46" uniqueCount="46">
  <si>
    <t>Quantity</t>
  </si>
  <si>
    <t>Price</t>
  </si>
  <si>
    <t>Link</t>
  </si>
  <si>
    <t>1-way check valve</t>
  </si>
  <si>
    <t>https://www.amazon.com/Valterra-200-C10-Swing-Spring-Combination/dp/B00B95UDW0/ref=zg_bs_1265146011_39?_encoding=UTF8&amp;psc=1&amp;refRID=MKXG3AB6Y8YJPY3228BT</t>
  </si>
  <si>
    <t>Arduino Uno (knockoff)</t>
  </si>
  <si>
    <t>https://www.amazon.com/ELEGOO-Board-ATmega328P-ATMEGA16U2-Compliant/dp/B01EWOE0UU/ref=sr_1_2_sspa?crid=RIQIPYP25F8O&amp;dchild=1&amp;keywords=arduino+uno&amp;qid=1587315095&amp;sprefix=ardu%2Caps%2C212&amp;sr=8-2-spons&amp;psc=1&amp;spLa=ZW5jcnlwdGVkUXVhbGlmaWVyPUEzRDlaSFRTQlRJSVVUJmVuY3J5cHRlZElkPUEwMzcwNzU5M0NSRjBBRU5JWjI2VSZlbmNyeXB0ZWRBZElkPUEwNDgzODMzMUlIN1I4WVRSM0w1UiZ3aWRnZXROYW1lPXNwX2F0ZiZhY3Rpb249Y2xpY2tSZWRpcmVjdCZkb05vdExvZ0NsaWNrPXRydWU=</t>
  </si>
  <si>
    <t>Pressure Sensor</t>
  </si>
  <si>
    <t>https://www.mouser.com/ProductDetail/Silicon-Microstructures-Inc/5420E-030-A-P-S?qs=sGAEpiMZZMvWgbUE6GM3OavE8y1%252BdF%2Fw9M0U%2FsuqKy9E2ROccnoncg%3D%3D</t>
  </si>
  <si>
    <t>PVC/Tubing</t>
  </si>
  <si>
    <t>6 ft</t>
  </si>
  <si>
    <t>Aquarium Tubing</t>
  </si>
  <si>
    <t>3 ft</t>
  </si>
  <si>
    <t>https://www.amazon.com/Penn-Plax-Aquariums-Flexible-Standard/dp/B0002563MM/ref=pd_lpo_199_t_1/137-5275243-9241365?_encoding=UTF8&amp;pd_rd_i=B0002563MM&amp;pd_rd_r=9ade389e-b035-443c-9bd3-6ca5e22502ab&amp;pd_rd_w=LA8di&amp;pd_rd_wg=Erxuf&amp;pf_rd_p=7b36d496-f366-4631-94d3-61b87b52511b&amp;pf_rd_r=TAFPYRBAREKGEN58HE7P&amp;psc=1&amp;refRID=TAFPYRBAREKGEN58HE7P</t>
  </si>
  <si>
    <t>Differential Pressure Sensor</t>
  </si>
  <si>
    <t>https://www.mouser.com/ProductDetail/Honeywell/ABPDRRV015PDSA3?qs=OTrKUuiFdkZzVd%252Bh3FzSNg%3D%3D</t>
  </si>
  <si>
    <t>Filter *Note:not in proof of concept</t>
  </si>
  <si>
    <t>https://www.atcmedical.com/Respiratory/Cpap-Bipap-Supplies/FHAG7178/myCart.aspx?ap=add</t>
  </si>
  <si>
    <t>T-Tube connectors</t>
  </si>
  <si>
    <t>5**</t>
  </si>
  <si>
    <t>https://www.amazon.com/Quickun-Fitting-Plastic-Splicer-Adapter/dp/B083WNZGMY/ref=sr_1_26?dchild=1&amp;keywords=plastic%2Bt%2Bpiece%2Bconnector%2Btube&amp;qid=1590357782&amp;sr=8-26&amp;th=1</t>
  </si>
  <si>
    <t>Servo Motor</t>
  </si>
  <si>
    <t>https://www.amazon.com/product-reviews/B076CNKQX4/ref=acr_dp_hist_1?ie=UTF8&amp;filterByStar=one_star&amp;reviewerType=all_reviews#reviews-filter-bar</t>
  </si>
  <si>
    <t>PVC Ball Valve</t>
  </si>
  <si>
    <t>https://www.amazon.com/Homewerks-VBV-P40-E3B-Schedule-Solvent-2-Inch/dp/B0046HAAYY/ref=sr_1_3?crid=40XXOB5PS8TZ&amp;dchild=1&amp;keywords=1%2F2%2Bin%2Bpvc%2Bball%2Bvalve&amp;qid=1596564176&amp;s=industrial&amp;sprefix=1%2F2%2Bin%2Bpvc%2Bball%2Cindustrial%2C187&amp;sr=1-3&amp;th=1</t>
  </si>
  <si>
    <t>Pressure Sensor PCB</t>
  </si>
  <si>
    <t>On Ventilator Splitter GitHub</t>
  </si>
  <si>
    <t xml:space="preserve">2.54mm Headers </t>
  </si>
  <si>
    <t>https://www.amazon.com/DEPEPE-2-54mm-Headers-Arduino-Prototype/dp/B074HVBTZ4/ref=sr_1_3?dchild=1&amp;keywords=2.54mm+header&amp;qid=1595020388&amp;sr=8-3  ** 30 pcs</t>
  </si>
  <si>
    <t>LCD Display</t>
  </si>
  <si>
    <t>https://www.amazon.com/gp/product/B00LSG51MM/ref=ppx_yo_dt_b_asin_title_o03_s00?ie=UTF8&amp;psc=1</t>
  </si>
  <si>
    <t>Pushbutton Switch</t>
  </si>
  <si>
    <t>https://www.adafruit.com/product/1683</t>
  </si>
  <si>
    <t>Piezo-Buzzer</t>
  </si>
  <si>
    <t>https://www.adafruit.com/product/1536#description</t>
  </si>
  <si>
    <t>Total Price</t>
  </si>
  <si>
    <t>*Look for more affordable alternative</t>
  </si>
  <si>
    <t>**Likely order more</t>
  </si>
  <si>
    <t>Used for prototyping (not included in final device)</t>
  </si>
  <si>
    <t>Pack of Wires</t>
  </si>
  <si>
    <t>https://www.amazon.com/EDGELEC-Breadboard-Optional-Assorted-Multicolored/dp/B07GD2BWPY/ref=sr_1_8?dchild=1&amp;keywords=breadboard&amp;qid=1596684096&amp;s=industrial&amp;sr=1-8</t>
  </si>
  <si>
    <t>Breadboard</t>
  </si>
  <si>
    <t>https://www.amazon.com/Breadboards-Solderless-Breadboard-Distribution-Connecting/dp/B07DL13RZH/ref=sr_1_3?dchild=1&amp;keywords=breadboard&amp;qid=1596684175&amp;s=industrial&amp;sr=1-3</t>
  </si>
  <si>
    <t>Valve Alternatives (not included in final device)</t>
  </si>
  <si>
    <t>PEPP/PIP Valve</t>
  </si>
  <si>
    <t>https://www.beesmed.com/ambu-199002020-peep-valve-30mm-flow-p-81955.html?gclid=CjwKCAjwk6P2BRAIEiwAfVJ0rGHoiA_kc71tJd2tqqVxiVS4_ir6nWfHT87Ib0KHe_96e0Vo3zjhoC6KsQAvD_BwE&amp;utm_campaign=googlesimple&amp;utm_medium=product_search&amp;utm_source=googlesimple&amp;osCsid=2a42fc2c4ae43229058c585b9e1027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</si>
</sst>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0000FF"/>
    </font>
    <font>
      <color rgb="FF000000"/>
      <name val="Arial"/>
    </font>
    <font>
      <u/>
      <color rgb="FF1155CC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1" numFmtId="0" xfId="0" applyFont="1"/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DEPEPE-2-54mm-Headers-Arduino-Prototype/dp/B074HVBTZ4/ref=sr_1_3?dchild=1&amp;keywords=2.54mm+header&amp;qid=1595020388&amp;sr=8-3" TargetMode="External"/><Relationship Id="rId10" Type="http://schemas.openxmlformats.org/officeDocument/2006/relationships/hyperlink" Target="https://www.amazon.com/Homewerks-VBV-P40-E3B-Schedule-Solvent-2-Inch/dp/B0046HAAYY/ref=sr_1_3?crid=40XXOB5PS8TZ&amp;dchild=1&amp;keywords=1%2F2%2Bin%2Bpvc%2Bball%2Bvalve&amp;qid=1596564176&amp;s=industrial&amp;sprefix=1%2F2%2Bin%2Bpvc%2Bball%2Cindustrial%2C187&amp;sr=1-3&amp;th=1" TargetMode="External"/><Relationship Id="rId13" Type="http://schemas.openxmlformats.org/officeDocument/2006/relationships/hyperlink" Target="https://www.adafruit.com/product/1683" TargetMode="External"/><Relationship Id="rId12" Type="http://schemas.openxmlformats.org/officeDocument/2006/relationships/hyperlink" Target="https://www.amazon.com/gp/product/B00LSG51MM/ref=ppx_yo_dt_b_asin_title_o03_s00?ie=UTF8&amp;psc=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mazon.com/Valterra-200-C10-Swing-Spring-Combination/dp/B00B95UDW0/ref=zg_bs_1265146011_39?_encoding=UTF8&amp;psc=1&amp;refRID=MKXG3AB6Y8YJPY3228BT" TargetMode="External"/><Relationship Id="rId3" Type="http://schemas.openxmlformats.org/officeDocument/2006/relationships/hyperlink" Target="https://www.amazon.com/ELEGOO-Board-ATmega328P-ATMEGA16U2-Compliant/dp/B01EWOE0UU/ref=sr_1_2_sspa?crid=RIQIPYP25F8O&amp;dchild=1&amp;keywords=arduino+uno&amp;qid=1587315095&amp;sprefix=ardu%2Caps%2C212&amp;sr=8-2-spons&amp;psc=1&amp;spLa=ZW5jcnlwdGVkUXVhbGlmaWVyPUEzRDlaSFRTQlRJSVVUJmVuY3J5cHRlZElkPUEwMzcwNzU5M0NSRjBBRU5JWjI2VSZlbmNyeXB0ZWRBZElkPUEwNDgzODMzMUlIN1I4WVRSM0w1UiZ3aWRnZXROYW1lPXNwX2F0ZiZhY3Rpb249Y2xpY2tSZWRpcmVjdCZkb05vdExvZ0NsaWNrPXRydWU=" TargetMode="External"/><Relationship Id="rId4" Type="http://schemas.openxmlformats.org/officeDocument/2006/relationships/hyperlink" Target="https://www.mouser.com/ProductDetail/Silicon-Microstructures-Inc/5420E-030-A-P-S?qs=sGAEpiMZZMvWgbUE6GM3OavE8y1%252BdF%2Fw9M0U%2FsuqKy9E2ROccnoncg%3D%3D" TargetMode="External"/><Relationship Id="rId9" Type="http://schemas.openxmlformats.org/officeDocument/2006/relationships/hyperlink" Target="https://www.amazon.com/product-reviews/B076CNKQX4/ref=acr_dp_hist_1?ie=UTF8&amp;filterByStar=one_star&amp;reviewerType=all_reviews" TargetMode="External"/><Relationship Id="rId15" Type="http://schemas.openxmlformats.org/officeDocument/2006/relationships/hyperlink" Target="https://www.amazon.com/EDGELEC-Breadboard-Optional-Assorted-Multicolored/dp/B07GD2BWPY/ref=sr_1_8?dchild=1&amp;keywords=breadboard&amp;qid=1596684096&amp;s=industrial&amp;sr=1-8" TargetMode="External"/><Relationship Id="rId14" Type="http://schemas.openxmlformats.org/officeDocument/2006/relationships/hyperlink" Target="https://www.adafruit.com/product/1536" TargetMode="External"/><Relationship Id="rId17" Type="http://schemas.openxmlformats.org/officeDocument/2006/relationships/hyperlink" Target="https://www.beesmed.com/ambu-199002020-peep-valve-30mm-flow-p-81955.html?gclid=CjwKCAjwk6P2BRAIEiwAfVJ0rGHoiA_kc71tJd2tqqVxiVS4_ir6nWfHT87Ib0KHe_96e0Vo3zjhoC6KsQAvD_BwE&amp;utm_campaign=googlesimple&amp;utm_medium=product_search&amp;utm_source=googlesimple&amp;osCsid=2a42fc2c4ae43229058c585b9e1027ad" TargetMode="External"/><Relationship Id="rId16" Type="http://schemas.openxmlformats.org/officeDocument/2006/relationships/hyperlink" Target="https://www.amazon.com/Breadboards-Solderless-Breadboard-Distribution-Connecting/dp/B07DL13RZH/ref=sr_1_3?dchild=1&amp;keywords=breadboard&amp;qid=1596684175&amp;s=industrial&amp;sr=1-3" TargetMode="External"/><Relationship Id="rId5" Type="http://schemas.openxmlformats.org/officeDocument/2006/relationships/hyperlink" Target="https://www.amazon.com/Penn-Plax-Aquariums-Flexible-Standard/dp/B0002563MM/ref=pd_lpo_199_t_1/137-5275243-9241365?_encoding=UTF8&amp;pd_rd_i=B0002563MM&amp;pd_rd_r=9ade389e-b035-443c-9bd3-6ca5e22502ab&amp;pd_rd_w=LA8di&amp;pd_rd_wg=Erxuf&amp;pf_rd_p=7b36d496-f366-4631-94d3-61b87b52511b&amp;pf_rd_r=TAFPYRBAREKGEN58HE7P&amp;psc=1&amp;refRID=TAFPYRBAREKGEN58HE7P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https://www.mouser.com/ProductDetail/Honeywell/ABPDRRV015PDSA3?qs=OTrKUuiFdkZzVd%252Bh3FzSNg%3D%3D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atcmedical.com/Respiratory/Cpap-Bipap-Supplies/FHAG7178/myCart.aspx?ap=add" TargetMode="External"/><Relationship Id="rId8" Type="http://schemas.openxmlformats.org/officeDocument/2006/relationships/hyperlink" Target="https://www.amazon.com/Quickun-Fitting-Plastic-Splicer-Adapter/dp/B083WNZGMY/ref=sr_1_26?dchild=1&amp;keywords=plastic%2Bt%2Bpiece%2Bconnector%2Btube&amp;qid=1590357782&amp;sr=8-26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</cols>
  <sheetData>
    <row r="1">
      <c r="B1" s="1" t="s">
        <v>0</v>
      </c>
      <c r="C1" s="2" t="s">
        <v>1</v>
      </c>
      <c r="D1" s="1" t="s">
        <v>2</v>
      </c>
    </row>
    <row r="2">
      <c r="A2" s="1" t="s">
        <v>3</v>
      </c>
      <c r="B2" s="1">
        <v>7.0</v>
      </c>
      <c r="C2" s="2">
        <v>67.9</v>
      </c>
      <c r="D2" s="3" t="s">
        <v>4</v>
      </c>
    </row>
    <row r="3">
      <c r="A3" s="1" t="s">
        <v>5</v>
      </c>
      <c r="B3" s="1">
        <v>2.0</v>
      </c>
      <c r="C3" s="2">
        <f> 12.99 * 2</f>
        <v>25.98</v>
      </c>
      <c r="D3" s="3" t="s">
        <v>6</v>
      </c>
    </row>
    <row r="4">
      <c r="A4" s="1" t="s">
        <v>7</v>
      </c>
      <c r="B4" s="1">
        <v>4.0</v>
      </c>
      <c r="C4" s="2">
        <f>21.54 * (2/3)</f>
        <v>14.36</v>
      </c>
      <c r="D4" s="3" t="s">
        <v>8</v>
      </c>
    </row>
    <row r="5">
      <c r="A5" s="1" t="s">
        <v>9</v>
      </c>
      <c r="B5" s="1" t="s">
        <v>10</v>
      </c>
      <c r="C5" s="2">
        <v>3.97</v>
      </c>
      <c r="D5" s="4"/>
    </row>
    <row r="6">
      <c r="A6" s="1" t="s">
        <v>11</v>
      </c>
      <c r="B6" s="1" t="s">
        <v>12</v>
      </c>
      <c r="C6" s="2">
        <v>3.73</v>
      </c>
      <c r="D6" s="3" t="s">
        <v>13</v>
      </c>
    </row>
    <row r="7">
      <c r="A7" s="1" t="s">
        <v>14</v>
      </c>
      <c r="B7" s="1">
        <v>2.0</v>
      </c>
      <c r="C7" s="2">
        <f> 13.13 *2</f>
        <v>26.26</v>
      </c>
      <c r="D7" s="3" t="s">
        <v>15</v>
      </c>
    </row>
    <row r="8">
      <c r="A8" s="5" t="s">
        <v>16</v>
      </c>
      <c r="B8" s="5">
        <v>4.0</v>
      </c>
      <c r="C8" s="6">
        <v>22.35</v>
      </c>
      <c r="D8" s="7" t="s">
        <v>17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" t="s">
        <v>18</v>
      </c>
      <c r="B9" s="1" t="s">
        <v>19</v>
      </c>
      <c r="C9" s="2">
        <v>12.99</v>
      </c>
      <c r="D9" s="3" t="s">
        <v>20</v>
      </c>
    </row>
    <row r="10">
      <c r="A10" s="9" t="s">
        <v>21</v>
      </c>
      <c r="B10" s="1">
        <v>4.0</v>
      </c>
      <c r="C10" s="2">
        <f> 4 * 16.99</f>
        <v>67.96</v>
      </c>
      <c r="D10" s="3" t="s">
        <v>22</v>
      </c>
    </row>
    <row r="11">
      <c r="A11" s="10" t="s">
        <v>23</v>
      </c>
      <c r="B11" s="1">
        <v>4.0</v>
      </c>
      <c r="C11" s="2">
        <f> 4 *2.3</f>
        <v>9.2</v>
      </c>
      <c r="D11" s="3" t="s">
        <v>24</v>
      </c>
    </row>
    <row r="12">
      <c r="A12" s="10" t="s">
        <v>25</v>
      </c>
      <c r="B12" s="1">
        <v>6.0</v>
      </c>
      <c r="C12" s="2">
        <v>23.8</v>
      </c>
      <c r="D12" s="1" t="s">
        <v>26</v>
      </c>
    </row>
    <row r="13">
      <c r="A13" s="10" t="s">
        <v>27</v>
      </c>
      <c r="B13" s="1">
        <v>1.0</v>
      </c>
      <c r="C13" s="2">
        <f>5.99/30</f>
        <v>0.1996666667</v>
      </c>
      <c r="D13" s="11" t="s">
        <v>28</v>
      </c>
    </row>
    <row r="14">
      <c r="A14" s="10" t="s">
        <v>29</v>
      </c>
      <c r="B14" s="1">
        <v>2.0</v>
      </c>
      <c r="C14" s="2">
        <f>8.49*2</f>
        <v>16.98</v>
      </c>
      <c r="D14" s="3" t="s">
        <v>30</v>
      </c>
    </row>
    <row r="15">
      <c r="A15" s="10" t="s">
        <v>31</v>
      </c>
      <c r="B15" s="1">
        <v>1.0</v>
      </c>
      <c r="C15" s="2">
        <v>1.95</v>
      </c>
      <c r="D15" s="3" t="s">
        <v>32</v>
      </c>
    </row>
    <row r="16">
      <c r="A16" s="10" t="s">
        <v>33</v>
      </c>
      <c r="B16" s="1">
        <v>1.0</v>
      </c>
      <c r="C16" s="2">
        <v>0.95</v>
      </c>
      <c r="D16" s="3" t="s">
        <v>34</v>
      </c>
    </row>
    <row r="17">
      <c r="A17" s="12" t="s">
        <v>35</v>
      </c>
      <c r="C17" s="13">
        <f>sum(C2:C16)</f>
        <v>298.5796667</v>
      </c>
    </row>
    <row r="18">
      <c r="C18" s="13"/>
    </row>
    <row r="19">
      <c r="A19" s="1" t="s">
        <v>36</v>
      </c>
      <c r="C19" s="13"/>
    </row>
    <row r="20">
      <c r="A20" s="1" t="s">
        <v>37</v>
      </c>
      <c r="C20" s="13"/>
    </row>
    <row r="21">
      <c r="C21" s="13"/>
    </row>
    <row r="22">
      <c r="A22" s="12" t="s">
        <v>38</v>
      </c>
      <c r="C22" s="13"/>
    </row>
    <row r="23">
      <c r="A23" s="10" t="s">
        <v>39</v>
      </c>
      <c r="B23" s="1">
        <v>1.0</v>
      </c>
      <c r="C23" s="2">
        <v>5.79</v>
      </c>
      <c r="D23" s="3" t="s">
        <v>40</v>
      </c>
    </row>
    <row r="24">
      <c r="A24" s="10" t="s">
        <v>41</v>
      </c>
      <c r="B24" s="1">
        <v>2.0</v>
      </c>
      <c r="C24" s="2">
        <v>8.99</v>
      </c>
      <c r="D24" s="3" t="s">
        <v>42</v>
      </c>
    </row>
    <row r="25">
      <c r="C25" s="13"/>
    </row>
    <row r="27">
      <c r="A27" s="12" t="s">
        <v>43</v>
      </c>
      <c r="C27" s="13"/>
    </row>
    <row r="28">
      <c r="A28" s="1" t="s">
        <v>44</v>
      </c>
      <c r="B28" s="1">
        <v>4.0</v>
      </c>
      <c r="C28" s="2">
        <v>39.15</v>
      </c>
      <c r="D28" s="11" t="s">
        <v>45</v>
      </c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  <row r="1001">
      <c r="C1001" s="13"/>
    </row>
    <row r="1002">
      <c r="C1002" s="13"/>
    </row>
    <row r="1003">
      <c r="C1003" s="13"/>
    </row>
    <row r="1004">
      <c r="C1004" s="13"/>
    </row>
    <row r="1005">
      <c r="C1005" s="13"/>
    </row>
  </sheetData>
  <hyperlinks>
    <hyperlink r:id="rId2" ref="D2"/>
    <hyperlink r:id="rId3" ref="D3"/>
    <hyperlink r:id="rId4" ref="D4"/>
    <hyperlink r:id="rId5" ref="D6"/>
    <hyperlink r:id="rId6" ref="D7"/>
    <hyperlink r:id="rId7" ref="D8"/>
    <hyperlink r:id="rId8" ref="D9"/>
    <hyperlink r:id="rId9" location="reviews-filter-bar" ref="D10"/>
    <hyperlink r:id="rId10" ref="D11"/>
    <hyperlink r:id="rId11" ref="D13"/>
    <hyperlink r:id="rId12" ref="D14"/>
    <hyperlink r:id="rId13" ref="D15"/>
    <hyperlink r:id="rId14" location="description" ref="D16"/>
    <hyperlink r:id="rId15" ref="D23"/>
    <hyperlink r:id="rId16" ref="D24"/>
    <hyperlink r:id="rId17" ref="D28"/>
  </hyperlinks>
  <drawing r:id="rId18"/>
  <legacyDrawing r:id="rId19"/>
</worksheet>
</file>