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пк\Downloads\"/>
    </mc:Choice>
  </mc:AlternateContent>
  <xr:revisionPtr revIDLastSave="0" documentId="13_ncr:1_{96885C96-B338-4941-BD62-6BCA3583C1A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3" i="1" l="1"/>
  <c r="C54" i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38" i="1"/>
  <c r="E38" i="1" s="1"/>
  <c r="C33" i="1"/>
  <c r="E33" i="1" s="1"/>
  <c r="D32" i="1"/>
  <c r="F32" i="1" s="1"/>
  <c r="H32" i="1" s="1"/>
  <c r="H27" i="1"/>
  <c r="F27" i="1"/>
  <c r="D27" i="1"/>
  <c r="D18" i="1" l="1"/>
  <c r="F18" i="1" s="1"/>
  <c r="H18" i="1" s="1"/>
  <c r="D21" i="1" l="1"/>
</calcChain>
</file>

<file path=xl/sharedStrings.xml><?xml version="1.0" encoding="utf-8"?>
<sst xmlns="http://schemas.openxmlformats.org/spreadsheetml/2006/main" count="54" uniqueCount="41">
  <si>
    <t>Водка Игорь</t>
  </si>
  <si>
    <t>ИУ5-71Б</t>
  </si>
  <si>
    <t>ЛР1</t>
  </si>
  <si>
    <t xml:space="preserve">1. </t>
  </si>
  <si>
    <t xml:space="preserve">R1 = </t>
  </si>
  <si>
    <t>Ом</t>
  </si>
  <si>
    <t>T1 =</t>
  </si>
  <si>
    <t>T2 =</t>
  </si>
  <si>
    <t>с</t>
  </si>
  <si>
    <t>C = T1 / (R1 * ln2) =</t>
  </si>
  <si>
    <t>Ф =</t>
  </si>
  <si>
    <t>мФ =</t>
  </si>
  <si>
    <t>мкФ</t>
  </si>
  <si>
    <t>Тогда:</t>
  </si>
  <si>
    <t>R2 = T2 / (C * LN(2)) =</t>
  </si>
  <si>
    <t>Пусть</t>
  </si>
  <si>
    <t>2.</t>
  </si>
  <si>
    <t>T = RC ln 3</t>
  </si>
  <si>
    <t>C =</t>
  </si>
  <si>
    <t>T / (R ln3) =</t>
  </si>
  <si>
    <t>3.</t>
  </si>
  <si>
    <t>С = 3I/ (K * umax * U0) =</t>
  </si>
  <si>
    <t>А</t>
  </si>
  <si>
    <t>K =</t>
  </si>
  <si>
    <t>Гц/В</t>
  </si>
  <si>
    <t>Umax =</t>
  </si>
  <si>
    <t>В</t>
  </si>
  <si>
    <t>U0 =</t>
  </si>
  <si>
    <t>R =</t>
  </si>
  <si>
    <t>I1 =</t>
  </si>
  <si>
    <t>I2 =</t>
  </si>
  <si>
    <t>при UIN</t>
  </si>
  <si>
    <t>при U0</t>
  </si>
  <si>
    <t>КОм</t>
  </si>
  <si>
    <t>4.</t>
  </si>
  <si>
    <t>Uвх, В</t>
  </si>
  <si>
    <t>T, с</t>
  </si>
  <si>
    <t>f, Гц</t>
  </si>
  <si>
    <t>К, Гц/В</t>
  </si>
  <si>
    <t>Идеальная прямая (по условию):</t>
  </si>
  <si>
    <t>К = f/U -&gt; f = 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</si>
</sst>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0" xfId="0" applyFill="1" applyBorder="1"/>
    <xf numFmtId="0" fontId="0" fillId="2" borderId="0" xfId="0" applyFill="1"/>
    <xf numFmtId="11" fontId="0" fillId="0" borderId="0" xfId="0" applyNumberFormat="1"/>
    <xf numFmtId="2" fontId="0" fillId="0" borderId="0" xfId="0" applyNumberFormat="1"/>
    <xf numFmtId="11" fontId="0" fillId="2" borderId="0" xfId="0" applyNumberFormat="1" applyFill="1"/>
    <xf numFmtId="0" fontId="0" fillId="0" borderId="2" xfId="0" applyBorder="1"/>
    <xf numFmtId="11" fontId="0" fillId="0" borderId="2" xfId="0" applyNumberFormat="1" applyBorder="1"/>
    <xf numFmtId="2" fontId="0" fillId="0" borderId="2" xfId="0" applyNumberFormat="1" applyBorder="1"/>
    <xf numFmtId="0" fontId="1" fillId="2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Значение коэффициента </a:t>
            </a:r>
            <a:r>
              <a:rPr lang="en-US" sz="1400" b="0" i="0" u="none" strike="noStrike" baseline="0"/>
              <a:t>KU-f </a:t>
            </a:r>
            <a:r>
              <a:rPr lang="ru-RU" sz="1400" b="0" i="0" u="none" strike="noStrike" baseline="0"/>
              <a:t>исследуемого устройства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Лист1!$B$38:$B$49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</c:numCache>
            </c:numRef>
          </c:xVal>
          <c:yVal>
            <c:numRef>
              <c:f>Лист1!$D$38:$D$49</c:f>
              <c:numCache>
                <c:formatCode>0.00</c:formatCode>
                <c:ptCount val="12"/>
                <c:pt idx="0">
                  <c:v>176.99115044247787</c:v>
                </c:pt>
                <c:pt idx="1">
                  <c:v>370.37037037037032</c:v>
                </c:pt>
                <c:pt idx="2">
                  <c:v>546.44808743169403</c:v>
                </c:pt>
                <c:pt idx="3">
                  <c:v>709.21985815602841</c:v>
                </c:pt>
                <c:pt idx="4">
                  <c:v>854.70085470085462</c:v>
                </c:pt>
                <c:pt idx="5">
                  <c:v>1000</c:v>
                </c:pt>
                <c:pt idx="6">
                  <c:v>1265.8227848101264</c:v>
                </c:pt>
                <c:pt idx="7">
                  <c:v>1470.5882352941176</c:v>
                </c:pt>
                <c:pt idx="8">
                  <c:v>1694.9152542372881</c:v>
                </c:pt>
                <c:pt idx="9">
                  <c:v>1818.181818181818</c:v>
                </c:pt>
                <c:pt idx="10">
                  <c:v>1886.7924528301887</c:v>
                </c:pt>
                <c:pt idx="11">
                  <c:v>1960.7843137254902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C-4F4C-8CD1-B86A3EBF8DB1}"/>
            </c:ext>
          </c:extLst>
        </c:ser>
        <c:ser>
          <c:idx val="1"/>
          <c:order val="1"/>
          <c:tx>
            <c:strRef>
              <c:f>Лист1!$B$51</c:f>
              <c:strCache>
                <c:ptCount val="1"/>
                <c:pt idx="0">
                  <c:v>Идеальная прямая (по условию):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Лист1!$B$53:$B$54</c:f>
              <c:numCache>
                <c:formatCode>General</c:formatCode>
                <c:ptCount val="2"/>
                <c:pt idx="0">
                  <c:v>5</c:v>
                </c:pt>
                <c:pt idx="1">
                  <c:v>75</c:v>
                </c:pt>
              </c:numCache>
            </c:numRef>
          </c:xVal>
          <c:yVal>
            <c:numRef>
              <c:f>Лист1!$C$53:$C$54</c:f>
              <c:numCache>
                <c:formatCode>General</c:formatCode>
                <c:ptCount val="2"/>
                <c:pt idx="0">
                  <c:v>150</c:v>
                </c:pt>
                <c:pt idx="1">
                  <c:v>2250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5BC-4F4C-8CD1-B86A3EBF8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92080"/>
        <c:axId val="576692736"/>
      </c:scatterChart>
      <c:valAx>
        <c:axId val="5766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вх, 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692736"/>
        <c:crosses val="autoZero"/>
        <c:crossBetween val="midCat"/>
      </c:valAx>
      <c:valAx>
        <c:axId val="5766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ru-RU"/>
                  <a:t>, 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69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298764</xdr:colOff>
      <xdr:row>15</xdr:row>
      <xdr:rowOff>133262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86000"/>
          <a:ext cx="2571429" cy="704762"/>
        </a:xfrm>
        <a:prstGeom prst="rect">
          <a:avLst/>
        </a:prstGeom>
      </xdr:spPr>
    </xdr:pic>
    <xdr:clientData/>
  </xdr:twoCellAnchor>
  <xdr:twoCellAnchor>
    <xdr:from>
      <xdr:col>6</xdr:col>
      <xdr:colOff>464820</xdr:colOff>
      <xdr:row>38</xdr:row>
      <xdr:rowOff>83820</xdr:rowOff>
    </xdr:from>
    <xdr:to>
      <xdr:col>16</xdr:col>
      <xdr:colOff>68580</xdr:colOff>
      <xdr:row>57</xdr:row>
      <xdr:rowOff>179070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7AEB559-CC58-4703-A171-B9045AFAC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4"/>
  <sheetViews>
    <sheetView tabSelected="1" topLeftCell="A31" workbookViewId="0">
      <selection activeCell="H38" sqref="H38"/>
    </sheetView>
  </sheetViews>
  <sheetFormatPr defaultRowHeight="14.4" x14ac:dyDescent="0.3"/>
  <cols>
    <col min="3" max="3" width="12.6640625" customWidth="1"/>
    <col min="4" max="4" width="11.88671875" customWidth="1"/>
    <col min="5" max="5" width="12" customWidth="1"/>
  </cols>
  <sheetData>
    <row r="2" spans="1:13" x14ac:dyDescent="0.3">
      <c r="B2" t="s">
        <v>0</v>
      </c>
    </row>
    <row r="3" spans="1:13" x14ac:dyDescent="0.3">
      <c r="B3" t="s">
        <v>1</v>
      </c>
    </row>
    <row r="4" spans="1:13" x14ac:dyDescent="0.3">
      <c r="B4" t="s">
        <v>2</v>
      </c>
    </row>
    <row r="6" spans="1:13" x14ac:dyDescent="0.3"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8" spans="1:13" x14ac:dyDescent="0.3">
      <c r="A8" t="s">
        <v>15</v>
      </c>
      <c r="B8" t="s">
        <v>4</v>
      </c>
      <c r="C8">
        <v>400</v>
      </c>
      <c r="D8" t="s">
        <v>5</v>
      </c>
    </row>
    <row r="10" spans="1:13" x14ac:dyDescent="0.3">
      <c r="B10" t="s">
        <v>6</v>
      </c>
      <c r="C10">
        <v>0.15</v>
      </c>
      <c r="D10" t="s">
        <v>8</v>
      </c>
    </row>
    <row r="11" spans="1:13" x14ac:dyDescent="0.3">
      <c r="B11" t="s">
        <v>7</v>
      </c>
      <c r="C11">
        <v>0.3</v>
      </c>
      <c r="D11" t="s">
        <v>8</v>
      </c>
    </row>
    <row r="18" spans="1:15" x14ac:dyDescent="0.3">
      <c r="B18" t="s">
        <v>9</v>
      </c>
      <c r="D18">
        <f>$C$10 / ($C$8 * LN(2))</f>
        <v>5.4101064033336128E-4</v>
      </c>
      <c r="E18" t="s">
        <v>10</v>
      </c>
      <c r="F18">
        <f>D18 * 1000</f>
        <v>0.54101064033336133</v>
      </c>
      <c r="G18" t="s">
        <v>11</v>
      </c>
      <c r="H18">
        <f>F18 * 1000</f>
        <v>541.01064033336138</v>
      </c>
      <c r="I18" t="s">
        <v>12</v>
      </c>
    </row>
    <row r="20" spans="1:15" x14ac:dyDescent="0.3">
      <c r="B20" t="s">
        <v>13</v>
      </c>
    </row>
    <row r="21" spans="1:15" x14ac:dyDescent="0.3">
      <c r="B21" t="s">
        <v>14</v>
      </c>
      <c r="D21">
        <f>$C$11/(D18*LN(2))</f>
        <v>800</v>
      </c>
      <c r="E21" t="s">
        <v>5</v>
      </c>
    </row>
    <row r="24" spans="1:15" x14ac:dyDescent="0.3">
      <c r="B24" s="1" t="s">
        <v>16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6" spans="1:15" x14ac:dyDescent="0.3">
      <c r="B26" t="s">
        <v>17</v>
      </c>
    </row>
    <row r="27" spans="1:15" x14ac:dyDescent="0.3">
      <c r="B27" t="s">
        <v>18</v>
      </c>
      <c r="C27" t="s">
        <v>19</v>
      </c>
      <c r="D27">
        <f>C11 / (680 * LN(3))</f>
        <v>4.015761293941929E-4</v>
      </c>
      <c r="E27" t="s">
        <v>10</v>
      </c>
      <c r="F27">
        <f>D27 * 1000</f>
        <v>0.4015761293941929</v>
      </c>
      <c r="G27" t="s">
        <v>11</v>
      </c>
      <c r="H27">
        <f>F27 * 1000</f>
        <v>401.57612939419289</v>
      </c>
      <c r="I27" t="s">
        <v>12</v>
      </c>
    </row>
    <row r="29" spans="1:15" x14ac:dyDescent="0.3">
      <c r="B29" s="1" t="s">
        <v>20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5" x14ac:dyDescent="0.3">
      <c r="A30" t="s">
        <v>31</v>
      </c>
      <c r="B30" s="3" t="s">
        <v>30</v>
      </c>
      <c r="C30" s="7">
        <v>1.56605E-5</v>
      </c>
      <c r="D30" t="s">
        <v>22</v>
      </c>
    </row>
    <row r="31" spans="1:15" x14ac:dyDescent="0.3">
      <c r="A31" t="s">
        <v>32</v>
      </c>
      <c r="B31" s="2" t="s">
        <v>29</v>
      </c>
      <c r="C31">
        <v>0.05</v>
      </c>
      <c r="D31" t="s">
        <v>22</v>
      </c>
      <c r="F31" s="4" t="s">
        <v>23</v>
      </c>
      <c r="G31" s="4">
        <v>30</v>
      </c>
      <c r="H31" s="4" t="s">
        <v>24</v>
      </c>
      <c r="J31" t="s">
        <v>25</v>
      </c>
      <c r="K31">
        <v>75</v>
      </c>
      <c r="L31" t="s">
        <v>26</v>
      </c>
      <c r="M31" t="s">
        <v>27</v>
      </c>
      <c r="N31">
        <v>12</v>
      </c>
      <c r="O31" t="s">
        <v>26</v>
      </c>
    </row>
    <row r="32" spans="1:15" x14ac:dyDescent="0.3">
      <c r="B32" t="s">
        <v>21</v>
      </c>
      <c r="D32">
        <f>3 * C31 / (G31 * K31 * N31)</f>
        <v>5.5555555555555567E-6</v>
      </c>
      <c r="E32" t="s">
        <v>10</v>
      </c>
      <c r="F32">
        <f>D32 * 1000</f>
        <v>5.5555555555555566E-3</v>
      </c>
      <c r="G32" t="s">
        <v>11</v>
      </c>
      <c r="H32">
        <f>F32 * 1000</f>
        <v>5.5555555555555562</v>
      </c>
      <c r="I32" t="s">
        <v>12</v>
      </c>
    </row>
    <row r="33" spans="2:13" x14ac:dyDescent="0.3">
      <c r="B33" t="s">
        <v>28</v>
      </c>
      <c r="C33">
        <f xml:space="preserve"> K31/C30</f>
        <v>4789119.1213562787</v>
      </c>
      <c r="D33" t="s">
        <v>5</v>
      </c>
      <c r="E33">
        <f xml:space="preserve"> C33 / 1000</f>
        <v>4789.1191213562788</v>
      </c>
      <c r="F33" t="s">
        <v>33</v>
      </c>
    </row>
    <row r="35" spans="2:13" x14ac:dyDescent="0.3">
      <c r="B35" s="1" t="s">
        <v>34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7" spans="2:13" x14ac:dyDescent="0.3">
      <c r="B37" s="11" t="s">
        <v>35</v>
      </c>
      <c r="C37" s="11" t="s">
        <v>36</v>
      </c>
      <c r="D37" s="11" t="s">
        <v>37</v>
      </c>
      <c r="E37" s="11" t="s">
        <v>38</v>
      </c>
    </row>
    <row r="38" spans="2:13" x14ac:dyDescent="0.3">
      <c r="B38" s="8">
        <v>5</v>
      </c>
      <c r="C38" s="9">
        <v>5.6499999999999996E-3</v>
      </c>
      <c r="D38" s="10">
        <f>1/C38</f>
        <v>176.99115044247787</v>
      </c>
      <c r="E38" s="10">
        <f>D38/B38</f>
        <v>35.398230088495573</v>
      </c>
    </row>
    <row r="39" spans="2:13" x14ac:dyDescent="0.3">
      <c r="B39" s="8">
        <v>10</v>
      </c>
      <c r="C39" s="9">
        <v>2.7000000000000001E-3</v>
      </c>
      <c r="D39" s="10">
        <f t="shared" ref="D39:D50" si="0">1/C39</f>
        <v>370.37037037037032</v>
      </c>
      <c r="E39" s="10">
        <f t="shared" ref="E39:E50" si="1">D39/B39</f>
        <v>37.037037037037031</v>
      </c>
    </row>
    <row r="40" spans="2:13" x14ac:dyDescent="0.3">
      <c r="B40" s="8">
        <v>15</v>
      </c>
      <c r="C40" s="9">
        <v>1.83E-3</v>
      </c>
      <c r="D40" s="10">
        <f t="shared" si="0"/>
        <v>546.44808743169403</v>
      </c>
      <c r="E40" s="10">
        <f t="shared" si="1"/>
        <v>36.429872495446268</v>
      </c>
    </row>
    <row r="41" spans="2:13" x14ac:dyDescent="0.3">
      <c r="B41" s="8">
        <v>20</v>
      </c>
      <c r="C41" s="9">
        <v>1.41E-3</v>
      </c>
      <c r="D41" s="10">
        <f t="shared" si="0"/>
        <v>709.21985815602841</v>
      </c>
      <c r="E41" s="10">
        <f t="shared" si="1"/>
        <v>35.460992907801419</v>
      </c>
    </row>
    <row r="42" spans="2:13" x14ac:dyDescent="0.3">
      <c r="B42" s="8">
        <v>25</v>
      </c>
      <c r="C42" s="9">
        <v>1.17E-3</v>
      </c>
      <c r="D42" s="10">
        <f t="shared" si="0"/>
        <v>854.70085470085462</v>
      </c>
      <c r="E42" s="10">
        <f t="shared" si="1"/>
        <v>34.188034188034187</v>
      </c>
    </row>
    <row r="43" spans="2:13" x14ac:dyDescent="0.3">
      <c r="B43" s="8">
        <v>30</v>
      </c>
      <c r="C43" s="9">
        <v>1E-3</v>
      </c>
      <c r="D43" s="10">
        <f t="shared" si="0"/>
        <v>1000</v>
      </c>
      <c r="E43" s="10">
        <f t="shared" si="1"/>
        <v>33.333333333333336</v>
      </c>
    </row>
    <row r="44" spans="2:13" x14ac:dyDescent="0.3">
      <c r="B44" s="8">
        <v>40</v>
      </c>
      <c r="C44" s="9">
        <v>7.9000000000000001E-4</v>
      </c>
      <c r="D44" s="10">
        <f t="shared" si="0"/>
        <v>1265.8227848101264</v>
      </c>
      <c r="E44" s="10">
        <f t="shared" si="1"/>
        <v>31.645569620253163</v>
      </c>
    </row>
    <row r="45" spans="2:13" x14ac:dyDescent="0.3">
      <c r="B45" s="8">
        <v>50</v>
      </c>
      <c r="C45" s="9">
        <v>6.8000000000000005E-4</v>
      </c>
      <c r="D45" s="10">
        <f t="shared" si="0"/>
        <v>1470.5882352941176</v>
      </c>
      <c r="E45" s="10">
        <f t="shared" si="1"/>
        <v>29.411764705882351</v>
      </c>
    </row>
    <row r="46" spans="2:13" x14ac:dyDescent="0.3">
      <c r="B46" s="8">
        <v>60</v>
      </c>
      <c r="C46" s="9">
        <v>5.9000000000000003E-4</v>
      </c>
      <c r="D46" s="10">
        <f t="shared" si="0"/>
        <v>1694.9152542372881</v>
      </c>
      <c r="E46" s="10">
        <f t="shared" si="1"/>
        <v>28.248587570621467</v>
      </c>
    </row>
    <row r="47" spans="2:13" x14ac:dyDescent="0.3">
      <c r="B47" s="8">
        <v>65</v>
      </c>
      <c r="C47" s="9">
        <v>5.5000000000000003E-4</v>
      </c>
      <c r="D47" s="10">
        <f t="shared" si="0"/>
        <v>1818.181818181818</v>
      </c>
      <c r="E47" s="10">
        <f t="shared" si="1"/>
        <v>27.97202797202797</v>
      </c>
    </row>
    <row r="48" spans="2:13" x14ac:dyDescent="0.3">
      <c r="B48" s="8">
        <v>70</v>
      </c>
      <c r="C48" s="9">
        <v>5.2999999999999998E-4</v>
      </c>
      <c r="D48" s="10">
        <f t="shared" si="0"/>
        <v>1886.7924528301887</v>
      </c>
      <c r="E48" s="10">
        <f t="shared" si="1"/>
        <v>26.954177897574123</v>
      </c>
    </row>
    <row r="49" spans="2:5" x14ac:dyDescent="0.3">
      <c r="B49" s="8">
        <v>75</v>
      </c>
      <c r="C49" s="9">
        <v>5.1000000000000004E-4</v>
      </c>
      <c r="D49" s="10">
        <f t="shared" si="0"/>
        <v>1960.7843137254902</v>
      </c>
      <c r="E49" s="10">
        <f t="shared" si="1"/>
        <v>26.143790849673202</v>
      </c>
    </row>
    <row r="50" spans="2:5" x14ac:dyDescent="0.3">
      <c r="C50" s="5"/>
      <c r="D50" s="6"/>
      <c r="E50" s="6"/>
    </row>
    <row r="51" spans="2:5" x14ac:dyDescent="0.3">
      <c r="B51" t="s">
        <v>39</v>
      </c>
      <c r="E51" t="s">
        <v>40</v>
      </c>
    </row>
    <row r="52" spans="2:5" x14ac:dyDescent="0.3">
      <c r="B52" t="s">
        <v>35</v>
      </c>
      <c r="C52" t="s">
        <v>37</v>
      </c>
    </row>
    <row r="53" spans="2:5" x14ac:dyDescent="0.3">
      <c r="B53">
        <v>5</v>
      </c>
      <c r="C53">
        <f>$G31 * B53</f>
        <v>150</v>
      </c>
    </row>
    <row r="54" spans="2:5" x14ac:dyDescent="0.3">
      <c r="B54">
        <v>75</v>
      </c>
      <c r="C54">
        <f>$G31 * B54</f>
        <v>2250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BMSTU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пк</cp:lastModifiedBy>
  <dcterms:created xsi:type="dcterms:W3CDTF">2019-09-06T13:24:46Z</dcterms:created>
  <dcterms:modified xsi:type="dcterms:W3CDTF">2019-09-17T06:50:55Z</dcterms:modified>
</cp:coreProperties>
</file>