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anumfasih/Desktop/"/>
    </mc:Choice>
  </mc:AlternateContent>
  <xr:revisionPtr revIDLastSave="0" documentId="8_{1A6CE3C1-1B2E-624C-9477-578C8F908DCA}" xr6:coauthVersionLast="36" xr6:coauthVersionMax="36" xr10:uidLastSave="{00000000-0000-0000-0000-000000000000}"/>
  <bookViews>
    <workbookView xWindow="15600" yWindow="460" windowWidth="10000" windowHeight="15460" tabRatio="500" xr2:uid="{00000000-000D-0000-FFFF-FFFF00000000}"/>
  </bookViews>
  <sheets>
    <sheet name="Sheet1" sheetId="1" r:id="rId1"/>
    <sheet name="Sheet2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D6" i="2"/>
  <c r="D5" i="2"/>
  <c r="D4" i="2"/>
  <c r="B9" i="2"/>
  <c r="B8" i="2"/>
  <c r="B7" i="2"/>
  <c r="B5" i="2"/>
  <c r="B4" i="2"/>
</calcChain>
</file>

<file path=xl/sharedStrings.xml><?xml version="1.0" encoding="utf-8"?>
<sst xmlns="http://schemas.openxmlformats.org/spreadsheetml/2006/main" count="77" uniqueCount="56">
  <si>
    <t>Age</t>
  </si>
  <si>
    <t>Sex</t>
  </si>
  <si>
    <t>Initial PCT value</t>
  </si>
  <si>
    <t>Respiration</t>
  </si>
  <si>
    <t>Platelets</t>
  </si>
  <si>
    <t>Bilirubin</t>
  </si>
  <si>
    <t>Vasopressors</t>
  </si>
  <si>
    <t>Creatinine</t>
  </si>
  <si>
    <t>SOFA score</t>
  </si>
  <si>
    <t>Outcome</t>
  </si>
  <si>
    <t>1 = Male</t>
  </si>
  <si>
    <t>2 = Female</t>
  </si>
  <si>
    <t>1 = Yes</t>
  </si>
  <si>
    <t>2 = No</t>
  </si>
  <si>
    <t>x10^3/microL</t>
  </si>
  <si>
    <t>mg/dL</t>
  </si>
  <si>
    <t>mmHg</t>
  </si>
  <si>
    <t>1 = &gt;500</t>
  </si>
  <si>
    <t>mL/24 hrs</t>
  </si>
  <si>
    <t>2 = 200-500</t>
  </si>
  <si>
    <t>3 = &lt;200</t>
  </si>
  <si>
    <t>1 = Patient improves and is discharged;</t>
  </si>
  <si>
    <t>2 = Patient dies on the ward floor;</t>
  </si>
  <si>
    <t>3 = Patient is admitted to or transferred to the ICU and dies;</t>
  </si>
  <si>
    <t xml:space="preserve">4 = Patient is admitted to or transferred to the ICU, improves and is subsequently discharged.
</t>
  </si>
  <si>
    <t>Cancer</t>
  </si>
  <si>
    <t xml:space="preserve">Congestive Heart Failure (CHF) </t>
  </si>
  <si>
    <t>Glasgow Coma Scale</t>
  </si>
  <si>
    <t>Mean Arterial Pressure</t>
  </si>
  <si>
    <t>Urine output/24 hours</t>
  </si>
  <si>
    <t xml:space="preserve">Diabetes Mellitus (DM) </t>
  </si>
  <si>
    <t>Hypertension (HTN)</t>
  </si>
  <si>
    <t>Chronic Obstructive Pulmonary Disease (COPD)</t>
  </si>
  <si>
    <t>Coronary Artery Disease (CAD)</t>
  </si>
  <si>
    <t>Chronic Kidney Disease without dialysis (CKD w/o dialysis)</t>
  </si>
  <si>
    <t>Chronic Kidney Disease with dialysis (CKD with dialysis)</t>
  </si>
  <si>
    <t xml:space="preserve">Atrial fibrillation (Afib) </t>
  </si>
  <si>
    <t xml:space="preserve">Pulmonary Embolism (PE) </t>
  </si>
  <si>
    <t>Arterial pressure of oxygen [PaO2 (mmHg)]</t>
  </si>
  <si>
    <t>Fraction of inspired oxygen [FiO2 (%)]</t>
  </si>
  <si>
    <t>Anatomical site</t>
  </si>
  <si>
    <t>1 = PNA</t>
  </si>
  <si>
    <t>2 = UTI</t>
  </si>
  <si>
    <t>3 = MSK</t>
  </si>
  <si>
    <t>4 = Brain</t>
  </si>
  <si>
    <t>5 = Heart</t>
  </si>
  <si>
    <t>6 = GI</t>
  </si>
  <si>
    <t>Extent of infection</t>
  </si>
  <si>
    <t>1 = Bacteremia</t>
  </si>
  <si>
    <t>2 = Focal infection</t>
  </si>
  <si>
    <t>3 = unspecified</t>
  </si>
  <si>
    <t xml:space="preserve">7 = unspecified </t>
  </si>
  <si>
    <t>4 = viral</t>
  </si>
  <si>
    <t>Microorganism</t>
  </si>
  <si>
    <t>1 = Gram positive</t>
  </si>
  <si>
    <t>2 = Gram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</si>
</sst>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Helvetic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1" fontId="3" fillId="0" borderId="0" xfId="0" applyNumberFormat="1" applyFont="1"/>
    <xf numFmtId="0" fontId="3" fillId="0" borderId="0" xfId="0" applyFont="1" applyAlignment="1"/>
    <xf numFmtId="0" fontId="0" fillId="0" borderId="0" xfId="0" applyAlignment="1">
      <alignment wrapText="1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1" fontId="3" fillId="3" borderId="0" xfId="0" applyNumberFormat="1" applyFont="1" applyFill="1" applyBorder="1"/>
    <xf numFmtId="1" fontId="1" fillId="3" borderId="1" xfId="1" applyNumberFormat="1" applyFill="1" applyAlignment="1">
      <alignment wrapText="1"/>
    </xf>
    <xf numFmtId="1" fontId="3" fillId="3" borderId="0" xfId="0" applyNumberFormat="1" applyFont="1" applyFill="1"/>
    <xf numFmtId="1" fontId="2" fillId="4" borderId="1" xfId="1" applyNumberFormat="1" applyFont="1" applyFill="1" applyAlignment="1">
      <alignment wrapText="1"/>
    </xf>
    <xf numFmtId="1" fontId="3" fillId="0" borderId="0" xfId="0" applyNumberFormat="1" applyFont="1" applyFill="1" applyBorder="1" applyAlignment="1">
      <alignment wrapText="1"/>
    </xf>
    <xf numFmtId="1" fontId="3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abSelected="1" workbookViewId="0">
      <selection activeCell="B7" sqref="B7"/>
    </sheetView>
  </sheetViews>
  <sheetFormatPr baseColWidth="10" defaultColWidth="11" defaultRowHeight="16" x14ac:dyDescent="0.2"/>
  <cols>
    <col min="4" max="4" width="15.5" customWidth="1"/>
    <col min="5" max="5" width="15.1640625" customWidth="1"/>
    <col min="6" max="6" width="17.33203125" customWidth="1"/>
    <col min="16" max="16" width="12.33203125" customWidth="1"/>
    <col min="24" max="24" width="32.6640625" customWidth="1"/>
    <col min="26" max="26" width="16" customWidth="1"/>
    <col min="27" max="27" width="14.1640625" customWidth="1"/>
  </cols>
  <sheetData>
    <row r="1" spans="1:27" s="5" customFormat="1" ht="121" thickTop="1" thickBot="1" x14ac:dyDescent="0.25">
      <c r="A1" s="2" t="s">
        <v>0</v>
      </c>
      <c r="B1" s="2" t="s">
        <v>1</v>
      </c>
      <c r="C1" s="2" t="s">
        <v>2</v>
      </c>
      <c r="D1" s="12" t="s">
        <v>30</v>
      </c>
      <c r="E1" s="12" t="s">
        <v>31</v>
      </c>
      <c r="F1" s="12" t="s">
        <v>32</v>
      </c>
      <c r="G1" s="12" t="s">
        <v>33</v>
      </c>
      <c r="H1" s="12" t="s">
        <v>26</v>
      </c>
      <c r="I1" s="11" t="s">
        <v>34</v>
      </c>
      <c r="J1" s="11" t="s">
        <v>35</v>
      </c>
      <c r="K1" s="13" t="s">
        <v>36</v>
      </c>
      <c r="L1" s="12" t="s">
        <v>37</v>
      </c>
      <c r="M1" s="13" t="s">
        <v>25</v>
      </c>
      <c r="N1" s="16" t="s">
        <v>3</v>
      </c>
      <c r="O1" s="16"/>
      <c r="P1" s="2" t="s">
        <v>4</v>
      </c>
      <c r="Q1" s="2" t="s">
        <v>5</v>
      </c>
      <c r="R1" s="13" t="s">
        <v>27</v>
      </c>
      <c r="S1" s="13" t="s">
        <v>28</v>
      </c>
      <c r="T1" s="13" t="s">
        <v>6</v>
      </c>
      <c r="U1" s="2" t="s">
        <v>7</v>
      </c>
      <c r="V1" s="13" t="s">
        <v>29</v>
      </c>
      <c r="W1" s="13" t="s">
        <v>8</v>
      </c>
      <c r="X1" s="13" t="s">
        <v>9</v>
      </c>
      <c r="Y1" s="5" t="s">
        <v>40</v>
      </c>
      <c r="Z1" s="5" t="s">
        <v>47</v>
      </c>
      <c r="AA1" s="5" t="s">
        <v>53</v>
      </c>
    </row>
    <row r="2" spans="1:27" ht="18" thickTop="1" thickBot="1" x14ac:dyDescent="0.25">
      <c r="A2" s="6"/>
      <c r="B2" s="6"/>
      <c r="C2" s="7"/>
      <c r="D2" s="8"/>
      <c r="E2" s="8"/>
      <c r="F2" s="8"/>
      <c r="G2" s="8"/>
      <c r="H2" s="8"/>
      <c r="I2" s="9"/>
      <c r="J2" s="9"/>
      <c r="K2" s="10"/>
      <c r="L2" s="8"/>
      <c r="M2" s="10"/>
      <c r="N2" s="4" t="s">
        <v>38</v>
      </c>
      <c r="O2" s="4" t="s">
        <v>39</v>
      </c>
      <c r="P2" s="1" t="s">
        <v>14</v>
      </c>
      <c r="Q2" s="1" t="s">
        <v>15</v>
      </c>
      <c r="R2" s="3"/>
      <c r="S2" s="3" t="s">
        <v>16</v>
      </c>
      <c r="T2" s="3"/>
      <c r="U2" s="1" t="s">
        <v>15</v>
      </c>
      <c r="V2" s="3" t="s">
        <v>18</v>
      </c>
      <c r="W2" s="3"/>
      <c r="X2" s="13"/>
    </row>
    <row r="3" spans="1:27" ht="35" thickTop="1" x14ac:dyDescent="0.2">
      <c r="B3" t="s">
        <v>10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  <c r="T3" t="s">
        <v>12</v>
      </c>
      <c r="V3" t="s">
        <v>17</v>
      </c>
      <c r="X3" s="14" t="s">
        <v>21</v>
      </c>
      <c r="Y3" t="s">
        <v>41</v>
      </c>
      <c r="Z3" t="s">
        <v>48</v>
      </c>
      <c r="AA3" t="s">
        <v>54</v>
      </c>
    </row>
    <row r="4" spans="1:27" ht="17" x14ac:dyDescent="0.2">
      <c r="B4" t="s">
        <v>11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  <c r="T4" t="s">
        <v>13</v>
      </c>
      <c r="V4" t="s">
        <v>19</v>
      </c>
      <c r="X4" s="15" t="s">
        <v>22</v>
      </c>
      <c r="Y4" t="s">
        <v>42</v>
      </c>
      <c r="Z4" t="s">
        <v>49</v>
      </c>
      <c r="AA4" t="s">
        <v>55</v>
      </c>
    </row>
    <row r="5" spans="1:27" ht="34" x14ac:dyDescent="0.2">
      <c r="V5" t="s">
        <v>20</v>
      </c>
      <c r="X5" s="14" t="s">
        <v>23</v>
      </c>
      <c r="Y5" t="s">
        <v>43</v>
      </c>
      <c r="AA5" t="s">
        <v>50</v>
      </c>
    </row>
    <row r="6" spans="1:27" ht="79" customHeight="1" x14ac:dyDescent="0.2">
      <c r="X6" s="14" t="s">
        <v>24</v>
      </c>
      <c r="Y6" t="s">
        <v>44</v>
      </c>
      <c r="AA6" t="s">
        <v>52</v>
      </c>
    </row>
    <row r="7" spans="1:27" x14ac:dyDescent="0.2">
      <c r="Y7" t="s">
        <v>45</v>
      </c>
    </row>
    <row r="8" spans="1:27" x14ac:dyDescent="0.2">
      <c r="Y8" t="s">
        <v>46</v>
      </c>
    </row>
    <row r="9" spans="1:27" x14ac:dyDescent="0.2">
      <c r="Y9" t="s">
        <v>51</v>
      </c>
    </row>
  </sheetData>
  <mergeCells count="1">
    <mergeCell ref="N1:O1"/>
  </mergeCells>
  <phoneticPr fontId="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F9"/>
  <sheetViews>
    <sheetView workbookViewId="0">
      <selection activeCell="F5" sqref="F5"/>
    </sheetView>
  </sheetViews>
  <sheetFormatPr baseColWidth="10" defaultColWidth="8.83203125" defaultRowHeight="16" x14ac:dyDescent="0.2"/>
  <sheetData>
    <row r="4" spans="2:6" x14ac:dyDescent="0.2">
      <c r="B4">
        <f>LOG(0.12/0.88)</f>
        <v>-0.86530142610254379</v>
      </c>
      <c r="D4">
        <f>LN(0.15744/(1-0.15744))</f>
        <v>-1.6774004430040013</v>
      </c>
    </row>
    <row r="5" spans="2:6" x14ac:dyDescent="0.2">
      <c r="B5">
        <f>LN(0.12/0.88)</f>
        <v>-1.9924301646902063</v>
      </c>
      <c r="D5">
        <f>1.8057-1.6774</f>
        <v>0.12830000000000008</v>
      </c>
      <c r="F5">
        <f>1.8057-LN(0.15744/(1-0.15744))</f>
        <v>3.4831004430040013</v>
      </c>
    </row>
    <row r="6" spans="2:6" x14ac:dyDescent="0.2">
      <c r="D6">
        <f>D5/0.0179</f>
        <v>7.1675977653631335</v>
      </c>
    </row>
    <row r="7" spans="2:6" x14ac:dyDescent="0.2">
      <c r="B7">
        <f>LN(0.14791/(1-0.14791))</f>
        <v>-1.7510881743699966</v>
      </c>
    </row>
    <row r="8" spans="2:6" x14ac:dyDescent="0.2">
      <c r="B8">
        <f>1.8057-1.75109</f>
        <v>5.4610000000000047E-2</v>
      </c>
    </row>
    <row r="9" spans="2:6" x14ac:dyDescent="0.2">
      <c r="B9">
        <f>B8/0.0179</f>
        <v>3.0508379888268182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2017-04-13T13:22:52Z</dcterms:created>
  <dcterms:modified xsi:type="dcterms:W3CDTF">2018-10-26T20:12:04Z</dcterms:modified>
</cp:coreProperties>
</file>