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kke\Documents\GitHub\cough-machine-control\other_side_stuff\"/>
    </mc:Choice>
  </mc:AlternateContent>
  <xr:revisionPtr revIDLastSave="0" documentId="13_ncr:1_{0DAD762D-F78C-4242-8011-919D3422B8A6}" xr6:coauthVersionLast="47" xr6:coauthVersionMax="47" xr10:uidLastSave="{00000000-0000-0000-0000-000000000000}"/>
  <bookViews>
    <workbookView xWindow="28680" yWindow="-120" windowWidth="24240" windowHeight="13020" xr2:uid="{9B6FACEC-0DD2-4E04-99F0-4736BE1EF52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2" i="1"/>
  <c r="I20" i="1"/>
  <c r="J3" i="1"/>
  <c r="J4" i="1"/>
  <c r="J5" i="1"/>
  <c r="J6" i="1"/>
  <c r="J7" i="1"/>
  <c r="J8" i="1"/>
  <c r="J9" i="1"/>
  <c r="J10" i="1"/>
  <c r="J2" i="1"/>
  <c r="K10" i="1"/>
  <c r="K7" i="1"/>
  <c r="K8" i="1"/>
  <c r="K9" i="1"/>
  <c r="L9" i="1"/>
  <c r="F9" i="1"/>
  <c r="F2" i="1"/>
  <c r="L2" i="1" s="1"/>
  <c r="F3" i="1"/>
  <c r="L3" i="1" s="1"/>
  <c r="F4" i="1"/>
  <c r="L4" i="1" s="1"/>
  <c r="K3" i="1"/>
  <c r="K4" i="1"/>
  <c r="K5" i="1"/>
  <c r="K6" i="1"/>
  <c r="R10" i="1"/>
  <c r="F5" i="1" s="1"/>
  <c r="L5" i="1" s="1"/>
  <c r="R9" i="1"/>
  <c r="F10" i="1" l="1"/>
  <c r="L10" i="1" s="1"/>
  <c r="F8" i="1"/>
  <c r="L8" i="1" s="1"/>
  <c r="F7" i="1"/>
  <c r="L7" i="1" s="1"/>
  <c r="F6" i="1"/>
  <c r="L6" i="1" s="1"/>
</calcChain>
</file>

<file path=xl/sharedStrings.xml><?xml version="1.0" encoding="utf-8"?>
<sst xmlns="http://schemas.openxmlformats.org/spreadsheetml/2006/main" count="32" uniqueCount="26">
  <si>
    <t>Airflow (m/s)</t>
  </si>
  <si>
    <t>Cough strength (bar)</t>
  </si>
  <si>
    <t>Volume(mL)</t>
  </si>
  <si>
    <t>Film height (mm)</t>
  </si>
  <si>
    <t>Relaxation time (s)</t>
  </si>
  <si>
    <t>PE02M</t>
  </si>
  <si>
    <t>Concentration (%)</t>
  </si>
  <si>
    <t>Height channel(mm)</t>
  </si>
  <si>
    <t>Width channel (mm)</t>
  </si>
  <si>
    <t>Surface tension</t>
  </si>
  <si>
    <t>Dynamic viscosity</t>
  </si>
  <si>
    <t>Hydraulic diameter (mm)</t>
  </si>
  <si>
    <t>Film area (mm^2)</t>
  </si>
  <si>
    <t>Reynolds</t>
  </si>
  <si>
    <t>Deborah</t>
  </si>
  <si>
    <t>Weber</t>
  </si>
  <si>
    <t>PEO600K</t>
  </si>
  <si>
    <t>Water</t>
  </si>
  <si>
    <t>PEO2M</t>
  </si>
  <si>
    <t>Density water</t>
  </si>
  <si>
    <t>Density air</t>
  </si>
  <si>
    <t>Experiment</t>
  </si>
  <si>
    <t>Fluid</t>
  </si>
  <si>
    <t>9 (lower)</t>
  </si>
  <si>
    <t>Zero shear viscosity (Pa s)</t>
  </si>
  <si>
    <t>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</si>
</sst>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E+00"/>
    <numFmt numFmtId="168" formatCode="0.00000"/>
  </numFmts>
  <fonts count="3" x14ac:knownFonts="1">
    <font>
      <sz val="11"/>
      <color theme="1"/>
      <name val="Aptos Narrow"/>
      <family val="2"/>
      <scheme val="minor"/>
    </font>
    <font>
      <sz val="8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1" fontId="2" fillId="0" borderId="0" xfId="0" applyNumberFormat="1" applyFont="1"/>
    <xf numFmtId="11" fontId="0" fillId="0" borderId="0" xfId="0" applyNumberFormat="1"/>
    <xf numFmtId="165" fontId="0" fillId="0" borderId="0" xfId="0" applyNumberFormat="1"/>
    <xf numFmtId="1" fontId="0" fillId="0" borderId="0" xfId="0" applyNumberFormat="1"/>
    <xf numFmtId="168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23E1C-4A2E-4EDC-B507-C1E670F4AE4A}">
  <dimension ref="A1:R24"/>
  <sheetViews>
    <sheetView tabSelected="1" workbookViewId="0">
      <selection activeCell="G21" sqref="G21"/>
    </sheetView>
  </sheetViews>
  <sheetFormatPr defaultRowHeight="14.4" x14ac:dyDescent="0.3"/>
  <cols>
    <col min="3" max="3" width="19.44140625" customWidth="1"/>
    <col min="4" max="4" width="12.88671875" customWidth="1"/>
    <col min="5" max="5" width="19.33203125" customWidth="1"/>
    <col min="6" max="6" width="16.109375" customWidth="1"/>
    <col min="7" max="7" width="16.44140625" customWidth="1"/>
    <col min="8" max="8" width="25.77734375" customWidth="1"/>
    <col min="9" max="9" width="17.21875" bestFit="1" customWidth="1"/>
    <col min="10" max="10" width="9.5546875" bestFit="1" customWidth="1"/>
    <col min="11" max="11" width="9.88671875" bestFit="1" customWidth="1"/>
    <col min="12" max="12" width="10.5546875" bestFit="1" customWidth="1"/>
    <col min="17" max="17" width="24" customWidth="1"/>
  </cols>
  <sheetData>
    <row r="1" spans="1:18" x14ac:dyDescent="0.3">
      <c r="A1" t="s">
        <v>21</v>
      </c>
      <c r="B1" t="s">
        <v>22</v>
      </c>
      <c r="C1" t="s">
        <v>1</v>
      </c>
      <c r="D1" t="s">
        <v>0</v>
      </c>
      <c r="E1" t="s">
        <v>2</v>
      </c>
      <c r="F1" t="s">
        <v>3</v>
      </c>
      <c r="G1" t="s">
        <v>6</v>
      </c>
      <c r="H1" t="s">
        <v>24</v>
      </c>
      <c r="I1" t="s">
        <v>4</v>
      </c>
      <c r="J1" t="s">
        <v>13</v>
      </c>
      <c r="K1" t="s">
        <v>14</v>
      </c>
      <c r="L1" t="s">
        <v>15</v>
      </c>
      <c r="Q1" t="s">
        <v>7</v>
      </c>
      <c r="R1">
        <v>10</v>
      </c>
    </row>
    <row r="2" spans="1:18" x14ac:dyDescent="0.3">
      <c r="A2">
        <v>1</v>
      </c>
      <c r="B2" s="3" t="s">
        <v>5</v>
      </c>
      <c r="C2">
        <v>1.5</v>
      </c>
      <c r="D2">
        <v>50</v>
      </c>
      <c r="E2">
        <v>1.5</v>
      </c>
      <c r="F2" s="1">
        <f>E2/$R$10*1000</f>
        <v>0.98684210526315796</v>
      </c>
      <c r="G2" s="1">
        <v>1</v>
      </c>
      <c r="H2" s="6">
        <v>0.12280000000000001</v>
      </c>
      <c r="I2" s="8">
        <v>5.6000000000000001E-2</v>
      </c>
      <c r="J2" s="9">
        <f>$R$6*D2*$R$9/1000/$R$5</f>
        <v>44272.844272844268</v>
      </c>
      <c r="K2" s="8">
        <f>I2*D2/($R$1/1000)</f>
        <v>280</v>
      </c>
      <c r="L2" s="8">
        <f>$R$6*D2^2 * (F2/1000)/ ($R$3)</f>
        <v>40.802125506072876</v>
      </c>
      <c r="Q2" t="s">
        <v>8</v>
      </c>
      <c r="R2">
        <v>20</v>
      </c>
    </row>
    <row r="3" spans="1:18" x14ac:dyDescent="0.3">
      <c r="A3">
        <v>2</v>
      </c>
      <c r="B3" s="3" t="s">
        <v>5</v>
      </c>
      <c r="C3">
        <v>1.5</v>
      </c>
      <c r="D3">
        <v>50</v>
      </c>
      <c r="E3">
        <v>1.5</v>
      </c>
      <c r="F3" s="1">
        <f t="shared" ref="F3:F10" si="0">E3/$R$10*1000</f>
        <v>0.98684210526315796</v>
      </c>
      <c r="G3">
        <v>0.25</v>
      </c>
      <c r="H3" s="6">
        <v>5.4999999999999997E-3</v>
      </c>
      <c r="I3" s="8">
        <v>1.9E-2</v>
      </c>
      <c r="J3" s="9">
        <f t="shared" ref="J3:J10" si="1">$R$6*D3*$R$9/1000/$R$5</f>
        <v>44272.844272844268</v>
      </c>
      <c r="K3" s="8">
        <f t="shared" ref="K2:K18" si="2">I3*D3/($R$1/1000)</f>
        <v>95</v>
      </c>
      <c r="L3" s="8">
        <f t="shared" ref="L3:L10" si="3">$R$6*D3^2 * (F3/1000)/ ($R$3)</f>
        <v>40.802125506072876</v>
      </c>
      <c r="Q3" t="s">
        <v>9</v>
      </c>
      <c r="R3" s="2">
        <v>7.2800000000000004E-2</v>
      </c>
    </row>
    <row r="4" spans="1:18" x14ac:dyDescent="0.3">
      <c r="A4">
        <v>3</v>
      </c>
      <c r="B4" s="3" t="s">
        <v>18</v>
      </c>
      <c r="C4">
        <v>1.5</v>
      </c>
      <c r="D4">
        <v>50</v>
      </c>
      <c r="E4">
        <v>1.5</v>
      </c>
      <c r="F4" s="1">
        <f t="shared" si="0"/>
        <v>0.98684210526315796</v>
      </c>
      <c r="G4">
        <v>0.03</v>
      </c>
      <c r="H4" s="6">
        <v>1.5E-3</v>
      </c>
      <c r="I4" s="8">
        <v>5.1000000000000004E-3</v>
      </c>
      <c r="J4" s="9">
        <f t="shared" si="1"/>
        <v>44272.844272844268</v>
      </c>
      <c r="K4" s="8">
        <f t="shared" si="2"/>
        <v>25.5</v>
      </c>
      <c r="L4" s="8">
        <f t="shared" si="3"/>
        <v>40.802125506072876</v>
      </c>
      <c r="Q4" t="s">
        <v>19</v>
      </c>
      <c r="R4">
        <v>1000</v>
      </c>
    </row>
    <row r="5" spans="1:18" x14ac:dyDescent="0.3">
      <c r="A5">
        <v>4</v>
      </c>
      <c r="B5" s="3" t="s">
        <v>16</v>
      </c>
      <c r="C5">
        <v>1.5</v>
      </c>
      <c r="D5">
        <v>50</v>
      </c>
      <c r="E5">
        <v>1</v>
      </c>
      <c r="F5" s="1">
        <f t="shared" si="0"/>
        <v>0.6578947368421052</v>
      </c>
      <c r="G5">
        <v>0.2</v>
      </c>
      <c r="H5" s="6">
        <v>2.0999999999999999E-3</v>
      </c>
      <c r="I5" s="8">
        <v>6.2E-4</v>
      </c>
      <c r="J5" s="9">
        <f t="shared" si="1"/>
        <v>44272.844272844268</v>
      </c>
      <c r="K5" s="8">
        <f t="shared" si="2"/>
        <v>3.1</v>
      </c>
      <c r="L5" s="8">
        <f t="shared" si="3"/>
        <v>27.201417004048579</v>
      </c>
      <c r="Q5" t="s">
        <v>10</v>
      </c>
      <c r="R5" s="7">
        <v>1.8130000000000001E-5</v>
      </c>
    </row>
    <row r="6" spans="1:18" x14ac:dyDescent="0.3">
      <c r="A6">
        <v>5</v>
      </c>
      <c r="B6" s="3" t="s">
        <v>17</v>
      </c>
      <c r="C6">
        <v>1.5</v>
      </c>
      <c r="D6">
        <v>50</v>
      </c>
      <c r="E6">
        <v>1</v>
      </c>
      <c r="F6" s="1">
        <f t="shared" si="0"/>
        <v>0.6578947368421052</v>
      </c>
      <c r="G6">
        <v>0</v>
      </c>
      <c r="H6" s="6">
        <v>0.86</v>
      </c>
      <c r="I6" s="8">
        <v>0</v>
      </c>
      <c r="J6" s="9">
        <f t="shared" si="1"/>
        <v>44272.844272844268</v>
      </c>
      <c r="K6" s="8">
        <f t="shared" si="2"/>
        <v>0</v>
      </c>
      <c r="L6" s="8">
        <f t="shared" si="3"/>
        <v>27.201417004048579</v>
      </c>
      <c r="Q6" t="s">
        <v>20</v>
      </c>
      <c r="R6">
        <v>1.204</v>
      </c>
    </row>
    <row r="7" spans="1:18" x14ac:dyDescent="0.3">
      <c r="A7">
        <v>6</v>
      </c>
      <c r="B7" s="4" t="s">
        <v>5</v>
      </c>
      <c r="C7">
        <v>1</v>
      </c>
      <c r="D7">
        <v>40</v>
      </c>
      <c r="E7">
        <v>1.5</v>
      </c>
      <c r="F7" s="1">
        <f t="shared" si="0"/>
        <v>0.98684210526315796</v>
      </c>
      <c r="G7">
        <v>0.25</v>
      </c>
      <c r="H7" s="6">
        <v>5.4999999999999997E-3</v>
      </c>
      <c r="I7" s="8">
        <v>1.9E-2</v>
      </c>
      <c r="J7" s="9">
        <f t="shared" si="1"/>
        <v>35418.275418275414</v>
      </c>
      <c r="K7" s="8">
        <f t="shared" si="2"/>
        <v>76</v>
      </c>
      <c r="L7" s="8">
        <f t="shared" si="3"/>
        <v>26.113360323886639</v>
      </c>
    </row>
    <row r="8" spans="1:18" x14ac:dyDescent="0.3">
      <c r="A8">
        <v>7</v>
      </c>
      <c r="B8" s="4" t="s">
        <v>18</v>
      </c>
      <c r="C8">
        <v>1.25</v>
      </c>
      <c r="D8">
        <v>45</v>
      </c>
      <c r="E8">
        <v>1.5</v>
      </c>
      <c r="F8" s="1">
        <f t="shared" si="0"/>
        <v>0.98684210526315796</v>
      </c>
      <c r="G8">
        <v>0.25</v>
      </c>
      <c r="H8" s="6">
        <v>5.4999999999999997E-3</v>
      </c>
      <c r="I8" s="8">
        <v>1.9E-2</v>
      </c>
      <c r="J8" s="9">
        <f t="shared" si="1"/>
        <v>39845.559845559837</v>
      </c>
      <c r="K8" s="8">
        <f t="shared" si="2"/>
        <v>85.5</v>
      </c>
      <c r="L8" s="8">
        <f t="shared" si="3"/>
        <v>33.04972165991903</v>
      </c>
    </row>
    <row r="9" spans="1:18" x14ac:dyDescent="0.3">
      <c r="A9">
        <v>8</v>
      </c>
      <c r="B9" s="5" t="s">
        <v>18</v>
      </c>
      <c r="C9">
        <v>1.5</v>
      </c>
      <c r="D9">
        <v>50</v>
      </c>
      <c r="E9">
        <v>1</v>
      </c>
      <c r="F9" s="1">
        <f t="shared" si="0"/>
        <v>0.6578947368421052</v>
      </c>
      <c r="G9">
        <v>0.25</v>
      </c>
      <c r="H9" s="6">
        <v>5.4999999999999997E-3</v>
      </c>
      <c r="I9" s="8">
        <v>1.9E-2</v>
      </c>
      <c r="J9" s="9">
        <f t="shared" si="1"/>
        <v>44272.844272844268</v>
      </c>
      <c r="K9" s="8">
        <f t="shared" si="2"/>
        <v>95</v>
      </c>
      <c r="L9" s="8">
        <f t="shared" si="3"/>
        <v>27.201417004048579</v>
      </c>
      <c r="Q9" t="s">
        <v>11</v>
      </c>
      <c r="R9">
        <f>2*R1*R2/(R1+R2)</f>
        <v>13.333333333333334</v>
      </c>
    </row>
    <row r="10" spans="1:18" x14ac:dyDescent="0.3">
      <c r="A10" t="s">
        <v>23</v>
      </c>
      <c r="B10" t="s">
        <v>18</v>
      </c>
      <c r="C10">
        <v>1.5</v>
      </c>
      <c r="D10">
        <v>50</v>
      </c>
      <c r="E10">
        <v>1</v>
      </c>
      <c r="F10" s="1">
        <f t="shared" si="0"/>
        <v>0.6578947368421052</v>
      </c>
      <c r="G10">
        <v>0.25</v>
      </c>
      <c r="H10" s="6">
        <v>5.4999999999999997E-3</v>
      </c>
      <c r="I10" s="8">
        <v>1.9E-2</v>
      </c>
      <c r="J10" s="9">
        <f t="shared" si="1"/>
        <v>44272.844272844268</v>
      </c>
      <c r="K10" s="8">
        <f t="shared" si="2"/>
        <v>95</v>
      </c>
      <c r="L10" s="8">
        <f t="shared" si="3"/>
        <v>27.201417004048579</v>
      </c>
      <c r="Q10" t="s">
        <v>12</v>
      </c>
      <c r="R10">
        <f>76*20</f>
        <v>1520</v>
      </c>
    </row>
    <row r="11" spans="1:18" x14ac:dyDescent="0.3">
      <c r="K11" s="8"/>
    </row>
    <row r="12" spans="1:18" x14ac:dyDescent="0.3">
      <c r="I12" s="10"/>
      <c r="K12" s="8"/>
      <c r="L12" s="10"/>
    </row>
    <row r="13" spans="1:18" x14ac:dyDescent="0.3">
      <c r="I13" s="10"/>
      <c r="K13" s="8"/>
      <c r="L13" s="10"/>
    </row>
    <row r="14" spans="1:18" x14ac:dyDescent="0.3">
      <c r="A14" t="s">
        <v>25</v>
      </c>
      <c r="B14" t="s">
        <v>16</v>
      </c>
      <c r="D14">
        <v>44</v>
      </c>
      <c r="G14">
        <v>0.05</v>
      </c>
      <c r="I14" s="11">
        <v>2.5999999999999998E-4</v>
      </c>
      <c r="K14" s="8">
        <f>I14*D14/($R$1/1000)</f>
        <v>1.1439999999999999</v>
      </c>
      <c r="L14" s="10"/>
    </row>
    <row r="15" spans="1:18" x14ac:dyDescent="0.3">
      <c r="D15">
        <v>44</v>
      </c>
      <c r="G15">
        <v>0.1</v>
      </c>
      <c r="I15" s="10">
        <v>4.0999999999999999E-4</v>
      </c>
      <c r="K15" s="8">
        <f t="shared" si="2"/>
        <v>1.804</v>
      </c>
      <c r="L15" s="10"/>
    </row>
    <row r="16" spans="1:18" x14ac:dyDescent="0.3">
      <c r="D16">
        <v>44</v>
      </c>
      <c r="G16">
        <v>0.2</v>
      </c>
      <c r="I16" s="10">
        <v>6.2E-4</v>
      </c>
      <c r="K16" s="8">
        <f t="shared" si="2"/>
        <v>2.7279999999999998</v>
      </c>
      <c r="L16" s="10"/>
    </row>
    <row r="17" spans="4:12" x14ac:dyDescent="0.3">
      <c r="D17">
        <v>44</v>
      </c>
      <c r="G17">
        <v>0.5</v>
      </c>
      <c r="I17" s="10">
        <v>1.3600000000000001E-3</v>
      </c>
      <c r="K17" s="8">
        <f t="shared" si="2"/>
        <v>5.984</v>
      </c>
      <c r="L17" s="10"/>
    </row>
    <row r="18" spans="4:12" x14ac:dyDescent="0.3">
      <c r="D18">
        <v>44</v>
      </c>
      <c r="G18">
        <v>1</v>
      </c>
      <c r="I18" s="10">
        <v>2.5799999999999998E-3</v>
      </c>
      <c r="K18" s="8">
        <f t="shared" si="2"/>
        <v>11.351999999999999</v>
      </c>
      <c r="L18" s="10"/>
    </row>
    <row r="19" spans="4:12" x14ac:dyDescent="0.3">
      <c r="I19" s="10"/>
      <c r="K19" s="10"/>
      <c r="L19" s="10"/>
    </row>
    <row r="20" spans="4:12" x14ac:dyDescent="0.3">
      <c r="I20" s="10">
        <f t="shared" ref="I20" si="4">I10*1000</f>
        <v>19</v>
      </c>
      <c r="K20" s="10">
        <v>95</v>
      </c>
      <c r="L20" s="10">
        <v>27.201417004048579</v>
      </c>
    </row>
    <row r="21" spans="4:12" x14ac:dyDescent="0.3">
      <c r="I21" s="8"/>
    </row>
    <row r="22" spans="4:12" x14ac:dyDescent="0.3">
      <c r="I22" s="8"/>
    </row>
    <row r="23" spans="4:12" x14ac:dyDescent="0.3">
      <c r="I23" s="8"/>
    </row>
    <row r="24" spans="4:12" x14ac:dyDescent="0.3">
      <c r="I2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1D4C-D6A3-4420-8663-C326AE47DCE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Sikkema, A.J.K. (Abe, Student M-AP)</dc:creator>
  <cp:lastModifiedBy>Sikkema, A.J.K. (Abe, Student M-AP)</cp:lastModifiedBy>
  <dcterms:created xsi:type="dcterms:W3CDTF">2025-09-26T12:40:40Z</dcterms:created>
  <dcterms:modified xsi:type="dcterms:W3CDTF">2025-10-02T23:33:53Z</dcterms:modified>
</cp:coreProperties>
</file>