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lenagomezmartinez/Documents/GitHub/SPL_Trans/papers/JLAMP.22/submission2/temp/"/>
    </mc:Choice>
  </mc:AlternateContent>
  <xr:revisionPtr revIDLastSave="0" documentId="13_ncr:1_{550FF9D8-9CE4-C14D-9454-B10FA4C66245}" xr6:coauthVersionLast="47" xr6:coauthVersionMax="47" xr10:uidLastSave="{00000000-0000-0000-0000-000000000000}"/>
  <bookViews>
    <workbookView xWindow="29500" yWindow="1240" windowWidth="28800" windowHeight="15840" tabRatio="656" activeTab="1" xr2:uid="{00000000-000D-0000-FFFF-FFFF00000000}"/>
  </bookViews>
  <sheets>
    <sheet name="AVG" sheetId="1" r:id="rId1"/>
    <sheet name="Workstations" sheetId="4" r:id="rId2"/>
    <sheet name="Other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8" l="1"/>
  <c r="R20" i="8"/>
  <c r="K20" i="8"/>
  <c r="J20" i="8"/>
  <c r="R19" i="8"/>
  <c r="Q19" i="8"/>
  <c r="J19" i="8"/>
  <c r="K19" i="8"/>
  <c r="R18" i="8"/>
  <c r="Q18" i="8"/>
  <c r="J18" i="8"/>
  <c r="K18" i="8"/>
  <c r="Q17" i="8"/>
  <c r="J17" i="8"/>
  <c r="R17" i="8"/>
  <c r="K17" i="8"/>
  <c r="Q15" i="8"/>
  <c r="R15" i="8"/>
  <c r="J15" i="8"/>
  <c r="K15" i="8"/>
  <c r="Q14" i="8"/>
  <c r="R14" i="8"/>
  <c r="J14" i="8"/>
  <c r="K14" i="8"/>
  <c r="K13" i="8"/>
  <c r="J13" i="8"/>
  <c r="Q13" i="8"/>
  <c r="R13" i="8"/>
  <c r="R12" i="8"/>
  <c r="Q12" i="8"/>
  <c r="K12" i="8"/>
  <c r="J12" i="8"/>
  <c r="R4" i="8"/>
  <c r="R5" i="8"/>
  <c r="R6" i="8"/>
  <c r="R7" i="8"/>
  <c r="R8" i="8"/>
  <c r="R9" i="8"/>
  <c r="R10" i="8"/>
  <c r="R3" i="8"/>
  <c r="Q4" i="8"/>
  <c r="Q5" i="8"/>
  <c r="Q6" i="8"/>
  <c r="Q7" i="8"/>
  <c r="Q8" i="8"/>
  <c r="Q9" i="8"/>
  <c r="Q10" i="8"/>
  <c r="Q3" i="8"/>
  <c r="K4" i="8"/>
  <c r="K5" i="8"/>
  <c r="K6" i="8"/>
  <c r="K7" i="8"/>
  <c r="K8" i="8"/>
  <c r="K9" i="8"/>
  <c r="K10" i="8"/>
  <c r="K3" i="8"/>
  <c r="J4" i="8"/>
  <c r="J5" i="8"/>
  <c r="J6" i="8"/>
  <c r="J7" i="8"/>
  <c r="J8" i="8"/>
  <c r="J9" i="8"/>
  <c r="J10" i="8"/>
  <c r="J3" i="8"/>
  <c r="N4" i="4"/>
  <c r="N5" i="4"/>
  <c r="N6" i="4"/>
  <c r="N7" i="4"/>
  <c r="N8" i="4"/>
  <c r="N9" i="4"/>
  <c r="N10" i="4"/>
  <c r="N11" i="4"/>
  <c r="N12" i="4"/>
  <c r="N3" i="4"/>
  <c r="H4" i="4"/>
  <c r="H5" i="4"/>
  <c r="H6" i="4"/>
  <c r="H7" i="4"/>
  <c r="H8" i="4"/>
  <c r="H9" i="4"/>
  <c r="H10" i="4"/>
  <c r="H11" i="4"/>
  <c r="H12" i="4"/>
  <c r="H3" i="4"/>
  <c r="N4" i="1"/>
  <c r="N5" i="1"/>
  <c r="N6" i="1"/>
  <c r="N7" i="1"/>
  <c r="N8" i="1"/>
  <c r="N9" i="1"/>
  <c r="N10" i="1"/>
  <c r="N11" i="1"/>
  <c r="N12" i="1"/>
  <c r="N3" i="1"/>
  <c r="H4" i="1"/>
  <c r="H5" i="1"/>
  <c r="H6" i="1"/>
  <c r="H7" i="1"/>
  <c r="H8" i="1"/>
  <c r="H9" i="1"/>
  <c r="H10" i="1"/>
  <c r="H11" i="1"/>
  <c r="H12" i="1"/>
  <c r="H3" i="1"/>
  <c r="N7" i="8"/>
  <c r="O7" i="8"/>
  <c r="M7" i="8"/>
  <c r="L7" i="8"/>
  <c r="G7" i="8"/>
  <c r="H7" i="8"/>
  <c r="F7" i="8"/>
  <c r="E7" i="8"/>
  <c r="D7" i="8"/>
  <c r="K5" i="4"/>
  <c r="L5" i="4"/>
  <c r="E5" i="4"/>
  <c r="F5" i="4"/>
  <c r="C1" i="4"/>
  <c r="I1" i="4"/>
  <c r="B5" i="4"/>
  <c r="I5" i="4" l="1"/>
  <c r="C5" i="4"/>
  <c r="J5" i="4" l="1"/>
  <c r="D5" i="4"/>
</calcChain>
</file>

<file path=xl/sharedStrings.xml><?xml version="1.0" encoding="utf-8"?>
<sst xmlns="http://schemas.openxmlformats.org/spreadsheetml/2006/main" count="86" uniqueCount="44">
  <si>
    <t>PNPL</t>
  </si>
  <si>
    <t>Warm-up PNPL</t>
  </si>
  <si>
    <t>Number of configurations</t>
  </si>
  <si>
    <t>P-Invariant</t>
  </si>
  <si>
    <t>T-Invariant</t>
  </si>
  <si>
    <t>Number of Configurations</t>
  </si>
  <si>
    <t>Number of Workstations</t>
  </si>
  <si>
    <t>Washing Machine</t>
  </si>
  <si>
    <t>Film Production</t>
  </si>
  <si>
    <t>Number of valid configurations</t>
  </si>
  <si>
    <t>Phone Call</t>
  </si>
  <si>
    <t>Philosophers Dinner</t>
  </si>
  <si>
    <t>Assembly Line</t>
  </si>
  <si>
    <t>Vending Machine</t>
  </si>
  <si>
    <t>Size (PxT)</t>
  </si>
  <si>
    <t>15x17</t>
  </si>
  <si>
    <t>13x8</t>
  </si>
  <si>
    <t>14x18</t>
  </si>
  <si>
    <t>12x8</t>
  </si>
  <si>
    <t>9x10</t>
  </si>
  <si>
    <t>11x15</t>
  </si>
  <si>
    <t>% Improvement</t>
  </si>
  <si>
    <t>Speed-up</t>
  </si>
  <si>
    <t>Extended Vending Machine</t>
  </si>
  <si>
    <t>18x26</t>
  </si>
  <si>
    <t>Number of Cells</t>
  </si>
  <si>
    <t>Flexible Manufacturing Cell</t>
  </si>
  <si>
    <t>64x53</t>
  </si>
  <si>
    <t>Lifted warm-cache</t>
  </si>
  <si>
    <t>Case-by-Case (Farkas)</t>
  </si>
  <si>
    <t>Case-by-Case (PIPE)</t>
  </si>
  <si>
    <t>Case-by-Case (CSP)</t>
  </si>
  <si>
    <t>3x240</t>
  </si>
  <si>
    <t>Sparse Transitions</t>
  </si>
  <si>
    <t>Sparse Places</t>
  </si>
  <si>
    <t>240x3</t>
  </si>
  <si>
    <t>Disjoint</t>
  </si>
  <si>
    <t>240x240</t>
  </si>
  <si>
    <t>Disjoint Features</t>
  </si>
  <si>
    <t>Descripcion</t>
  </si>
  <si>
    <t>240 lugares conectados por 3 transiciones</t>
  </si>
  <si>
    <t>240 transiciones conectadas por 3 lugares</t>
  </si>
  <si>
    <t>PN de 240x240 pero formada por redes disjuntas de 3X3</t>
  </si>
  <si>
    <t>Number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</si>
</sst>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</borders>
  <cellStyleXfs count="7">
    <xf numFmtId="0" fontId="0" fillId="0" borderId="0"/>
    <xf numFmtId="0" fontId="2" fillId="2" borderId="3" applyNumberFormat="0" applyAlignment="0" applyProtection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55">
    <xf numFmtId="0" fontId="0" fillId="0" borderId="0" xfId="0"/>
    <xf numFmtId="0" fontId="2" fillId="2" borderId="3" xfId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 applyBorder="1"/>
    <xf numFmtId="0" fontId="0" fillId="0" borderId="0" xfId="0" applyFill="1" applyBorder="1"/>
    <xf numFmtId="9" fontId="0" fillId="0" borderId="0" xfId="2" applyFont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164" fontId="0" fillId="0" borderId="10" xfId="0" applyNumberFormat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2" fontId="0" fillId="0" borderId="10" xfId="0" applyNumberFormat="1" applyBorder="1"/>
    <xf numFmtId="0" fontId="2" fillId="2" borderId="16" xfId="1" applyBorder="1"/>
    <xf numFmtId="0" fontId="0" fillId="0" borderId="0" xfId="0" applyBorder="1"/>
    <xf numFmtId="0" fontId="2" fillId="2" borderId="0" xfId="1" applyBorder="1"/>
    <xf numFmtId="0" fontId="2" fillId="2" borderId="9" xfId="1" applyBorder="1"/>
    <xf numFmtId="0" fontId="2" fillId="2" borderId="17" xfId="1" applyBorder="1"/>
    <xf numFmtId="0" fontId="2" fillId="2" borderId="18" xfId="1" applyBorder="1"/>
    <xf numFmtId="2" fontId="2" fillId="2" borderId="19" xfId="1" applyNumberFormat="1" applyBorder="1"/>
    <xf numFmtId="9" fontId="2" fillId="2" borderId="3" xfId="2" applyFont="1" applyFill="1" applyBorder="1"/>
    <xf numFmtId="0" fontId="5" fillId="6" borderId="0" xfId="6" applyFont="1"/>
    <xf numFmtId="0" fontId="0" fillId="0" borderId="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ont="1" applyFill="1" applyBorder="1" applyAlignment="1">
      <alignment horizontal="center" vertical="center"/>
    </xf>
    <xf numFmtId="0" fontId="2" fillId="2" borderId="3" xfId="1" applyFont="1"/>
    <xf numFmtId="164" fontId="2" fillId="2" borderId="3" xfId="1" applyNumberFormat="1" applyFont="1"/>
    <xf numFmtId="0" fontId="0" fillId="5" borderId="0" xfId="5" applyFont="1"/>
    <xf numFmtId="0" fontId="5" fillId="3" borderId="8" xfId="3" applyBorder="1" applyAlignment="1">
      <alignment horizontal="center" vertical="center"/>
    </xf>
    <xf numFmtId="0" fontId="5" fillId="3" borderId="14" xfId="3" applyBorder="1" applyAlignment="1">
      <alignment horizontal="center" vertical="center"/>
    </xf>
    <xf numFmtId="0" fontId="5" fillId="3" borderId="15" xfId="3" applyBorder="1" applyAlignment="1">
      <alignment horizontal="center" vertical="center"/>
    </xf>
    <xf numFmtId="0" fontId="5" fillId="4" borderId="6" xfId="4" applyBorder="1" applyAlignment="1">
      <alignment horizontal="center" vertical="center"/>
    </xf>
    <xf numFmtId="0" fontId="5" fillId="4" borderId="7" xfId="4" applyBorder="1" applyAlignment="1">
      <alignment horizontal="center" vertical="center"/>
    </xf>
    <xf numFmtId="0" fontId="5" fillId="3" borderId="1" xfId="3" applyBorder="1" applyAlignment="1">
      <alignment horizontal="center" vertical="center"/>
    </xf>
    <xf numFmtId="0" fontId="5" fillId="3" borderId="4" xfId="3" applyBorder="1" applyAlignment="1">
      <alignment horizontal="center" vertical="center"/>
    </xf>
    <xf numFmtId="0" fontId="5" fillId="3" borderId="2" xfId="3" applyBorder="1" applyAlignment="1">
      <alignment horizontal="center" vertical="center"/>
    </xf>
    <xf numFmtId="0" fontId="5" fillId="4" borderId="6" xfId="4" applyFont="1" applyBorder="1" applyAlignment="1">
      <alignment horizontal="center" vertical="center"/>
    </xf>
    <xf numFmtId="0" fontId="5" fillId="4" borderId="7" xfId="4" applyFont="1" applyBorder="1" applyAlignment="1">
      <alignment horizontal="center" vertical="center"/>
    </xf>
    <xf numFmtId="0" fontId="5" fillId="3" borderId="1" xfId="3" applyFont="1" applyBorder="1" applyAlignment="1">
      <alignment horizontal="center" vertical="center"/>
    </xf>
    <xf numFmtId="0" fontId="5" fillId="3" borderId="4" xfId="3" applyFont="1" applyBorder="1" applyAlignment="1">
      <alignment horizontal="center" vertical="center"/>
    </xf>
    <xf numFmtId="0" fontId="5" fillId="3" borderId="2" xfId="3" applyFont="1" applyBorder="1" applyAlignment="1">
      <alignment horizontal="center" vertical="center"/>
    </xf>
  </cellXfs>
  <cellStyles count="7">
    <cellStyle name="40% - Énfasis4" xfId="5" builtinId="43"/>
    <cellStyle name="Énfasis2" xfId="3" builtinId="33"/>
    <cellStyle name="Énfasis5" xfId="4" builtinId="45"/>
    <cellStyle name="Énfasis6" xfId="6" builtinId="49"/>
    <cellStyle name="Entrada" xfId="1" builtinId="20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P-Invariant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AVG!$D$2</c:f>
              <c:strCache>
                <c:ptCount val="1"/>
                <c:pt idx="0">
                  <c:v>PNPL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AVG!$C$3:$C$12</c:f>
              <c:numCache>
                <c:formatCode>General</c:formatCode>
                <c:ptCount val="10"/>
                <c:pt idx="0">
                  <c:v>197</c:v>
                </c:pt>
                <c:pt idx="1">
                  <c:v>377</c:v>
                </c:pt>
                <c:pt idx="2">
                  <c:v>764</c:v>
                </c:pt>
                <c:pt idx="3">
                  <c:v>1462</c:v>
                </c:pt>
                <c:pt idx="4">
                  <c:v>2485</c:v>
                </c:pt>
                <c:pt idx="5">
                  <c:v>4190</c:v>
                </c:pt>
                <c:pt idx="6">
                  <c:v>6106</c:v>
                </c:pt>
                <c:pt idx="7">
                  <c:v>8141</c:v>
                </c:pt>
                <c:pt idx="8">
                  <c:v>10471</c:v>
                </c:pt>
                <c:pt idx="9">
                  <c:v>18205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8-48A6-B38C-09BB7E31713F}"/>
            </c:ext>
          </c:extLst>
        </c:ser>
        <c:ser>
          <c:idx val="0"/>
          <c:order val="1"/>
          <c:tx>
            <c:strRef>
              <c:f>AVG!$E$2</c:f>
              <c:strCache>
                <c:ptCount val="1"/>
                <c:pt idx="0">
                  <c:v>Case-by-Case (Farkas)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AVG!$E$3:$E$12</c:f>
              <c:numCache>
                <c:formatCode>General</c:formatCode>
                <c:ptCount val="10"/>
                <c:pt idx="0">
                  <c:v>10956</c:v>
                </c:pt>
                <c:pt idx="1">
                  <c:v>29446</c:v>
                </c:pt>
                <c:pt idx="2">
                  <c:v>59315</c:v>
                </c:pt>
                <c:pt idx="3">
                  <c:v>102540</c:v>
                </c:pt>
                <c:pt idx="4">
                  <c:v>156362</c:v>
                </c:pt>
                <c:pt idx="5">
                  <c:v>230832</c:v>
                </c:pt>
                <c:pt idx="6">
                  <c:v>394889</c:v>
                </c:pt>
                <c:pt idx="7">
                  <c:v>749115</c:v>
                </c:pt>
                <c:pt idx="8">
                  <c:v>1005725</c:v>
                </c:pt>
                <c:pt idx="9">
                  <c:v>1726178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C-495F-9D61-01B81C79B7C2}"/>
            </c:ext>
          </c:extLst>
        </c:ser>
        <c:ser>
          <c:idx val="3"/>
          <c:order val="2"/>
          <c:tx>
            <c:strRef>
              <c:f>AVG!$F$2</c:f>
              <c:strCache>
                <c:ptCount val="1"/>
                <c:pt idx="0">
                  <c:v>Case-by-Case (PIPE)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AVG!$F$3:$F$12</c:f>
              <c:numCache>
                <c:formatCode>General</c:formatCode>
                <c:ptCount val="10"/>
                <c:pt idx="0">
                  <c:v>13296</c:v>
                </c:pt>
                <c:pt idx="1">
                  <c:v>31534</c:v>
                </c:pt>
                <c:pt idx="2">
                  <c:v>57216</c:v>
                </c:pt>
                <c:pt idx="3">
                  <c:v>97646</c:v>
                </c:pt>
                <c:pt idx="4">
                  <c:v>148949</c:v>
                </c:pt>
                <c:pt idx="5">
                  <c:v>212302</c:v>
                </c:pt>
                <c:pt idx="6">
                  <c:v>312732</c:v>
                </c:pt>
                <c:pt idx="7">
                  <c:v>404782</c:v>
                </c:pt>
                <c:pt idx="8">
                  <c:v>511046</c:v>
                </c:pt>
                <c:pt idx="9">
                  <c:v>711655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C-495F-9D61-01B81C79B7C2}"/>
            </c:ext>
          </c:extLst>
        </c:ser>
        <c:ser>
          <c:idx val="2"/>
          <c:order val="3"/>
          <c:tx>
            <c:strRef>
              <c:f>AVG!$G$2</c:f>
              <c:strCache>
                <c:ptCount val="1"/>
                <c:pt idx="0">
                  <c:v>Case-by-Case (CSP)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>
                    <a:alpha val="99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AVG!$G$3:$G$12</c:f>
              <c:numCache>
                <c:formatCode>General</c:formatCode>
                <c:ptCount val="10"/>
                <c:pt idx="0">
                  <c:v>22157</c:v>
                </c:pt>
                <c:pt idx="1">
                  <c:v>29264</c:v>
                </c:pt>
                <c:pt idx="2">
                  <c:v>60100</c:v>
                </c:pt>
                <c:pt idx="3">
                  <c:v>102020</c:v>
                </c:pt>
                <c:pt idx="4">
                  <c:v>156082</c:v>
                </c:pt>
                <c:pt idx="5">
                  <c:v>220780</c:v>
                </c:pt>
                <c:pt idx="6">
                  <c:v>299446</c:v>
                </c:pt>
                <c:pt idx="7">
                  <c:v>387772</c:v>
                </c:pt>
                <c:pt idx="8">
                  <c:v>489649</c:v>
                </c:pt>
                <c:pt idx="9">
                  <c:v>632585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8-48A6-B38C-09BB7E317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85088"/>
        <c:axId val="530786400"/>
      </c:lineChart>
      <c:catAx>
        <c:axId val="5307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AVGs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86400"/>
        <c:crosses val="autoZero"/>
        <c:auto val="1"/>
        <c:lblAlgn val="ctr"/>
        <c:lblOffset val="100"/>
        <c:noMultiLvlLbl val="0"/>
      </c:catAx>
      <c:valAx>
        <c:axId val="5307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Analysis time (ms)</a:t>
                </a:r>
              </a:p>
            </c:rich>
          </c:tx>
          <c:layout>
            <c:manualLayout>
              <c:xMode val="edge"/>
              <c:yMode val="edge"/>
              <c:x val="4.613247863247863E-2"/>
              <c:y val="0.34122828282828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8508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21959240047774"/>
          <c:y val="0.15667198815901096"/>
          <c:w val="0.31303261173172398"/>
          <c:h val="0.1581585441970833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T-Invariant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AVG!$D$2</c:f>
              <c:strCache>
                <c:ptCount val="1"/>
                <c:pt idx="0">
                  <c:v>PNPL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AVG!$I$3:$I$12</c:f>
              <c:numCache>
                <c:formatCode>General</c:formatCode>
                <c:ptCount val="10"/>
                <c:pt idx="0">
                  <c:v>205</c:v>
                </c:pt>
                <c:pt idx="1">
                  <c:v>381</c:v>
                </c:pt>
                <c:pt idx="2">
                  <c:v>818</c:v>
                </c:pt>
                <c:pt idx="3">
                  <c:v>1266</c:v>
                </c:pt>
                <c:pt idx="4">
                  <c:v>1855</c:v>
                </c:pt>
                <c:pt idx="5">
                  <c:v>2386</c:v>
                </c:pt>
                <c:pt idx="6">
                  <c:v>3437</c:v>
                </c:pt>
                <c:pt idx="7">
                  <c:v>4975</c:v>
                </c:pt>
                <c:pt idx="8">
                  <c:v>5461</c:v>
                </c:pt>
                <c:pt idx="9">
                  <c:v>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3-4FA4-AE15-7A6FAE35065D}"/>
            </c:ext>
          </c:extLst>
        </c:ser>
        <c:ser>
          <c:idx val="0"/>
          <c:order val="1"/>
          <c:tx>
            <c:strRef>
              <c:f>AVG!$K$2</c:f>
              <c:strCache>
                <c:ptCount val="1"/>
                <c:pt idx="0">
                  <c:v>Case-by-Case (Farkas)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AVG!$K$3:$K$12</c:f>
              <c:numCache>
                <c:formatCode>General</c:formatCode>
                <c:ptCount val="10"/>
                <c:pt idx="0">
                  <c:v>12079</c:v>
                </c:pt>
                <c:pt idx="1">
                  <c:v>29508</c:v>
                </c:pt>
                <c:pt idx="2">
                  <c:v>59157</c:v>
                </c:pt>
                <c:pt idx="3">
                  <c:v>102662</c:v>
                </c:pt>
                <c:pt idx="4">
                  <c:v>156002</c:v>
                </c:pt>
                <c:pt idx="5">
                  <c:v>224377</c:v>
                </c:pt>
                <c:pt idx="6">
                  <c:v>299985</c:v>
                </c:pt>
                <c:pt idx="7">
                  <c:v>399143</c:v>
                </c:pt>
                <c:pt idx="8">
                  <c:v>503248</c:v>
                </c:pt>
                <c:pt idx="9">
                  <c:v>649624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4733-A9CC-16991E4562E7}"/>
            </c:ext>
          </c:extLst>
        </c:ser>
        <c:ser>
          <c:idx val="3"/>
          <c:order val="2"/>
          <c:tx>
            <c:strRef>
              <c:f>AVG!$L$2</c:f>
              <c:strCache>
                <c:ptCount val="1"/>
                <c:pt idx="0">
                  <c:v>Case-by-Case (PIPE)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AVG!$L$3:$L$12</c:f>
              <c:numCache>
                <c:formatCode>General</c:formatCode>
                <c:ptCount val="10"/>
                <c:pt idx="0">
                  <c:v>12254</c:v>
                </c:pt>
                <c:pt idx="1">
                  <c:v>30234</c:v>
                </c:pt>
                <c:pt idx="2">
                  <c:v>55800</c:v>
                </c:pt>
                <c:pt idx="3">
                  <c:v>96883</c:v>
                </c:pt>
                <c:pt idx="4">
                  <c:v>148453</c:v>
                </c:pt>
                <c:pt idx="5">
                  <c:v>213793</c:v>
                </c:pt>
                <c:pt idx="6">
                  <c:v>311843</c:v>
                </c:pt>
                <c:pt idx="7">
                  <c:v>402265</c:v>
                </c:pt>
                <c:pt idx="8">
                  <c:v>512618</c:v>
                </c:pt>
                <c:pt idx="9">
                  <c:v>716370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5-4733-A9CC-16991E4562E7}"/>
            </c:ext>
          </c:extLst>
        </c:ser>
        <c:ser>
          <c:idx val="2"/>
          <c:order val="3"/>
          <c:tx>
            <c:strRef>
              <c:f>AVG!$G$2</c:f>
              <c:strCache>
                <c:ptCount val="1"/>
                <c:pt idx="0">
                  <c:v>Case-by-Case (CSP)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AVG!$M$3:$M$12</c:f>
              <c:numCache>
                <c:formatCode>General</c:formatCode>
                <c:ptCount val="10"/>
                <c:pt idx="0">
                  <c:v>20748</c:v>
                </c:pt>
                <c:pt idx="1">
                  <c:v>38198</c:v>
                </c:pt>
                <c:pt idx="2">
                  <c:v>60728</c:v>
                </c:pt>
                <c:pt idx="3">
                  <c:v>102224</c:v>
                </c:pt>
                <c:pt idx="4">
                  <c:v>156444</c:v>
                </c:pt>
                <c:pt idx="5">
                  <c:v>220588</c:v>
                </c:pt>
                <c:pt idx="6">
                  <c:v>300275</c:v>
                </c:pt>
                <c:pt idx="7">
                  <c:v>387819</c:v>
                </c:pt>
                <c:pt idx="8">
                  <c:v>486552</c:v>
                </c:pt>
                <c:pt idx="9">
                  <c:v>631112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3-4FA4-AE15-7A6FAE35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85088"/>
        <c:axId val="530786400"/>
      </c:lineChart>
      <c:catAx>
        <c:axId val="5307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AVGs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86400"/>
        <c:crosses val="autoZero"/>
        <c:auto val="1"/>
        <c:lblAlgn val="ctr"/>
        <c:lblOffset val="100"/>
        <c:noMultiLvlLbl val="0"/>
      </c:catAx>
      <c:valAx>
        <c:axId val="5307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Analysis time (ms)</a:t>
                </a:r>
              </a:p>
            </c:rich>
          </c:tx>
          <c:layout>
            <c:manualLayout>
              <c:xMode val="edge"/>
              <c:yMode val="edge"/>
              <c:x val="5.155982905982906E-2"/>
              <c:y val="0.34122828282828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8508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88354948998397"/>
          <c:y val="0.16940746920921682"/>
          <c:w val="0.3102030835431947"/>
          <c:h val="0.1581585441970833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P-Invariant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Workstations!$B$2</c:f>
              <c:strCache>
                <c:ptCount val="1"/>
                <c:pt idx="0">
                  <c:v>Number of configurations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Workstations!$A$3:$A$12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Workstations!$B$3:$B$12</c:f>
              <c:numCache>
                <c:formatCode>General</c:formatCode>
                <c:ptCount val="10"/>
                <c:pt idx="0">
                  <c:v>12</c:v>
                </c:pt>
                <c:pt idx="1">
                  <c:v>20</c:v>
                </c:pt>
                <c:pt idx="2">
                  <c:v>36</c:v>
                </c:pt>
                <c:pt idx="3">
                  <c:v>68</c:v>
                </c:pt>
                <c:pt idx="4">
                  <c:v>132</c:v>
                </c:pt>
                <c:pt idx="5">
                  <c:v>260</c:v>
                </c:pt>
                <c:pt idx="6">
                  <c:v>516</c:v>
                </c:pt>
                <c:pt idx="7">
                  <c:v>1028</c:v>
                </c:pt>
                <c:pt idx="8">
                  <c:v>2052</c:v>
                </c:pt>
                <c:pt idx="9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C-4CEC-8A34-4CF467A3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34824"/>
        <c:axId val="529138104"/>
      </c:barChart>
      <c:lineChart>
        <c:grouping val="standard"/>
        <c:varyColors val="0"/>
        <c:ser>
          <c:idx val="1"/>
          <c:order val="1"/>
          <c:tx>
            <c:strRef>
              <c:f>Workstations!$C$2</c:f>
              <c:strCache>
                <c:ptCount val="1"/>
                <c:pt idx="0">
                  <c:v>Lifted warm-cache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Workstations!$D$3:$D$12</c:f>
              <c:numCache>
                <c:formatCode>General</c:formatCode>
                <c:ptCount val="10"/>
                <c:pt idx="0">
                  <c:v>42</c:v>
                </c:pt>
                <c:pt idx="1">
                  <c:v>56</c:v>
                </c:pt>
                <c:pt idx="2">
                  <c:v>71</c:v>
                </c:pt>
                <c:pt idx="3">
                  <c:v>94</c:v>
                </c:pt>
                <c:pt idx="4">
                  <c:v>177</c:v>
                </c:pt>
                <c:pt idx="5">
                  <c:v>277</c:v>
                </c:pt>
                <c:pt idx="6">
                  <c:v>297</c:v>
                </c:pt>
                <c:pt idx="7">
                  <c:v>1043</c:v>
                </c:pt>
                <c:pt idx="8">
                  <c:v>2000</c:v>
                </c:pt>
                <c:pt idx="9">
                  <c:v>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C-4CEC-8A34-4CF467A3D736}"/>
            </c:ext>
          </c:extLst>
        </c:ser>
        <c:ser>
          <c:idx val="3"/>
          <c:order val="2"/>
          <c:tx>
            <c:strRef>
              <c:f>Workstations!$E$2</c:f>
              <c:strCache>
                <c:ptCount val="1"/>
                <c:pt idx="0">
                  <c:v>Case-by-Case (Farkas)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Workstations!$E$3:$E$12</c:f>
              <c:numCache>
                <c:formatCode>General</c:formatCode>
                <c:ptCount val="10"/>
                <c:pt idx="0">
                  <c:v>3081</c:v>
                </c:pt>
                <c:pt idx="1">
                  <c:v>6730</c:v>
                </c:pt>
                <c:pt idx="2">
                  <c:v>10956</c:v>
                </c:pt>
                <c:pt idx="3">
                  <c:v>24573</c:v>
                </c:pt>
                <c:pt idx="4">
                  <c:v>44623</c:v>
                </c:pt>
                <c:pt idx="5">
                  <c:v>120116</c:v>
                </c:pt>
                <c:pt idx="6">
                  <c:v>192200</c:v>
                </c:pt>
                <c:pt idx="7">
                  <c:v>384882</c:v>
                </c:pt>
                <c:pt idx="8">
                  <c:v>836068</c:v>
                </c:pt>
                <c:pt idx="9">
                  <c:v>1117701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1-4DF9-83A7-F5F201E14FF9}"/>
            </c:ext>
          </c:extLst>
        </c:ser>
        <c:ser>
          <c:idx val="4"/>
          <c:order val="3"/>
          <c:tx>
            <c:strRef>
              <c:f>Workstations!$F$2</c:f>
              <c:strCache>
                <c:ptCount val="1"/>
                <c:pt idx="0">
                  <c:v>Case-by-Case (PIPE)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Workstations!$F$3:$F$12</c:f>
              <c:numCache>
                <c:formatCode>General</c:formatCode>
                <c:ptCount val="10"/>
                <c:pt idx="0">
                  <c:v>4677</c:v>
                </c:pt>
                <c:pt idx="1">
                  <c:v>7972</c:v>
                </c:pt>
                <c:pt idx="2">
                  <c:v>13296</c:v>
                </c:pt>
                <c:pt idx="3">
                  <c:v>24865</c:v>
                </c:pt>
                <c:pt idx="4">
                  <c:v>46295</c:v>
                </c:pt>
                <c:pt idx="5">
                  <c:v>92995</c:v>
                </c:pt>
                <c:pt idx="6">
                  <c:v>115169</c:v>
                </c:pt>
                <c:pt idx="7">
                  <c:v>394695</c:v>
                </c:pt>
                <c:pt idx="8">
                  <c:v>937007</c:v>
                </c:pt>
                <c:pt idx="9">
                  <c:v>1105157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1-4DF9-83A7-F5F201E14FF9}"/>
            </c:ext>
          </c:extLst>
        </c:ser>
        <c:ser>
          <c:idx val="2"/>
          <c:order val="4"/>
          <c:tx>
            <c:strRef>
              <c:f>Workstations!$G$2</c:f>
              <c:strCache>
                <c:ptCount val="1"/>
                <c:pt idx="0">
                  <c:v>Case-by-Case (CSP)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Workstations!$G$3:$G$12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C-4CEC-8A34-4CF467A3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85088"/>
        <c:axId val="530786400"/>
      </c:lineChart>
      <c:catAx>
        <c:axId val="5307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86400"/>
        <c:crosses val="autoZero"/>
        <c:auto val="1"/>
        <c:lblAlgn val="ctr"/>
        <c:lblOffset val="100"/>
        <c:noMultiLvlLbl val="0"/>
      </c:catAx>
      <c:valAx>
        <c:axId val="5307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Analysis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8508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valAx>
        <c:axId val="529138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Derivable</a:t>
                </a:r>
                <a:r>
                  <a:rPr lang="es-ES" baseline="0"/>
                  <a:t> Products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134824"/>
        <c:crosses val="max"/>
        <c:crossBetween val="between"/>
      </c:valAx>
      <c:catAx>
        <c:axId val="529134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9138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5277154925842"/>
          <c:y val="0.13805705809510063"/>
          <c:w val="0.40723430423850687"/>
          <c:h val="0.157163315074945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T-Invariant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Workstations!$B$2</c:f>
              <c:strCache>
                <c:ptCount val="1"/>
                <c:pt idx="0">
                  <c:v>Number of configurations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Workstations!$B$3:$B$12</c:f>
              <c:numCache>
                <c:formatCode>General</c:formatCode>
                <c:ptCount val="10"/>
                <c:pt idx="0">
                  <c:v>12</c:v>
                </c:pt>
                <c:pt idx="1">
                  <c:v>20</c:v>
                </c:pt>
                <c:pt idx="2">
                  <c:v>36</c:v>
                </c:pt>
                <c:pt idx="3">
                  <c:v>68</c:v>
                </c:pt>
                <c:pt idx="4">
                  <c:v>132</c:v>
                </c:pt>
                <c:pt idx="5">
                  <c:v>260</c:v>
                </c:pt>
                <c:pt idx="6">
                  <c:v>516</c:v>
                </c:pt>
                <c:pt idx="7">
                  <c:v>1028</c:v>
                </c:pt>
                <c:pt idx="8">
                  <c:v>2052</c:v>
                </c:pt>
                <c:pt idx="9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9-4576-8C41-31540CC7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34824"/>
        <c:axId val="529138104"/>
      </c:barChart>
      <c:lineChart>
        <c:grouping val="standard"/>
        <c:varyColors val="0"/>
        <c:ser>
          <c:idx val="1"/>
          <c:order val="1"/>
          <c:tx>
            <c:strRef>
              <c:f>Workstations!$D$2</c:f>
              <c:strCache>
                <c:ptCount val="1"/>
                <c:pt idx="0">
                  <c:v>PNPL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Workstations!$I$3:$I$12</c:f>
              <c:numCache>
                <c:formatCode>General</c:formatCode>
                <c:ptCount val="10"/>
                <c:pt idx="0">
                  <c:v>142</c:v>
                </c:pt>
                <c:pt idx="1">
                  <c:v>178</c:v>
                </c:pt>
                <c:pt idx="2">
                  <c:v>205</c:v>
                </c:pt>
                <c:pt idx="3">
                  <c:v>273</c:v>
                </c:pt>
                <c:pt idx="4">
                  <c:v>335</c:v>
                </c:pt>
                <c:pt idx="5">
                  <c:v>506</c:v>
                </c:pt>
                <c:pt idx="6">
                  <c:v>702</c:v>
                </c:pt>
                <c:pt idx="7">
                  <c:v>1190</c:v>
                </c:pt>
                <c:pt idx="8">
                  <c:v>2096</c:v>
                </c:pt>
                <c:pt idx="9">
                  <c:v>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9-4576-8C41-31540CC73969}"/>
            </c:ext>
          </c:extLst>
        </c:ser>
        <c:ser>
          <c:idx val="3"/>
          <c:order val="2"/>
          <c:tx>
            <c:strRef>
              <c:f>Workstations!$K$2</c:f>
              <c:strCache>
                <c:ptCount val="1"/>
                <c:pt idx="0">
                  <c:v>Case-by-Case (Farkas)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Workstations!$K$3:$K$12</c:f>
              <c:numCache>
                <c:formatCode>General</c:formatCode>
                <c:ptCount val="10"/>
                <c:pt idx="0">
                  <c:v>2349</c:v>
                </c:pt>
                <c:pt idx="1">
                  <c:v>5825</c:v>
                </c:pt>
                <c:pt idx="2">
                  <c:v>12079</c:v>
                </c:pt>
                <c:pt idx="3">
                  <c:v>47719</c:v>
                </c:pt>
                <c:pt idx="4">
                  <c:v>43662</c:v>
                </c:pt>
                <c:pt idx="5">
                  <c:v>91365</c:v>
                </c:pt>
                <c:pt idx="6">
                  <c:v>190697</c:v>
                </c:pt>
                <c:pt idx="7">
                  <c:v>380628</c:v>
                </c:pt>
                <c:pt idx="8">
                  <c:v>833204</c:v>
                </c:pt>
                <c:pt idx="9">
                  <c:v>1038029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4-4510-9D4B-59623EE8FDBA}"/>
            </c:ext>
          </c:extLst>
        </c:ser>
        <c:ser>
          <c:idx val="4"/>
          <c:order val="3"/>
          <c:tx>
            <c:strRef>
              <c:f>Workstations!$L$2</c:f>
              <c:strCache>
                <c:ptCount val="1"/>
                <c:pt idx="0">
                  <c:v>Case-by-Case (PIPE)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Workstations!$L$3:$L$12</c:f>
              <c:numCache>
                <c:formatCode>General</c:formatCode>
                <c:ptCount val="10"/>
                <c:pt idx="0">
                  <c:v>3675</c:v>
                </c:pt>
                <c:pt idx="1">
                  <c:v>6497</c:v>
                </c:pt>
                <c:pt idx="2">
                  <c:v>12254</c:v>
                </c:pt>
                <c:pt idx="3">
                  <c:v>21975</c:v>
                </c:pt>
                <c:pt idx="4">
                  <c:v>44330</c:v>
                </c:pt>
                <c:pt idx="5">
                  <c:v>82215</c:v>
                </c:pt>
                <c:pt idx="6">
                  <c:v>192318</c:v>
                </c:pt>
                <c:pt idx="7">
                  <c:v>392373</c:v>
                </c:pt>
                <c:pt idx="8">
                  <c:v>791459</c:v>
                </c:pt>
                <c:pt idx="9">
                  <c:v>1112578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4510-9D4B-59623EE8FDBA}"/>
            </c:ext>
          </c:extLst>
        </c:ser>
        <c:ser>
          <c:idx val="2"/>
          <c:order val="4"/>
          <c:tx>
            <c:strRef>
              <c:f>Workstations!$G$2</c:f>
              <c:strCache>
                <c:ptCount val="1"/>
                <c:pt idx="0">
                  <c:v>Case-by-Case (CSP)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Workstations!$M$3:$M$12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9-4576-8C41-31540CC7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85088"/>
        <c:axId val="530786400"/>
      </c:lineChart>
      <c:catAx>
        <c:axId val="5307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workstations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86400"/>
        <c:crosses val="autoZero"/>
        <c:auto val="1"/>
        <c:lblAlgn val="ctr"/>
        <c:lblOffset val="100"/>
        <c:noMultiLvlLbl val="0"/>
      </c:catAx>
      <c:valAx>
        <c:axId val="5307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Analysis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8508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valAx>
        <c:axId val="529138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Derivable</a:t>
                </a:r>
                <a:r>
                  <a:rPr lang="es-ES" baseline="0"/>
                  <a:t> Products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134824"/>
        <c:crosses val="max"/>
        <c:crossBetween val="between"/>
      </c:valAx>
      <c:catAx>
        <c:axId val="529134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29138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2692229373875"/>
          <c:y val="0.12901174893070677"/>
          <c:w val="0.3820162855133859"/>
          <c:h val="0.165454136246571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1641</xdr:colOff>
      <xdr:row>14</xdr:row>
      <xdr:rowOff>17361</xdr:rowOff>
    </xdr:from>
    <xdr:to>
      <xdr:col>7</xdr:col>
      <xdr:colOff>2895</xdr:colOff>
      <xdr:row>36</xdr:row>
      <xdr:rowOff>182610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615844-E8A8-4C93-B568-E9D337818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207986</xdr:colOff>
      <xdr:row>14</xdr:row>
      <xdr:rowOff>17361</xdr:rowOff>
    </xdr:from>
    <xdr:to>
      <xdr:col>13</xdr:col>
      <xdr:colOff>306133</xdr:colOff>
      <xdr:row>36</xdr:row>
      <xdr:rowOff>182610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0E6945-C7FC-4C9F-BA00-6D22DA841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932066</xdr:colOff>
      <xdr:row>13</xdr:row>
      <xdr:rowOff>189115</xdr:rowOff>
    </xdr:from>
    <xdr:to>
      <xdr:col>6</xdr:col>
      <xdr:colOff>725253</xdr:colOff>
      <xdr:row>36</xdr:row>
      <xdr:rowOff>19743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1EDDE0-AA0D-442B-8CD0-C7BD04D82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166216</xdr:colOff>
      <xdr:row>13</xdr:row>
      <xdr:rowOff>189115</xdr:rowOff>
    </xdr:from>
    <xdr:to>
      <xdr:col>13</xdr:col>
      <xdr:colOff>254677</xdr:colOff>
      <xdr:row>36</xdr:row>
      <xdr:rowOff>19743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344495-FC88-40BD-A19A-BA1FAD505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zoomScale="80" zoomScaleNormal="80" workbookViewId="0">
      <selection activeCell="H3" sqref="H3"/>
    </sheetView>
  </sheetViews>
  <sheetFormatPr baseColWidth="10" defaultRowHeight="15" x14ac:dyDescent="0.2"/>
  <cols>
    <col min="1" max="1" width="12" customWidth="1"/>
    <col min="2" max="2" width="14.83203125" customWidth="1"/>
    <col min="3" max="3" width="9.5" bestFit="1" customWidth="1"/>
  </cols>
  <sheetData>
    <row r="1" spans="1:15" ht="16" thickBot="1" x14ac:dyDescent="0.25">
      <c r="A1" s="6"/>
      <c r="B1" s="6"/>
      <c r="C1" s="42" t="s">
        <v>3</v>
      </c>
      <c r="D1" s="43"/>
      <c r="E1" s="43"/>
      <c r="F1" s="43"/>
      <c r="G1" s="43"/>
      <c r="H1" s="44"/>
      <c r="I1" s="45" t="s">
        <v>4</v>
      </c>
      <c r="J1" s="46"/>
      <c r="K1" s="46"/>
      <c r="L1" s="46"/>
      <c r="M1" s="46"/>
      <c r="N1" s="46"/>
    </row>
    <row r="2" spans="1:15" s="2" customFormat="1" ht="58.5" customHeight="1" thickBot="1" x14ac:dyDescent="0.25">
      <c r="A2" s="3" t="s">
        <v>25</v>
      </c>
      <c r="B2" s="3" t="s">
        <v>5</v>
      </c>
      <c r="C2" s="3" t="s">
        <v>28</v>
      </c>
      <c r="D2" s="4" t="s">
        <v>0</v>
      </c>
      <c r="E2" s="4" t="s">
        <v>29</v>
      </c>
      <c r="F2" s="4" t="s">
        <v>30</v>
      </c>
      <c r="G2" s="4" t="s">
        <v>31</v>
      </c>
      <c r="H2" s="5" t="s">
        <v>22</v>
      </c>
      <c r="I2" s="4" t="s">
        <v>28</v>
      </c>
      <c r="J2" s="4" t="s">
        <v>0</v>
      </c>
      <c r="K2" s="4" t="s">
        <v>29</v>
      </c>
      <c r="L2" s="4" t="s">
        <v>30</v>
      </c>
      <c r="M2" s="4" t="s">
        <v>31</v>
      </c>
      <c r="N2" s="7" t="s">
        <v>22</v>
      </c>
    </row>
    <row r="3" spans="1:15" s="19" customFormat="1" x14ac:dyDescent="0.2">
      <c r="A3" s="19">
        <v>1</v>
      </c>
      <c r="B3" s="19">
        <v>36</v>
      </c>
      <c r="C3" s="26">
        <v>197</v>
      </c>
      <c r="D3" s="25">
        <v>71</v>
      </c>
      <c r="E3" s="25">
        <v>10956</v>
      </c>
      <c r="F3" s="25">
        <v>13296</v>
      </c>
      <c r="G3" s="25">
        <v>22157</v>
      </c>
      <c r="H3" s="29">
        <f>MIN(E3,F3,G3)/C3</f>
        <v>55.614213197969541</v>
      </c>
      <c r="I3" s="27">
        <v>205</v>
      </c>
      <c r="J3" s="28">
        <v>85</v>
      </c>
      <c r="K3" s="28">
        <v>12079</v>
      </c>
      <c r="L3" s="28">
        <v>12254</v>
      </c>
      <c r="M3" s="28">
        <v>20748</v>
      </c>
      <c r="N3" s="29">
        <f>MIN(K3,L3,M3)/I3</f>
        <v>58.921951219512195</v>
      </c>
      <c r="O3" s="23"/>
    </row>
    <row r="4" spans="1:15" x14ac:dyDescent="0.2">
      <c r="A4">
        <v>2</v>
      </c>
      <c r="B4">
        <v>36</v>
      </c>
      <c r="C4" s="16">
        <v>377</v>
      </c>
      <c r="D4" s="13">
        <v>244</v>
      </c>
      <c r="E4" s="13">
        <v>29446</v>
      </c>
      <c r="F4" s="24">
        <v>31534</v>
      </c>
      <c r="G4" s="13">
        <v>29264</v>
      </c>
      <c r="H4" s="22">
        <f t="shared" ref="H4:H12" si="0">MIN(E4,F4,G4)/C4</f>
        <v>77.623342175066313</v>
      </c>
      <c r="I4" s="16">
        <v>381</v>
      </c>
      <c r="J4" s="13">
        <v>258</v>
      </c>
      <c r="K4" s="13">
        <v>29508</v>
      </c>
      <c r="L4" s="24">
        <v>30234</v>
      </c>
      <c r="M4" s="13">
        <v>38198</v>
      </c>
      <c r="N4" s="22">
        <f t="shared" ref="N4:N12" si="1">MIN(K4,L4,M4)/I4</f>
        <v>77.448818897637793</v>
      </c>
    </row>
    <row r="5" spans="1:15" x14ac:dyDescent="0.2">
      <c r="A5">
        <v>3</v>
      </c>
      <c r="B5">
        <v>36</v>
      </c>
      <c r="C5" s="17">
        <v>764</v>
      </c>
      <c r="D5" s="13">
        <v>651</v>
      </c>
      <c r="E5" s="13">
        <v>59315</v>
      </c>
      <c r="F5" s="13">
        <v>57216</v>
      </c>
      <c r="G5" s="13">
        <v>60100</v>
      </c>
      <c r="H5" s="22">
        <f t="shared" si="0"/>
        <v>74.890052356020945</v>
      </c>
      <c r="I5" s="16">
        <v>818</v>
      </c>
      <c r="J5" s="13">
        <v>658</v>
      </c>
      <c r="K5" s="13">
        <v>59157</v>
      </c>
      <c r="L5" s="24">
        <v>55800</v>
      </c>
      <c r="M5" s="13">
        <v>60728</v>
      </c>
      <c r="N5" s="22">
        <f t="shared" si="1"/>
        <v>68.215158924205383</v>
      </c>
    </row>
    <row r="6" spans="1:15" x14ac:dyDescent="0.2">
      <c r="A6">
        <v>4</v>
      </c>
      <c r="B6">
        <v>36</v>
      </c>
      <c r="C6" s="17">
        <v>1462</v>
      </c>
      <c r="D6" s="13">
        <v>1360</v>
      </c>
      <c r="E6" s="13">
        <v>102540</v>
      </c>
      <c r="F6" s="13">
        <v>97646</v>
      </c>
      <c r="G6" s="13">
        <v>102020</v>
      </c>
      <c r="H6" s="22">
        <f t="shared" si="0"/>
        <v>66.789329685362517</v>
      </c>
      <c r="I6" s="16">
        <v>1266</v>
      </c>
      <c r="J6" s="13">
        <v>1111</v>
      </c>
      <c r="K6" s="13">
        <v>102662</v>
      </c>
      <c r="L6" s="24">
        <v>96883</v>
      </c>
      <c r="M6" s="13">
        <v>102224</v>
      </c>
      <c r="N6" s="22">
        <f t="shared" si="1"/>
        <v>76.526856240126378</v>
      </c>
    </row>
    <row r="7" spans="1:15" x14ac:dyDescent="0.2">
      <c r="A7">
        <v>5</v>
      </c>
      <c r="B7">
        <v>36</v>
      </c>
      <c r="C7" s="17">
        <v>2485</v>
      </c>
      <c r="D7" s="13">
        <v>2358</v>
      </c>
      <c r="E7" s="13">
        <v>156362</v>
      </c>
      <c r="F7" s="13">
        <v>148949</v>
      </c>
      <c r="G7" s="13">
        <v>156082</v>
      </c>
      <c r="H7" s="22">
        <f t="shared" si="0"/>
        <v>59.939235412474851</v>
      </c>
      <c r="I7" s="17">
        <v>1855</v>
      </c>
      <c r="J7" s="13">
        <v>1709</v>
      </c>
      <c r="K7" s="13">
        <v>156002</v>
      </c>
      <c r="L7" s="13">
        <v>148453</v>
      </c>
      <c r="M7" s="13">
        <v>156444</v>
      </c>
      <c r="N7" s="22">
        <f t="shared" si="1"/>
        <v>80.028571428571425</v>
      </c>
    </row>
    <row r="8" spans="1:15" x14ac:dyDescent="0.2">
      <c r="A8">
        <v>6</v>
      </c>
      <c r="B8">
        <v>36</v>
      </c>
      <c r="C8" s="17">
        <v>4190</v>
      </c>
      <c r="D8" s="13">
        <v>3944</v>
      </c>
      <c r="E8" s="13">
        <v>230832</v>
      </c>
      <c r="F8" s="13">
        <v>212302</v>
      </c>
      <c r="G8" s="13">
        <v>220780</v>
      </c>
      <c r="H8" s="22">
        <f t="shared" si="0"/>
        <v>50.668735083532219</v>
      </c>
      <c r="I8" s="17">
        <v>2386</v>
      </c>
      <c r="J8" s="13">
        <v>2276</v>
      </c>
      <c r="K8" s="13">
        <v>224377</v>
      </c>
      <c r="L8" s="13">
        <v>213793</v>
      </c>
      <c r="M8" s="13">
        <v>220588</v>
      </c>
      <c r="N8" s="22">
        <f t="shared" si="1"/>
        <v>89.603101424979045</v>
      </c>
    </row>
    <row r="9" spans="1:15" x14ac:dyDescent="0.2">
      <c r="A9">
        <v>7</v>
      </c>
      <c r="B9">
        <v>36</v>
      </c>
      <c r="C9" s="17">
        <v>6106</v>
      </c>
      <c r="D9" s="13">
        <v>5697</v>
      </c>
      <c r="E9" s="13">
        <v>394889</v>
      </c>
      <c r="F9" s="13">
        <v>312732</v>
      </c>
      <c r="G9" s="13">
        <v>299446</v>
      </c>
      <c r="H9" s="22">
        <f t="shared" si="0"/>
        <v>49.041270881100559</v>
      </c>
      <c r="I9" s="17">
        <v>3437</v>
      </c>
      <c r="J9" s="13">
        <v>3253</v>
      </c>
      <c r="K9" s="13">
        <v>299985</v>
      </c>
      <c r="L9" s="13">
        <v>311843</v>
      </c>
      <c r="M9" s="13">
        <v>300275</v>
      </c>
      <c r="N9" s="22">
        <f t="shared" si="1"/>
        <v>87.281059063136453</v>
      </c>
    </row>
    <row r="10" spans="1:15" x14ac:dyDescent="0.2">
      <c r="A10">
        <v>8</v>
      </c>
      <c r="B10">
        <v>36</v>
      </c>
      <c r="C10" s="17">
        <v>8141</v>
      </c>
      <c r="D10" s="13">
        <v>7855</v>
      </c>
      <c r="E10" s="13">
        <v>749115</v>
      </c>
      <c r="F10" s="13">
        <v>404782</v>
      </c>
      <c r="G10" s="13">
        <v>387772</v>
      </c>
      <c r="H10" s="22">
        <f t="shared" si="0"/>
        <v>47.631986242476351</v>
      </c>
      <c r="I10" s="17">
        <v>4975</v>
      </c>
      <c r="J10" s="13">
        <v>4779</v>
      </c>
      <c r="K10" s="13">
        <v>399143</v>
      </c>
      <c r="L10" s="13">
        <v>402265</v>
      </c>
      <c r="M10" s="13">
        <v>387819</v>
      </c>
      <c r="N10" s="22">
        <f t="shared" si="1"/>
        <v>77.953567839195983</v>
      </c>
    </row>
    <row r="11" spans="1:15" x14ac:dyDescent="0.2">
      <c r="A11">
        <v>9</v>
      </c>
      <c r="B11">
        <v>36</v>
      </c>
      <c r="C11" s="17">
        <v>10471</v>
      </c>
      <c r="D11" s="13">
        <v>10401</v>
      </c>
      <c r="E11" s="13">
        <v>1005725</v>
      </c>
      <c r="F11" s="13">
        <v>511046</v>
      </c>
      <c r="G11" s="13">
        <v>489649</v>
      </c>
      <c r="H11" s="22">
        <f t="shared" si="0"/>
        <v>46.762391366631647</v>
      </c>
      <c r="I11" s="17">
        <v>5461</v>
      </c>
      <c r="J11" s="13">
        <v>5114</v>
      </c>
      <c r="K11" s="13">
        <v>503248</v>
      </c>
      <c r="L11" s="13">
        <v>512618</v>
      </c>
      <c r="M11" s="13">
        <v>486552</v>
      </c>
      <c r="N11" s="22">
        <f t="shared" si="1"/>
        <v>89.095770005493506</v>
      </c>
    </row>
    <row r="12" spans="1:15" x14ac:dyDescent="0.2">
      <c r="A12">
        <v>10</v>
      </c>
      <c r="B12">
        <v>36</v>
      </c>
      <c r="C12" s="17">
        <v>18205</v>
      </c>
      <c r="D12" s="13">
        <v>17969</v>
      </c>
      <c r="E12" s="13">
        <v>1726178</v>
      </c>
      <c r="F12" s="13">
        <v>711655</v>
      </c>
      <c r="G12" s="13">
        <v>632585</v>
      </c>
      <c r="H12" s="22">
        <f t="shared" si="0"/>
        <v>34.747871463883548</v>
      </c>
      <c r="I12" s="17">
        <v>8779</v>
      </c>
      <c r="J12" s="13">
        <v>8456</v>
      </c>
      <c r="K12" s="13">
        <v>649624</v>
      </c>
      <c r="L12" s="13">
        <v>716370</v>
      </c>
      <c r="M12" s="13">
        <v>631112</v>
      </c>
      <c r="N12" s="22">
        <f t="shared" si="1"/>
        <v>71.888825606561113</v>
      </c>
    </row>
  </sheetData>
  <mergeCells count="2">
    <mergeCell ref="C1:H1"/>
    <mergeCell ref="I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tabSelected="1" zoomScale="80" zoomScaleNormal="80" workbookViewId="0">
      <selection activeCell="H3" sqref="H3"/>
    </sheetView>
  </sheetViews>
  <sheetFormatPr baseColWidth="10" defaultRowHeight="15" x14ac:dyDescent="0.2"/>
  <cols>
    <col min="1" max="1" width="14" customWidth="1"/>
    <col min="2" max="2" width="13.6640625" bestFit="1" customWidth="1"/>
    <col min="3" max="3" width="11" customWidth="1"/>
  </cols>
  <sheetData>
    <row r="1" spans="1:15" ht="16" thickBot="1" x14ac:dyDescent="0.25">
      <c r="C1" s="47" t="str">
        <f>AVG!C1</f>
        <v>P-Invariant</v>
      </c>
      <c r="D1" s="48"/>
      <c r="E1" s="48"/>
      <c r="F1" s="48"/>
      <c r="G1" s="48"/>
      <c r="H1" s="49"/>
      <c r="I1" s="45" t="str">
        <f>AVG!I1</f>
        <v>T-Invariant</v>
      </c>
      <c r="J1" s="46"/>
      <c r="K1" s="46"/>
      <c r="L1" s="46"/>
      <c r="M1" s="46"/>
      <c r="N1" s="46"/>
    </row>
    <row r="2" spans="1:15" ht="33" thickBot="1" x14ac:dyDescent="0.25">
      <c r="A2" s="8" t="s">
        <v>6</v>
      </c>
      <c r="B2" s="9" t="s">
        <v>2</v>
      </c>
      <c r="C2" s="3" t="s">
        <v>28</v>
      </c>
      <c r="D2" s="4" t="s">
        <v>0</v>
      </c>
      <c r="E2" s="4" t="s">
        <v>29</v>
      </c>
      <c r="F2" s="4" t="s">
        <v>30</v>
      </c>
      <c r="G2" s="4" t="s">
        <v>31</v>
      </c>
      <c r="H2" s="4" t="s">
        <v>22</v>
      </c>
      <c r="I2" s="3" t="s">
        <v>1</v>
      </c>
      <c r="J2" s="4" t="s">
        <v>0</v>
      </c>
      <c r="K2" s="4" t="s">
        <v>29</v>
      </c>
      <c r="L2" s="4" t="s">
        <v>30</v>
      </c>
      <c r="M2" s="4" t="s">
        <v>31</v>
      </c>
      <c r="N2" s="7" t="s">
        <v>22</v>
      </c>
    </row>
    <row r="3" spans="1:15" x14ac:dyDescent="0.2">
      <c r="A3">
        <v>1</v>
      </c>
      <c r="B3">
        <v>12</v>
      </c>
      <c r="C3" s="15">
        <v>159</v>
      </c>
      <c r="D3" s="13">
        <v>42</v>
      </c>
      <c r="E3" s="13">
        <v>3081</v>
      </c>
      <c r="F3">
        <v>4677</v>
      </c>
      <c r="H3" s="18">
        <f>MIN(E3,F3,G3)/C3</f>
        <v>19.377358490566039</v>
      </c>
      <c r="I3">
        <v>142</v>
      </c>
      <c r="J3">
        <v>24</v>
      </c>
      <c r="K3">
        <v>2349</v>
      </c>
      <c r="L3">
        <v>3675</v>
      </c>
      <c r="N3" s="18">
        <f>MIN(K3,L3,M3)/I3</f>
        <v>16.54225352112676</v>
      </c>
    </row>
    <row r="4" spans="1:15" x14ac:dyDescent="0.2">
      <c r="A4">
        <v>2</v>
      </c>
      <c r="B4">
        <v>20</v>
      </c>
      <c r="C4" s="16">
        <v>171</v>
      </c>
      <c r="D4" s="13">
        <v>56</v>
      </c>
      <c r="E4" s="13">
        <v>6730</v>
      </c>
      <c r="F4">
        <v>7972</v>
      </c>
      <c r="H4" s="18">
        <f t="shared" ref="H4:H12" si="0">MIN(E4,F4,G4)/C4</f>
        <v>39.356725146198833</v>
      </c>
      <c r="I4">
        <v>178</v>
      </c>
      <c r="J4">
        <v>59</v>
      </c>
      <c r="K4">
        <v>5825</v>
      </c>
      <c r="L4">
        <v>6497</v>
      </c>
      <c r="N4" s="18">
        <f t="shared" ref="N4:N12" si="1">MIN(K4,L4,M4)/I4</f>
        <v>32.724719101123597</v>
      </c>
    </row>
    <row r="5" spans="1:15" x14ac:dyDescent="0.2">
      <c r="A5">
        <v>3</v>
      </c>
      <c r="B5" s="19">
        <f>AVG!B3</f>
        <v>36</v>
      </c>
      <c r="C5" s="21">
        <f>AVG!C3</f>
        <v>197</v>
      </c>
      <c r="D5" s="1">
        <f>AVG!D3</f>
        <v>71</v>
      </c>
      <c r="E5" s="19">
        <f>AVG!E3</f>
        <v>10956</v>
      </c>
      <c r="F5" s="19">
        <f>AVG!F3</f>
        <v>13296</v>
      </c>
      <c r="G5" s="19"/>
      <c r="H5" s="18">
        <f t="shared" si="0"/>
        <v>55.614213197969541</v>
      </c>
      <c r="I5" s="20">
        <f>AVG!I3</f>
        <v>205</v>
      </c>
      <c r="J5" s="1">
        <f>AVG!J3</f>
        <v>85</v>
      </c>
      <c r="K5" s="1">
        <f>AVG!K3</f>
        <v>12079</v>
      </c>
      <c r="L5" s="1">
        <f>AVG!L3</f>
        <v>12254</v>
      </c>
      <c r="M5" s="1"/>
      <c r="N5" s="18">
        <f t="shared" si="1"/>
        <v>58.921951219512195</v>
      </c>
    </row>
    <row r="6" spans="1:15" x14ac:dyDescent="0.2">
      <c r="A6">
        <v>4</v>
      </c>
      <c r="B6">
        <v>68</v>
      </c>
      <c r="C6" s="16">
        <v>258</v>
      </c>
      <c r="D6" s="13">
        <v>94</v>
      </c>
      <c r="E6" s="13">
        <v>24573</v>
      </c>
      <c r="F6">
        <v>24865</v>
      </c>
      <c r="H6" s="18">
        <f t="shared" si="0"/>
        <v>95.244186046511629</v>
      </c>
      <c r="I6">
        <v>273</v>
      </c>
      <c r="J6">
        <v>106</v>
      </c>
      <c r="K6">
        <v>47719</v>
      </c>
      <c r="L6">
        <v>21975</v>
      </c>
      <c r="N6" s="18">
        <f t="shared" si="1"/>
        <v>80.494505494505489</v>
      </c>
    </row>
    <row r="7" spans="1:15" x14ac:dyDescent="0.2">
      <c r="A7">
        <v>5</v>
      </c>
      <c r="B7" s="11">
        <v>132</v>
      </c>
      <c r="C7" s="17">
        <v>322</v>
      </c>
      <c r="D7" s="13">
        <v>177</v>
      </c>
      <c r="E7" s="13">
        <v>44623</v>
      </c>
      <c r="F7" s="10">
        <v>46295</v>
      </c>
      <c r="G7" s="13"/>
      <c r="H7" s="18">
        <f t="shared" si="0"/>
        <v>138.58074534161491</v>
      </c>
      <c r="I7" s="13">
        <v>335</v>
      </c>
      <c r="J7" s="13">
        <v>178</v>
      </c>
      <c r="K7" s="13">
        <v>43662</v>
      </c>
      <c r="L7" s="10">
        <v>44330</v>
      </c>
      <c r="M7" s="13"/>
      <c r="N7" s="18">
        <f t="shared" si="1"/>
        <v>130.33432835820895</v>
      </c>
    </row>
    <row r="8" spans="1:15" x14ac:dyDescent="0.2">
      <c r="A8">
        <v>6</v>
      </c>
      <c r="B8" s="12">
        <v>260</v>
      </c>
      <c r="C8" s="17">
        <v>537</v>
      </c>
      <c r="D8" s="10">
        <v>277</v>
      </c>
      <c r="E8" s="13">
        <v>120116</v>
      </c>
      <c r="F8" s="10">
        <v>92995</v>
      </c>
      <c r="G8" s="13"/>
      <c r="H8" s="18">
        <f t="shared" si="0"/>
        <v>173.17504655493482</v>
      </c>
      <c r="I8" s="10">
        <v>506</v>
      </c>
      <c r="J8" s="10">
        <v>338</v>
      </c>
      <c r="K8" s="13">
        <v>91365</v>
      </c>
      <c r="L8" s="10">
        <v>82215</v>
      </c>
      <c r="M8" s="13"/>
      <c r="N8" s="18">
        <f t="shared" si="1"/>
        <v>162.48023715415019</v>
      </c>
    </row>
    <row r="9" spans="1:15" x14ac:dyDescent="0.2">
      <c r="A9">
        <v>7</v>
      </c>
      <c r="B9" s="12">
        <v>516</v>
      </c>
      <c r="C9" s="17">
        <v>466</v>
      </c>
      <c r="D9" s="10">
        <v>297</v>
      </c>
      <c r="E9" s="13">
        <v>192200</v>
      </c>
      <c r="F9" s="10">
        <v>115169</v>
      </c>
      <c r="G9" s="13"/>
      <c r="H9" s="18">
        <f t="shared" si="0"/>
        <v>247.14377682403435</v>
      </c>
      <c r="I9" s="10">
        <v>702</v>
      </c>
      <c r="J9" s="10">
        <v>499</v>
      </c>
      <c r="K9" s="13">
        <v>190697</v>
      </c>
      <c r="L9" s="10">
        <v>192318</v>
      </c>
      <c r="M9" s="13"/>
      <c r="N9" s="18">
        <f t="shared" si="1"/>
        <v>271.64814814814815</v>
      </c>
    </row>
    <row r="10" spans="1:15" x14ac:dyDescent="0.2">
      <c r="A10">
        <v>8</v>
      </c>
      <c r="B10" s="12">
        <v>1028</v>
      </c>
      <c r="C10" s="17">
        <v>1212</v>
      </c>
      <c r="D10" s="10">
        <v>1043</v>
      </c>
      <c r="E10" s="13">
        <v>384882</v>
      </c>
      <c r="F10" s="10">
        <v>394695</v>
      </c>
      <c r="G10" s="13"/>
      <c r="H10" s="18">
        <f t="shared" si="0"/>
        <v>317.55940594059405</v>
      </c>
      <c r="I10" s="10">
        <v>1190</v>
      </c>
      <c r="J10" s="10">
        <v>956</v>
      </c>
      <c r="K10" s="13">
        <v>380628</v>
      </c>
      <c r="L10" s="10">
        <v>392373</v>
      </c>
      <c r="M10" s="13"/>
      <c r="N10" s="18">
        <f t="shared" si="1"/>
        <v>319.85546218487394</v>
      </c>
    </row>
    <row r="11" spans="1:15" x14ac:dyDescent="0.2">
      <c r="A11">
        <v>9</v>
      </c>
      <c r="B11" s="12">
        <v>2052</v>
      </c>
      <c r="C11" s="17">
        <v>2354</v>
      </c>
      <c r="D11" s="10">
        <v>2000</v>
      </c>
      <c r="E11" s="13">
        <v>836068</v>
      </c>
      <c r="F11" s="10">
        <v>937007</v>
      </c>
      <c r="G11" s="13"/>
      <c r="H11" s="18">
        <f t="shared" si="0"/>
        <v>355.16907391673749</v>
      </c>
      <c r="I11" s="10">
        <v>2096</v>
      </c>
      <c r="J11" s="10">
        <v>1888</v>
      </c>
      <c r="K11" s="13">
        <v>833204</v>
      </c>
      <c r="L11" s="10">
        <v>791459</v>
      </c>
      <c r="M11" s="13"/>
      <c r="N11" s="18">
        <f t="shared" si="1"/>
        <v>377.6044847328244</v>
      </c>
      <c r="O11" s="10"/>
    </row>
    <row r="12" spans="1:15" x14ac:dyDescent="0.2">
      <c r="A12">
        <v>10</v>
      </c>
      <c r="B12" s="12">
        <v>4100</v>
      </c>
      <c r="C12" s="17">
        <v>4453</v>
      </c>
      <c r="D12" s="10">
        <v>3893</v>
      </c>
      <c r="E12" s="13">
        <v>1117701</v>
      </c>
      <c r="F12" s="10">
        <v>1105157</v>
      </c>
      <c r="G12" s="13"/>
      <c r="H12" s="18">
        <f t="shared" si="0"/>
        <v>248.1825735459241</v>
      </c>
      <c r="I12" s="10">
        <v>3979</v>
      </c>
      <c r="J12" s="10">
        <v>3790</v>
      </c>
      <c r="K12" s="13">
        <v>1038029</v>
      </c>
      <c r="L12" s="10">
        <v>1112578</v>
      </c>
      <c r="M12" s="13"/>
      <c r="N12" s="18">
        <f t="shared" si="1"/>
        <v>260.87685348077406</v>
      </c>
    </row>
  </sheetData>
  <mergeCells count="2">
    <mergeCell ref="C1:H1"/>
    <mergeCell ref="I1:N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45E6-DEC4-41EF-9D68-01BA1AA39966}">
  <dimension ref="A1:T20"/>
  <sheetViews>
    <sheetView workbookViewId="0">
      <selection activeCell="I3" sqref="I3:I20"/>
    </sheetView>
  </sheetViews>
  <sheetFormatPr baseColWidth="10" defaultRowHeight="15" x14ac:dyDescent="0.2"/>
  <cols>
    <col min="1" max="1" width="19.1640625" style="11" bestFit="1" customWidth="1"/>
    <col min="2" max="2" width="16.6640625" style="11" customWidth="1"/>
    <col min="3" max="3" width="10.83203125" style="11" customWidth="1"/>
    <col min="4" max="4" width="15.33203125" style="11" customWidth="1"/>
    <col min="5" max="10" width="10.83203125" style="11"/>
    <col min="11" max="11" width="13.5" style="11" customWidth="1"/>
    <col min="12" max="17" width="10.83203125" style="11"/>
    <col min="18" max="18" width="13.1640625" style="11" customWidth="1"/>
    <col min="19" max="19" width="10.83203125" style="11"/>
    <col min="20" max="20" width="12.5" style="11" customWidth="1"/>
    <col min="21" max="16384" width="10.83203125" style="11"/>
  </cols>
  <sheetData>
    <row r="1" spans="1:20" ht="16" thickBot="1" x14ac:dyDescent="0.25">
      <c r="E1" s="52" t="s">
        <v>3</v>
      </c>
      <c r="F1" s="53"/>
      <c r="G1" s="53"/>
      <c r="H1" s="53"/>
      <c r="I1" s="53"/>
      <c r="J1" s="53"/>
      <c r="K1" s="54"/>
      <c r="L1" s="50" t="s">
        <v>4</v>
      </c>
      <c r="M1" s="51"/>
      <c r="N1" s="51"/>
      <c r="O1" s="51"/>
      <c r="P1" s="51"/>
      <c r="Q1" s="51"/>
      <c r="R1" s="51"/>
      <c r="T1" s="31" t="s">
        <v>39</v>
      </c>
    </row>
    <row r="2" spans="1:20" ht="33" thickBot="1" x14ac:dyDescent="0.25">
      <c r="B2" s="32" t="s">
        <v>14</v>
      </c>
      <c r="C2" s="32" t="s">
        <v>43</v>
      </c>
      <c r="D2" s="32" t="s">
        <v>9</v>
      </c>
      <c r="E2" s="32" t="s">
        <v>1</v>
      </c>
      <c r="F2" s="33" t="s">
        <v>0</v>
      </c>
      <c r="G2" s="33" t="s">
        <v>29</v>
      </c>
      <c r="H2" s="33" t="s">
        <v>30</v>
      </c>
      <c r="I2" s="33" t="s">
        <v>31</v>
      </c>
      <c r="J2" s="33" t="s">
        <v>22</v>
      </c>
      <c r="K2" s="33" t="s">
        <v>21</v>
      </c>
      <c r="L2" s="32" t="s">
        <v>1</v>
      </c>
      <c r="M2" s="33" t="s">
        <v>0</v>
      </c>
      <c r="N2" s="33" t="s">
        <v>29</v>
      </c>
      <c r="O2" s="33" t="s">
        <v>30</v>
      </c>
      <c r="P2" s="33" t="s">
        <v>31</v>
      </c>
      <c r="Q2" s="34" t="s">
        <v>22</v>
      </c>
      <c r="R2" s="35" t="s">
        <v>21</v>
      </c>
    </row>
    <row r="3" spans="1:20" x14ac:dyDescent="0.2">
      <c r="A3" s="11" t="s">
        <v>10</v>
      </c>
      <c r="B3" s="36" t="s">
        <v>17</v>
      </c>
      <c r="C3" s="36"/>
      <c r="D3" s="11">
        <v>3</v>
      </c>
      <c r="E3" s="11">
        <v>92</v>
      </c>
      <c r="F3" s="11">
        <v>18</v>
      </c>
      <c r="G3" s="11">
        <v>421</v>
      </c>
      <c r="H3" s="11">
        <v>335</v>
      </c>
      <c r="J3" s="37">
        <f>MIN(G3,H3,I3)/E3</f>
        <v>3.6413043478260869</v>
      </c>
      <c r="K3" s="14">
        <f>(MIN(G3,H3,I3)-E3)/MIN(G3,H3,I3)</f>
        <v>0.72537313432835826</v>
      </c>
      <c r="L3" s="11">
        <v>107</v>
      </c>
      <c r="M3" s="11">
        <v>19</v>
      </c>
      <c r="N3" s="11">
        <v>158</v>
      </c>
      <c r="O3" s="11">
        <v>215</v>
      </c>
      <c r="Q3" s="37">
        <f>MIN(N3,O3,P3)/L3</f>
        <v>1.4766355140186915</v>
      </c>
      <c r="R3" s="14">
        <f>(MIN(N3,O3,P3)-L3)/MIN(N3,O3,P3)</f>
        <v>0.32278481012658228</v>
      </c>
    </row>
    <row r="4" spans="1:20" x14ac:dyDescent="0.2">
      <c r="A4" s="11" t="s">
        <v>11</v>
      </c>
      <c r="B4" s="36" t="s">
        <v>18</v>
      </c>
      <c r="C4" s="36"/>
      <c r="D4" s="11">
        <v>4</v>
      </c>
      <c r="E4" s="11">
        <v>172</v>
      </c>
      <c r="F4" s="11">
        <v>11</v>
      </c>
      <c r="G4" s="11">
        <v>581</v>
      </c>
      <c r="H4" s="11">
        <v>700</v>
      </c>
      <c r="J4" s="37">
        <f t="shared" ref="J4:J10" si="0">MIN(G4,H4,I4)/E4</f>
        <v>3.3779069767441858</v>
      </c>
      <c r="K4" s="14">
        <f t="shared" ref="K4:K10" si="1">(MIN(G4,H4,I4)-E4)/MIN(G4,H4,I4)</f>
        <v>0.70395869191049909</v>
      </c>
      <c r="L4" s="11">
        <v>106</v>
      </c>
      <c r="M4" s="11">
        <v>15</v>
      </c>
      <c r="N4" s="11">
        <v>453</v>
      </c>
      <c r="O4" s="11">
        <v>502</v>
      </c>
      <c r="Q4" s="37">
        <f t="shared" ref="Q4:Q10" si="2">MIN(N4,O4,P4)/L4</f>
        <v>4.2735849056603774</v>
      </c>
      <c r="R4" s="14">
        <f t="shared" ref="R4:R10" si="3">(MIN(N4,O4,P4)-L4)/MIN(N4,O4,P4)</f>
        <v>0.76600441501103755</v>
      </c>
    </row>
    <row r="5" spans="1:20" x14ac:dyDescent="0.2">
      <c r="A5" s="11" t="s">
        <v>7</v>
      </c>
      <c r="B5" s="36" t="s">
        <v>16</v>
      </c>
      <c r="C5" s="36"/>
      <c r="D5" s="11">
        <v>6</v>
      </c>
      <c r="E5" s="11">
        <v>76</v>
      </c>
      <c r="F5" s="11">
        <v>11</v>
      </c>
      <c r="G5" s="11">
        <v>582</v>
      </c>
      <c r="H5" s="11">
        <v>818</v>
      </c>
      <c r="J5" s="37">
        <f t="shared" si="0"/>
        <v>7.6578947368421053</v>
      </c>
      <c r="K5" s="14">
        <f t="shared" si="1"/>
        <v>0.86941580756013748</v>
      </c>
      <c r="L5" s="11">
        <v>83</v>
      </c>
      <c r="M5" s="11">
        <v>12</v>
      </c>
      <c r="N5" s="11">
        <v>500</v>
      </c>
      <c r="O5" s="11">
        <v>586</v>
      </c>
      <c r="Q5" s="37">
        <f t="shared" si="2"/>
        <v>6.024096385542169</v>
      </c>
      <c r="R5" s="14">
        <f t="shared" si="3"/>
        <v>0.83399999999999996</v>
      </c>
    </row>
    <row r="6" spans="1:20" x14ac:dyDescent="0.2">
      <c r="A6" s="11" t="s">
        <v>13</v>
      </c>
      <c r="B6" s="36" t="s">
        <v>20</v>
      </c>
      <c r="C6" s="36"/>
      <c r="D6" s="11">
        <v>21</v>
      </c>
      <c r="E6" s="11">
        <v>427</v>
      </c>
      <c r="F6" s="11">
        <v>33</v>
      </c>
      <c r="G6" s="11">
        <v>1882</v>
      </c>
      <c r="H6" s="11">
        <v>2281</v>
      </c>
      <c r="J6" s="37">
        <f t="shared" si="0"/>
        <v>4.4074941451990632</v>
      </c>
      <c r="K6" s="14">
        <f t="shared" si="1"/>
        <v>0.77311370882040387</v>
      </c>
      <c r="L6" s="11">
        <v>347</v>
      </c>
      <c r="M6" s="11">
        <v>38</v>
      </c>
      <c r="N6" s="11">
        <v>1665</v>
      </c>
      <c r="O6" s="11">
        <v>1559</v>
      </c>
      <c r="Q6" s="37">
        <f t="shared" si="2"/>
        <v>4.4927953890489913</v>
      </c>
      <c r="R6" s="14">
        <f t="shared" si="3"/>
        <v>0.77742142398973701</v>
      </c>
    </row>
    <row r="7" spans="1:20" x14ac:dyDescent="0.2">
      <c r="A7" s="11" t="s">
        <v>26</v>
      </c>
      <c r="B7" s="38" t="s">
        <v>27</v>
      </c>
      <c r="C7" s="38"/>
      <c r="D7" s="39">
        <f>AVG!B3</f>
        <v>36</v>
      </c>
      <c r="E7" s="39">
        <f>AVG!C3</f>
        <v>197</v>
      </c>
      <c r="F7" s="39">
        <f>AVG!D3</f>
        <v>71</v>
      </c>
      <c r="G7" s="39">
        <f>AVG!E3</f>
        <v>10956</v>
      </c>
      <c r="H7" s="39">
        <f>AVG!F3</f>
        <v>13296</v>
      </c>
      <c r="I7" s="39"/>
      <c r="J7" s="40">
        <f t="shared" si="0"/>
        <v>55.614213197969541</v>
      </c>
      <c r="K7" s="30">
        <f t="shared" si="1"/>
        <v>0.98201898503103324</v>
      </c>
      <c r="L7" s="39">
        <f>AVG!I3</f>
        <v>205</v>
      </c>
      <c r="M7" s="39">
        <f>AVG!J3</f>
        <v>85</v>
      </c>
      <c r="N7" s="39">
        <f>AVG!K3</f>
        <v>12079</v>
      </c>
      <c r="O7" s="39">
        <f>AVG!L3</f>
        <v>12254</v>
      </c>
      <c r="P7" s="39"/>
      <c r="Q7" s="40">
        <f t="shared" si="2"/>
        <v>58.921951219512195</v>
      </c>
      <c r="R7" s="30">
        <f t="shared" si="3"/>
        <v>0.98302839639042972</v>
      </c>
    </row>
    <row r="8" spans="1:20" x14ac:dyDescent="0.2">
      <c r="A8" s="11" t="s">
        <v>8</v>
      </c>
      <c r="B8" s="36" t="s">
        <v>15</v>
      </c>
      <c r="C8" s="36"/>
      <c r="D8" s="11">
        <v>48</v>
      </c>
      <c r="E8" s="11">
        <v>163</v>
      </c>
      <c r="F8" s="11">
        <v>37</v>
      </c>
      <c r="G8" s="11">
        <v>4238</v>
      </c>
      <c r="H8" s="11">
        <v>4609</v>
      </c>
      <c r="J8" s="37">
        <f t="shared" si="0"/>
        <v>26</v>
      </c>
      <c r="K8" s="14">
        <f t="shared" si="1"/>
        <v>0.96153846153846156</v>
      </c>
      <c r="L8" s="11">
        <v>159</v>
      </c>
      <c r="M8" s="11">
        <v>36</v>
      </c>
      <c r="N8" s="11">
        <v>3944</v>
      </c>
      <c r="O8" s="11">
        <v>4061</v>
      </c>
      <c r="Q8" s="37">
        <f t="shared" si="2"/>
        <v>24.80503144654088</v>
      </c>
      <c r="R8" s="14">
        <f t="shared" si="3"/>
        <v>0.95968559837728196</v>
      </c>
    </row>
    <row r="9" spans="1:20" x14ac:dyDescent="0.2">
      <c r="A9" s="11" t="s">
        <v>12</v>
      </c>
      <c r="B9" s="36" t="s">
        <v>19</v>
      </c>
      <c r="C9" s="36"/>
      <c r="D9" s="11">
        <v>196</v>
      </c>
      <c r="E9" s="11">
        <v>115</v>
      </c>
      <c r="F9" s="11">
        <v>17</v>
      </c>
      <c r="G9" s="11">
        <v>1683</v>
      </c>
      <c r="H9" s="11">
        <v>2888</v>
      </c>
      <c r="J9" s="37">
        <f t="shared" si="0"/>
        <v>14.634782608695652</v>
      </c>
      <c r="K9" s="14">
        <f t="shared" si="1"/>
        <v>0.9316696375519905</v>
      </c>
      <c r="L9" s="11">
        <v>114</v>
      </c>
      <c r="M9" s="11">
        <v>14</v>
      </c>
      <c r="N9" s="11">
        <v>1489</v>
      </c>
      <c r="O9" s="11">
        <v>1951</v>
      </c>
      <c r="Q9" s="37">
        <f t="shared" si="2"/>
        <v>13.06140350877193</v>
      </c>
      <c r="R9" s="14">
        <f t="shared" si="3"/>
        <v>0.92343854936198788</v>
      </c>
    </row>
    <row r="10" spans="1:20" x14ac:dyDescent="0.2">
      <c r="A10" s="11" t="s">
        <v>23</v>
      </c>
      <c r="B10" s="36" t="s">
        <v>24</v>
      </c>
      <c r="C10" s="36"/>
      <c r="D10" s="11">
        <v>324</v>
      </c>
      <c r="E10" s="11">
        <v>219</v>
      </c>
      <c r="F10" s="11">
        <v>69</v>
      </c>
      <c r="G10" s="11">
        <v>58731</v>
      </c>
      <c r="H10" s="11">
        <v>58392</v>
      </c>
      <c r="J10" s="37">
        <f t="shared" si="0"/>
        <v>266.63013698630135</v>
      </c>
      <c r="K10" s="14">
        <f t="shared" si="1"/>
        <v>0.99624948623099052</v>
      </c>
      <c r="L10" s="11">
        <v>250</v>
      </c>
      <c r="M10" s="11">
        <v>88</v>
      </c>
      <c r="N10" s="11">
        <v>146473</v>
      </c>
      <c r="O10" s="11">
        <v>56656</v>
      </c>
      <c r="Q10" s="37">
        <f t="shared" si="2"/>
        <v>226.624</v>
      </c>
      <c r="R10" s="14">
        <f t="shared" si="3"/>
        <v>0.99558740468794127</v>
      </c>
    </row>
    <row r="12" spans="1:20" x14ac:dyDescent="0.2">
      <c r="A12" s="11" t="s">
        <v>33</v>
      </c>
      <c r="B12" s="36" t="s">
        <v>32</v>
      </c>
      <c r="C12" s="36">
        <v>2</v>
      </c>
      <c r="D12" s="11">
        <v>4</v>
      </c>
      <c r="E12" s="11">
        <v>182</v>
      </c>
      <c r="F12" s="11">
        <v>25</v>
      </c>
      <c r="G12" s="11">
        <v>994</v>
      </c>
      <c r="H12" s="11">
        <v>807</v>
      </c>
      <c r="J12" s="37">
        <f t="shared" ref="J12" si="4">MIN(G12,H12,I12)/E12</f>
        <v>4.4340659340659343</v>
      </c>
      <c r="K12" s="14">
        <f t="shared" ref="K12" si="5">(MIN(G12,H12,I12)-E12)/MIN(G12,H12,I12)</f>
        <v>0.77447335811648077</v>
      </c>
      <c r="L12" s="11">
        <v>3413</v>
      </c>
      <c r="M12" s="11">
        <v>3172</v>
      </c>
      <c r="N12" s="11">
        <v>40968262</v>
      </c>
      <c r="O12" s="11">
        <v>182196</v>
      </c>
      <c r="P12" s="41"/>
      <c r="Q12" s="37">
        <f t="shared" ref="Q12:Q17" si="6">MIN(N12,O12,P12)/L12</f>
        <v>53.382947553472022</v>
      </c>
      <c r="R12" s="14">
        <f t="shared" ref="R12:R15" si="7">(MIN(N12,O12,P12)-L12)/MIN(N12,O12,P12)</f>
        <v>0.98126742628817321</v>
      </c>
      <c r="T12" s="11" t="s">
        <v>41</v>
      </c>
    </row>
    <row r="13" spans="1:20" x14ac:dyDescent="0.2">
      <c r="A13" s="11" t="s">
        <v>34</v>
      </c>
      <c r="B13" s="36" t="s">
        <v>35</v>
      </c>
      <c r="C13" s="36">
        <v>2</v>
      </c>
      <c r="D13" s="11">
        <v>4</v>
      </c>
      <c r="E13" s="11">
        <v>576</v>
      </c>
      <c r="F13" s="11">
        <v>64</v>
      </c>
      <c r="G13" s="11">
        <v>43310190</v>
      </c>
      <c r="H13" s="11">
        <v>607643</v>
      </c>
      <c r="J13" s="37">
        <f t="shared" ref="J13:J19" si="8">MIN(G13,H13,I13)/E13</f>
        <v>1054.9357638888889</v>
      </c>
      <c r="K13" s="14">
        <f t="shared" ref="K13:K15" si="9">(MIN(G13,H13,I13)-E13)/MIN(G13,H13,I13)</f>
        <v>0.99905207498481841</v>
      </c>
      <c r="L13" s="11">
        <v>337</v>
      </c>
      <c r="M13" s="11">
        <v>12</v>
      </c>
      <c r="N13" s="41">
        <v>320</v>
      </c>
      <c r="O13" s="11">
        <v>371</v>
      </c>
      <c r="Q13" s="37">
        <f t="shared" si="6"/>
        <v>0.94955489614243327</v>
      </c>
      <c r="R13" s="14">
        <f t="shared" si="7"/>
        <v>-5.3124999999999999E-2</v>
      </c>
      <c r="T13" s="11" t="s">
        <v>40</v>
      </c>
    </row>
    <row r="14" spans="1:20" x14ac:dyDescent="0.2">
      <c r="A14" s="11" t="s">
        <v>36</v>
      </c>
      <c r="B14" s="36" t="s">
        <v>37</v>
      </c>
      <c r="C14" s="36">
        <v>2</v>
      </c>
      <c r="D14" s="11">
        <v>4</v>
      </c>
      <c r="E14" s="11">
        <v>439</v>
      </c>
      <c r="F14" s="11">
        <v>104</v>
      </c>
      <c r="G14" s="11">
        <v>1511</v>
      </c>
      <c r="H14" s="11">
        <v>798</v>
      </c>
      <c r="J14" s="37">
        <f t="shared" si="8"/>
        <v>1.8177676537585421</v>
      </c>
      <c r="K14" s="14">
        <f t="shared" si="9"/>
        <v>0.44987468671679198</v>
      </c>
      <c r="L14" s="11">
        <v>591</v>
      </c>
      <c r="M14" s="11">
        <v>104</v>
      </c>
      <c r="N14" s="11">
        <v>715</v>
      </c>
      <c r="O14" s="41">
        <v>588</v>
      </c>
      <c r="Q14" s="37">
        <f t="shared" si="6"/>
        <v>0.99492385786802029</v>
      </c>
      <c r="R14" s="14">
        <f t="shared" si="7"/>
        <v>-5.1020408163265302E-3</v>
      </c>
      <c r="T14" s="11" t="s">
        <v>42</v>
      </c>
    </row>
    <row r="15" spans="1:20" x14ac:dyDescent="0.2">
      <c r="A15" s="11" t="s">
        <v>38</v>
      </c>
      <c r="B15" s="36" t="s">
        <v>37</v>
      </c>
      <c r="C15" s="36">
        <v>5</v>
      </c>
      <c r="D15" s="11">
        <v>31</v>
      </c>
      <c r="E15" s="11">
        <v>2105</v>
      </c>
      <c r="F15" s="11">
        <v>1632</v>
      </c>
      <c r="G15" s="11">
        <v>110543</v>
      </c>
      <c r="H15" s="11">
        <v>109305</v>
      </c>
      <c r="J15" s="37">
        <f t="shared" si="8"/>
        <v>51.926365795724465</v>
      </c>
      <c r="K15" s="14">
        <f t="shared" si="9"/>
        <v>0.98074196056904994</v>
      </c>
      <c r="L15" s="11">
        <v>2166</v>
      </c>
      <c r="M15" s="11">
        <v>1624</v>
      </c>
      <c r="N15" s="11">
        <v>109359</v>
      </c>
      <c r="O15" s="11">
        <v>109342</v>
      </c>
      <c r="Q15" s="37">
        <f t="shared" si="6"/>
        <v>50.481071098799632</v>
      </c>
      <c r="R15" s="14">
        <f t="shared" si="7"/>
        <v>0.98019059464798519</v>
      </c>
      <c r="T15" s="11" t="s">
        <v>42</v>
      </c>
    </row>
    <row r="17" spans="1:18" x14ac:dyDescent="0.2">
      <c r="A17" s="11" t="s">
        <v>33</v>
      </c>
      <c r="B17" s="36" t="s">
        <v>32</v>
      </c>
      <c r="C17" s="36">
        <v>3</v>
      </c>
      <c r="D17" s="11">
        <v>8</v>
      </c>
      <c r="E17" s="11">
        <v>474</v>
      </c>
      <c r="F17" s="11">
        <v>28</v>
      </c>
      <c r="G17" s="11">
        <v>738</v>
      </c>
      <c r="H17" s="11">
        <v>757</v>
      </c>
      <c r="J17" s="37">
        <f t="shared" si="8"/>
        <v>1.5569620253164558</v>
      </c>
      <c r="K17" s="14">
        <f t="shared" ref="K17:K19" si="10">(MIN(G17,H17,I17)-E17)/MIN(G17,H17,I17)</f>
        <v>0.35772357723577236</v>
      </c>
      <c r="L17" s="11">
        <v>11173</v>
      </c>
      <c r="M17" s="11">
        <v>10377</v>
      </c>
      <c r="O17" s="11">
        <v>318792</v>
      </c>
      <c r="P17" s="41"/>
      <c r="Q17" s="37">
        <f t="shared" si="6"/>
        <v>28.532354783853933</v>
      </c>
      <c r="R17" s="14">
        <f t="shared" ref="R17" si="11">(MIN(N17,O17,P17)-L17)/MIN(N17,O17,P17)</f>
        <v>0.96495206906070419</v>
      </c>
    </row>
    <row r="18" spans="1:18" x14ac:dyDescent="0.2">
      <c r="A18" s="11" t="s">
        <v>33</v>
      </c>
      <c r="B18" s="36" t="s">
        <v>32</v>
      </c>
      <c r="C18" s="36">
        <v>4</v>
      </c>
      <c r="D18" s="11">
        <v>16</v>
      </c>
      <c r="E18" s="11">
        <v>463</v>
      </c>
      <c r="F18" s="11">
        <v>33</v>
      </c>
      <c r="G18" s="11">
        <v>961</v>
      </c>
      <c r="H18" s="11">
        <v>1104</v>
      </c>
      <c r="J18" s="37">
        <f t="shared" si="8"/>
        <v>2.0755939524838012</v>
      </c>
      <c r="K18" s="14">
        <f t="shared" si="10"/>
        <v>0.51821019771071797</v>
      </c>
      <c r="L18" s="11">
        <v>39626</v>
      </c>
      <c r="M18" s="11">
        <v>37160</v>
      </c>
      <c r="O18" s="11">
        <v>680353</v>
      </c>
      <c r="P18" s="41"/>
      <c r="Q18" s="37">
        <f t="shared" ref="Q18" si="12">MIN(N18,O18,P18)/L18</f>
        <v>17.169358501993642</v>
      </c>
      <c r="R18" s="14">
        <f t="shared" ref="R18" si="13">(MIN(N18,O18,P18)-L18)/MIN(N18,O18,P18)</f>
        <v>0.94175670571012404</v>
      </c>
    </row>
    <row r="19" spans="1:18" x14ac:dyDescent="0.2">
      <c r="A19" s="11" t="s">
        <v>33</v>
      </c>
      <c r="B19" s="36" t="s">
        <v>32</v>
      </c>
      <c r="C19" s="36">
        <v>5</v>
      </c>
      <c r="D19" s="11">
        <v>32</v>
      </c>
      <c r="E19" s="11">
        <v>478</v>
      </c>
      <c r="F19" s="11">
        <v>22</v>
      </c>
      <c r="G19" s="11">
        <v>2237</v>
      </c>
      <c r="H19" s="11">
        <v>1820</v>
      </c>
      <c r="J19" s="37">
        <f t="shared" si="8"/>
        <v>3.8075313807531379</v>
      </c>
      <c r="K19" s="14">
        <f t="shared" si="10"/>
        <v>0.73736263736263741</v>
      </c>
      <c r="L19" s="11">
        <v>148672</v>
      </c>
      <c r="M19" s="11">
        <v>144416</v>
      </c>
      <c r="O19" s="11">
        <v>1317394</v>
      </c>
      <c r="P19" s="41"/>
      <c r="Q19" s="37">
        <f t="shared" ref="Q19" si="14">MIN(N19,O19,P19)/L19</f>
        <v>8.8610767326732667</v>
      </c>
      <c r="R19" s="14">
        <f t="shared" ref="R19" si="15">(MIN(N19,O19,P19)-L19)/MIN(N19,O19,P19)</f>
        <v>0.88714689758720622</v>
      </c>
    </row>
    <row r="20" spans="1:18" x14ac:dyDescent="0.2">
      <c r="A20" s="11" t="s">
        <v>33</v>
      </c>
      <c r="B20" s="36" t="s">
        <v>32</v>
      </c>
      <c r="C20" s="36">
        <v>6</v>
      </c>
      <c r="D20" s="11">
        <v>64</v>
      </c>
      <c r="E20" s="11">
        <v>349</v>
      </c>
      <c r="F20" s="11">
        <v>31</v>
      </c>
      <c r="G20" s="11">
        <v>11738</v>
      </c>
      <c r="H20" s="11">
        <v>10573</v>
      </c>
      <c r="J20" s="37">
        <f t="shared" ref="J20" si="16">MIN(G20,H20,I20)/E20</f>
        <v>30.295128939828079</v>
      </c>
      <c r="K20" s="14">
        <f t="shared" ref="K20" si="17">(MIN(G20,H20,I20)-E20)/MIN(G20,H20,I20)</f>
        <v>0.96699139317128535</v>
      </c>
      <c r="L20" s="11">
        <v>631276</v>
      </c>
      <c r="M20" s="11">
        <v>557583</v>
      </c>
      <c r="O20" s="11">
        <v>3019624</v>
      </c>
      <c r="P20" s="41"/>
      <c r="Q20" s="37">
        <f t="shared" ref="Q20" si="18">MIN(N20,O20,P20)/L20</f>
        <v>4.7833657544402133</v>
      </c>
      <c r="R20" s="14">
        <f t="shared" ref="R20" si="19">(MIN(N20,O20,P20)-L20)/MIN(N20,O20,P20)</f>
        <v>0.7909421835301349</v>
      </c>
    </row>
  </sheetData>
  <mergeCells count="2">
    <mergeCell ref="L1:R1"/>
    <mergeCell ref="E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AVG</vt:lpstr>
      <vt:lpstr>Workstations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Gomez Martinez</dc:creator>
  <cp:lastModifiedBy>Microsoft Office User</cp:lastModifiedBy>
  <cp:lastPrinted>2020-02-06T11:51:17Z</cp:lastPrinted>
  <dcterms:created xsi:type="dcterms:W3CDTF">2019-10-04T08:55:29Z</dcterms:created>
  <dcterms:modified xsi:type="dcterms:W3CDTF">2022-07-22T07:58:37Z</dcterms:modified>
</cp:coreProperties>
</file>