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FHML_TGX\SingleCell\Draft\"/>
    </mc:Choice>
  </mc:AlternateContent>
  <xr:revisionPtr revIDLastSave="0" documentId="13_ncr:1_{DF3D2A08-881E-4519-9669-3719220A244D}" xr6:coauthVersionLast="47" xr6:coauthVersionMax="47" xr10:uidLastSave="{00000000-0000-0000-0000-000000000000}"/>
  <bookViews>
    <workbookView xWindow="-120" yWindow="-120" windowWidth="29040" windowHeight="15840" activeTab="2" xr2:uid="{B2A70B3F-1095-4244-A663-438C69419621}"/>
  </bookViews>
  <sheets>
    <sheet name="Amount cells" sheetId="1" r:id="rId1"/>
    <sheet name="Hypoxia (all samp) (2)" sheetId="3" r:id="rId2"/>
    <sheet name="Hypoxia (only Control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3" l="1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M33" i="3" s="1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3" i="3"/>
  <c r="P34" i="3" s="1"/>
  <c r="O23" i="3"/>
  <c r="N23" i="3"/>
  <c r="M23" i="3"/>
  <c r="L23" i="3"/>
  <c r="L34" i="3" s="1"/>
  <c r="K23" i="3"/>
  <c r="P22" i="3"/>
  <c r="O22" i="3"/>
  <c r="N22" i="3"/>
  <c r="N34" i="3" s="1"/>
  <c r="M22" i="3"/>
  <c r="M34" i="3" s="1"/>
  <c r="L22" i="3"/>
  <c r="K22" i="3"/>
  <c r="K34" i="3" s="1"/>
  <c r="P21" i="3"/>
  <c r="O21" i="3"/>
  <c r="N21" i="3"/>
  <c r="M21" i="3"/>
  <c r="L21" i="3"/>
  <c r="K21" i="3"/>
  <c r="P20" i="3"/>
  <c r="P33" i="3" s="1"/>
  <c r="O20" i="3"/>
  <c r="O33" i="3" s="1"/>
  <c r="N20" i="3"/>
  <c r="N33" i="3" s="1"/>
  <c r="M20" i="3"/>
  <c r="L20" i="3"/>
  <c r="L33" i="3" s="1"/>
  <c r="K20" i="3"/>
  <c r="K33" i="3" s="1"/>
  <c r="D16" i="3"/>
  <c r="C16" i="3"/>
  <c r="H10" i="3"/>
  <c r="H15" i="3" s="1"/>
  <c r="G10" i="3"/>
  <c r="H9" i="3"/>
  <c r="G9" i="3"/>
  <c r="H8" i="3"/>
  <c r="H14" i="3" s="1"/>
  <c r="G8" i="3"/>
  <c r="G15" i="3" s="1"/>
  <c r="H6" i="3"/>
  <c r="G6" i="3"/>
  <c r="G16" i="3" s="1"/>
  <c r="H5" i="3"/>
  <c r="H16" i="3" s="1"/>
  <c r="G5" i="3"/>
  <c r="D16" i="2"/>
  <c r="C16" i="2"/>
  <c r="H8" i="2"/>
  <c r="H14" i="2" s="1"/>
  <c r="H12" i="2"/>
  <c r="H5" i="2"/>
  <c r="H16" i="2" s="1"/>
  <c r="G8" i="2"/>
  <c r="G5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K30" i="2"/>
  <c r="K29" i="2"/>
  <c r="K28" i="2"/>
  <c r="K27" i="2"/>
  <c r="K26" i="2"/>
  <c r="K25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O34" i="2" s="1"/>
  <c r="P22" i="2"/>
  <c r="L23" i="2"/>
  <c r="M23" i="2"/>
  <c r="N23" i="2"/>
  <c r="N34" i="2" s="1"/>
  <c r="O23" i="2"/>
  <c r="P23" i="2"/>
  <c r="K23" i="2"/>
  <c r="K22" i="2"/>
  <c r="K21" i="2"/>
  <c r="K20" i="2"/>
  <c r="E7" i="1"/>
  <c r="E6" i="1"/>
  <c r="D7" i="1"/>
  <c r="D6" i="1"/>
  <c r="E16" i="1"/>
  <c r="E15" i="1"/>
  <c r="D16" i="1"/>
  <c r="D15" i="1"/>
  <c r="M34" i="2" l="1"/>
  <c r="M33" i="2"/>
  <c r="N33" i="2"/>
  <c r="O33" i="2"/>
  <c r="P34" i="2"/>
  <c r="P33" i="2"/>
  <c r="L33" i="2"/>
  <c r="L34" i="2"/>
  <c r="K34" i="2"/>
  <c r="K33" i="2"/>
  <c r="H15" i="2"/>
  <c r="G13" i="2"/>
  <c r="G15" i="2"/>
  <c r="G16" i="2"/>
  <c r="H12" i="3"/>
  <c r="G13" i="3"/>
  <c r="H13" i="3"/>
  <c r="G12" i="3"/>
  <c r="G14" i="3"/>
  <c r="G12" i="2"/>
  <c r="H13" i="2"/>
  <c r="G14" i="2"/>
</calcChain>
</file>

<file path=xl/sharedStrings.xml><?xml version="1.0" encoding="utf-8"?>
<sst xmlns="http://schemas.openxmlformats.org/spreadsheetml/2006/main" count="150" uniqueCount="48">
  <si>
    <t>BeforeFilter</t>
  </si>
  <si>
    <t>AfterBasicFilter</t>
  </si>
  <si>
    <t>4_Ctrl_3D_ND</t>
  </si>
  <si>
    <t>5_Apap_3D_LD</t>
  </si>
  <si>
    <t>6_Apap_3D_HD</t>
  </si>
  <si>
    <t>1_Ctrl_2D_ND</t>
  </si>
  <si>
    <t>3_Apap_2D_LD</t>
  </si>
  <si>
    <t>2D</t>
  </si>
  <si>
    <t>3D</t>
  </si>
  <si>
    <t>average</t>
  </si>
  <si>
    <t>sd</t>
  </si>
  <si>
    <t>2D_ND</t>
  </si>
  <si>
    <t>2D_LD</t>
  </si>
  <si>
    <t>3D_ND</t>
  </si>
  <si>
    <t>3D_LD</t>
  </si>
  <si>
    <t>3D_HD</t>
  </si>
  <si>
    <t>Liver progenitor</t>
  </si>
  <si>
    <t>Hepatocytes</t>
  </si>
  <si>
    <t>Sinusoidal</t>
  </si>
  <si>
    <t>Kupffer</t>
  </si>
  <si>
    <t>Endothelial</t>
  </si>
  <si>
    <t>Hepatoblast</t>
  </si>
  <si>
    <t>Hypoxia annotated cells</t>
  </si>
  <si>
    <t>All cells</t>
  </si>
  <si>
    <t>Amount of cells</t>
  </si>
  <si>
    <t>Percentage</t>
  </si>
  <si>
    <t>3D_other_ND</t>
  </si>
  <si>
    <t>3D_other_LD</t>
  </si>
  <si>
    <t>3D_other_HD</t>
  </si>
  <si>
    <t>3D_Hypoxia_ND</t>
  </si>
  <si>
    <t>3D_Hypoxia_LD</t>
  </si>
  <si>
    <t>3D_Hypoxia_HD</t>
  </si>
  <si>
    <t>2D_other_ND</t>
  </si>
  <si>
    <t>2D_other_LD</t>
  </si>
  <si>
    <t>2D_Hypoxia_ND</t>
  </si>
  <si>
    <t>2D_Hypoxia_LD</t>
  </si>
  <si>
    <t>Per celltype</t>
  </si>
  <si>
    <t>Hypoxia</t>
  </si>
  <si>
    <t>other</t>
  </si>
  <si>
    <t>average 3D</t>
  </si>
  <si>
    <t>average 2D</t>
  </si>
  <si>
    <t>sd 2D</t>
  </si>
  <si>
    <t>sd 3D</t>
  </si>
  <si>
    <t>ttest</t>
  </si>
  <si>
    <t xml:space="preserve">ttest other </t>
  </si>
  <si>
    <t>ttest hyp</t>
  </si>
  <si>
    <t>Analysis: alll samples included</t>
  </si>
  <si>
    <t>% Hypoxia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</si>
</sst>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4" fontId="0" fillId="6" borderId="0" xfId="0" applyNumberFormat="1" applyFill="1"/>
    <xf numFmtId="164" fontId="0" fillId="7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FF5050"/>
      <color rgb="FFFF3300"/>
      <color rgb="FFFF00FF"/>
      <color rgb="FFFFCC66"/>
      <color rgb="FFDE0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EA-47FB-99CD-E0C65621EC3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A-47FB-99CD-E0C65621EC3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A-47FB-99CD-E0C65621EC3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EA-47FB-99CD-E0C65621EC3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A-47FB-99CD-E0C65621EC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('Amount cells'!$C$3:$C$4,'Amount cells'!$C$11:$C$13)</c:f>
              <c:strCache>
                <c:ptCount val="5"/>
                <c:pt idx="0">
                  <c:v>2D_ND</c:v>
                </c:pt>
                <c:pt idx="1">
                  <c:v>2D_LD</c:v>
                </c:pt>
                <c:pt idx="2">
                  <c:v>3D_ND</c:v>
                </c:pt>
                <c:pt idx="3">
                  <c:v>3D_LD</c:v>
                </c:pt>
                <c:pt idx="4">
                  <c:v>3D_HD</c:v>
                </c:pt>
              </c:strCache>
            </c:strRef>
          </c:cat>
          <c:val>
            <c:numRef>
              <c:f>('Amount cells'!$E$3:$E$4,'Amount cells'!$E$11:$E$13)</c:f>
              <c:numCache>
                <c:formatCode>General</c:formatCode>
                <c:ptCount val="5"/>
                <c:pt idx="0">
                  <c:v>1849</c:v>
                </c:pt>
                <c:pt idx="1">
                  <c:v>2317</c:v>
                </c:pt>
                <c:pt idx="2">
                  <c:v>2157</c:v>
                </c:pt>
                <c:pt idx="3">
                  <c:v>820</c:v>
                </c:pt>
                <c:pt idx="4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47FB-99CD-E0C65621EC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5158239"/>
        <c:axId val="914073615"/>
      </c:barChart>
      <c:catAx>
        <c:axId val="91515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4073615"/>
        <c:crosses val="autoZero"/>
        <c:auto val="1"/>
        <c:lblAlgn val="ctr"/>
        <c:lblOffset val="100"/>
        <c:noMultiLvlLbl val="0"/>
      </c:catAx>
      <c:valAx>
        <c:axId val="91407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 cells after filtering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515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'Hypoxia (all samp) (2)'!$C$4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(2)'!$B$5:$B$10</c:f>
              <c:strCache>
                <c:ptCount val="6"/>
                <c:pt idx="0">
                  <c:v>2D_ND</c:v>
                </c:pt>
                <c:pt idx="1">
                  <c:v>2D_LD</c:v>
                </c:pt>
                <c:pt idx="3">
                  <c:v>3D_ND</c:v>
                </c:pt>
                <c:pt idx="4">
                  <c:v>3D_LD</c:v>
                </c:pt>
                <c:pt idx="5">
                  <c:v>3D_HD</c:v>
                </c:pt>
              </c:strCache>
            </c:strRef>
          </c:cat>
          <c:val>
            <c:numRef>
              <c:f>'Hypoxia (all samp) (2)'!$C$5:$C$10</c:f>
              <c:numCache>
                <c:formatCode>General</c:formatCode>
                <c:ptCount val="6"/>
                <c:pt idx="0">
                  <c:v>1412</c:v>
                </c:pt>
                <c:pt idx="1">
                  <c:v>1688</c:v>
                </c:pt>
                <c:pt idx="3">
                  <c:v>1377</c:v>
                </c:pt>
                <c:pt idx="4">
                  <c:v>470</c:v>
                </c:pt>
                <c:pt idx="5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B74-AC77-722DB7D3FDE6}"/>
            </c:ext>
          </c:extLst>
        </c:ser>
        <c:ser>
          <c:idx val="1"/>
          <c:order val="1"/>
          <c:tx>
            <c:strRef>
              <c:f>'Hypoxia (all samp) (2)'!$D$4</c:f>
              <c:strCache>
                <c:ptCount val="1"/>
                <c:pt idx="0">
                  <c:v>Hypoxia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(2)'!$B$5:$B$10</c:f>
              <c:strCache>
                <c:ptCount val="6"/>
                <c:pt idx="0">
                  <c:v>2D_ND</c:v>
                </c:pt>
                <c:pt idx="1">
                  <c:v>2D_LD</c:v>
                </c:pt>
                <c:pt idx="3">
                  <c:v>3D_ND</c:v>
                </c:pt>
                <c:pt idx="4">
                  <c:v>3D_LD</c:v>
                </c:pt>
                <c:pt idx="5">
                  <c:v>3D_HD</c:v>
                </c:pt>
              </c:strCache>
            </c:strRef>
          </c:cat>
          <c:val>
            <c:numRef>
              <c:f>'Hypoxia (all samp) (2)'!$D$5:$D$10</c:f>
              <c:numCache>
                <c:formatCode>General</c:formatCode>
                <c:ptCount val="6"/>
                <c:pt idx="0">
                  <c:v>437</c:v>
                </c:pt>
                <c:pt idx="1">
                  <c:v>629</c:v>
                </c:pt>
                <c:pt idx="3">
                  <c:v>780</c:v>
                </c:pt>
                <c:pt idx="4">
                  <c:v>350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B74-AC77-722DB7D3FDE6}"/>
            </c:ext>
          </c:extLst>
        </c:ser>
        <c:ser>
          <c:idx val="2"/>
          <c:order val="2"/>
          <c:tx>
            <c:strRef>
              <c:f>'Hypoxia (all samp) (2)'!$H$4</c:f>
              <c:strCache>
                <c:ptCount val="1"/>
                <c:pt idx="0">
                  <c:v>% Hypoxia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'Hypoxia (all samp) (2)'!$H$5:$H$10</c:f>
              <c:numCache>
                <c:formatCode>0.0</c:formatCode>
                <c:ptCount val="6"/>
                <c:pt idx="0">
                  <c:v>23.634396971335857</c:v>
                </c:pt>
                <c:pt idx="1">
                  <c:v>27.147173068623221</c:v>
                </c:pt>
                <c:pt idx="3">
                  <c:v>36.161335187760777</c:v>
                </c:pt>
                <c:pt idx="4">
                  <c:v>42.68292682926829</c:v>
                </c:pt>
                <c:pt idx="5">
                  <c:v>37.195994277539342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B74-AC77-722DB7D3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229216"/>
        <c:axId val="959295888"/>
      </c:barChart>
      <c:catAx>
        <c:axId val="12462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9295888"/>
        <c:crosses val="autoZero"/>
        <c:auto val="1"/>
        <c:lblAlgn val="ctr"/>
        <c:lblOffset val="100"/>
        <c:noMultiLvlLbl val="0"/>
      </c:catAx>
      <c:valAx>
        <c:axId val="959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</a:t>
                </a:r>
                <a:r>
                  <a:rPr lang="nl-NL" baseline="0"/>
                  <a:t> of</a:t>
                </a:r>
                <a:r>
                  <a:rPr lang="nl-NL"/>
                  <a:t> cells per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622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'Hypoxia (all samp) (2)'!$G$19</c:f>
              <c:strCache>
                <c:ptCount val="1"/>
                <c:pt idx="0">
                  <c:v>Endothelial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(2)'!$G$20:$G$30</c:f>
              <c:numCache>
                <c:formatCode>General</c:formatCode>
                <c:ptCount val="11"/>
                <c:pt idx="0">
                  <c:v>23</c:v>
                </c:pt>
                <c:pt idx="1">
                  <c:v>22</c:v>
                </c:pt>
                <c:pt idx="2">
                  <c:v>311</c:v>
                </c:pt>
                <c:pt idx="3">
                  <c:v>478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590</c:v>
                </c:pt>
                <c:pt idx="9">
                  <c:v>297</c:v>
                </c:pt>
                <c:pt idx="1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1-449A-9587-58A7453F1329}"/>
            </c:ext>
          </c:extLst>
        </c:ser>
        <c:ser>
          <c:idx val="2"/>
          <c:order val="1"/>
          <c:tx>
            <c:strRef>
              <c:f>'Hypoxia (all samp) (2)'!$E$19</c:f>
              <c:strCache>
                <c:ptCount val="1"/>
                <c:pt idx="0">
                  <c:v>Hepatoblast</c:v>
                </c:pt>
              </c:strCache>
            </c:strRef>
          </c:tx>
          <c:spPr>
            <a:solidFill>
              <a:srgbClr val="FFCC6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(2)'!$E$20:$E$30</c:f>
              <c:numCache>
                <c:formatCode>General</c:formatCode>
                <c:ptCount val="11"/>
                <c:pt idx="0">
                  <c:v>215</c:v>
                </c:pt>
                <c:pt idx="1">
                  <c:v>203</c:v>
                </c:pt>
                <c:pt idx="2">
                  <c:v>51</c:v>
                </c:pt>
                <c:pt idx="3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1-449A-9587-58A7453F1329}"/>
            </c:ext>
          </c:extLst>
        </c:ser>
        <c:ser>
          <c:idx val="0"/>
          <c:order val="2"/>
          <c:tx>
            <c:strRef>
              <c:f>'Hypoxia (all samp) (2)'!$C$19</c:f>
              <c:strCache>
                <c:ptCount val="1"/>
                <c:pt idx="0">
                  <c:v>Hepatocytes</c:v>
                </c:pt>
              </c:strCache>
            </c:strRef>
          </c:tx>
          <c:spPr>
            <a:solidFill>
              <a:srgbClr val="00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(2)'!$C$20:$C$30</c:f>
              <c:numCache>
                <c:formatCode>General</c:formatCode>
                <c:ptCount val="11"/>
                <c:pt idx="0">
                  <c:v>467</c:v>
                </c:pt>
                <c:pt idx="1">
                  <c:v>969</c:v>
                </c:pt>
                <c:pt idx="2">
                  <c:v>42</c:v>
                </c:pt>
                <c:pt idx="3">
                  <c:v>98</c:v>
                </c:pt>
                <c:pt idx="5">
                  <c:v>528</c:v>
                </c:pt>
                <c:pt idx="6">
                  <c:v>118</c:v>
                </c:pt>
                <c:pt idx="7">
                  <c:v>130</c:v>
                </c:pt>
                <c:pt idx="8">
                  <c:v>96</c:v>
                </c:pt>
                <c:pt idx="9">
                  <c:v>20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1-449A-9587-58A7453F1329}"/>
            </c:ext>
          </c:extLst>
        </c:ser>
        <c:ser>
          <c:idx val="1"/>
          <c:order val="3"/>
          <c:tx>
            <c:strRef>
              <c:f>'Hypoxia (all samp) (2)'!$D$19</c:f>
              <c:strCache>
                <c:ptCount val="1"/>
                <c:pt idx="0">
                  <c:v>Liver progenitor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(2)'!$D$20:$D$30</c:f>
              <c:numCache>
                <c:formatCode>General</c:formatCode>
                <c:ptCount val="11"/>
                <c:pt idx="0">
                  <c:v>547</c:v>
                </c:pt>
                <c:pt idx="1">
                  <c:v>361</c:v>
                </c:pt>
                <c:pt idx="2">
                  <c:v>0</c:v>
                </c:pt>
                <c:pt idx="3">
                  <c:v>0</c:v>
                </c:pt>
                <c:pt idx="5">
                  <c:v>342</c:v>
                </c:pt>
                <c:pt idx="6">
                  <c:v>107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1-449A-9587-58A7453F1329}"/>
            </c:ext>
          </c:extLst>
        </c:ser>
        <c:ser>
          <c:idx val="3"/>
          <c:order val="4"/>
          <c:tx>
            <c:strRef>
              <c:f>'Hypoxia (all samp) (2)'!$F$19</c:f>
              <c:strCache>
                <c:ptCount val="1"/>
                <c:pt idx="0">
                  <c:v>Sinusoidal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(2)'!$F$20:$F$30</c:f>
              <c:numCache>
                <c:formatCode>General</c:formatCode>
                <c:ptCount val="11"/>
                <c:pt idx="0">
                  <c:v>160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5">
                  <c:v>377</c:v>
                </c:pt>
                <c:pt idx="6">
                  <c:v>235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1-449A-9587-58A7453F1329}"/>
            </c:ext>
          </c:extLst>
        </c:ser>
        <c:ser>
          <c:idx val="5"/>
          <c:order val="5"/>
          <c:tx>
            <c:strRef>
              <c:f>'Hypoxia (all samp) (2)'!$H$19</c:f>
              <c:strCache>
                <c:ptCount val="1"/>
                <c:pt idx="0">
                  <c:v>Kupffer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(all samp) (2)'!$B$20:$B$30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(all samp) (2)'!$H$20:$H$30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24</c:v>
                </c:pt>
                <c:pt idx="5">
                  <c:v>130</c:v>
                </c:pt>
                <c:pt idx="6">
                  <c:v>10</c:v>
                </c:pt>
                <c:pt idx="7">
                  <c:v>50</c:v>
                </c:pt>
                <c:pt idx="8">
                  <c:v>61</c:v>
                </c:pt>
                <c:pt idx="9">
                  <c:v>11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1-449A-9587-58A7453F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814000"/>
        <c:axId val="133473903"/>
      </c:barChart>
      <c:catAx>
        <c:axId val="13818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473903"/>
        <c:crosses val="autoZero"/>
        <c:auto val="1"/>
        <c:lblAlgn val="ctr"/>
        <c:lblOffset val="100"/>
        <c:noMultiLvlLbl val="0"/>
      </c:catAx>
      <c:valAx>
        <c:axId val="1334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 of cells pe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18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377044049365"/>
          <c:y val="1.8500167104996461E-2"/>
          <c:w val="0.24345878961735876"/>
          <c:h val="0.3105751450150893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'Hypoxia (only Controls)'!$C$4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Controls)'!$B$5:$B$10</c:f>
              <c:strCache>
                <c:ptCount val="6"/>
                <c:pt idx="0">
                  <c:v>2D_ND</c:v>
                </c:pt>
                <c:pt idx="1">
                  <c:v>2D_LD</c:v>
                </c:pt>
                <c:pt idx="3">
                  <c:v>3D_ND</c:v>
                </c:pt>
                <c:pt idx="4">
                  <c:v>3D_LD</c:v>
                </c:pt>
                <c:pt idx="5">
                  <c:v>3D_HD</c:v>
                </c:pt>
              </c:strCache>
            </c:strRef>
          </c:cat>
          <c:val>
            <c:numRef>
              <c:f>'Hypoxia (only Controls)'!$C$5:$C$10</c:f>
              <c:numCache>
                <c:formatCode>General</c:formatCode>
                <c:ptCount val="6"/>
                <c:pt idx="0">
                  <c:v>1525</c:v>
                </c:pt>
                <c:pt idx="3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3B1-B2F6-17D14AF332AE}"/>
            </c:ext>
          </c:extLst>
        </c:ser>
        <c:ser>
          <c:idx val="1"/>
          <c:order val="1"/>
          <c:tx>
            <c:strRef>
              <c:f>'Hypoxia (only Controls)'!$D$4</c:f>
              <c:strCache>
                <c:ptCount val="1"/>
                <c:pt idx="0">
                  <c:v>Hypoxia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Controls)'!$B$5:$B$10</c:f>
              <c:strCache>
                <c:ptCount val="6"/>
                <c:pt idx="0">
                  <c:v>2D_ND</c:v>
                </c:pt>
                <c:pt idx="1">
                  <c:v>2D_LD</c:v>
                </c:pt>
                <c:pt idx="3">
                  <c:v>3D_ND</c:v>
                </c:pt>
                <c:pt idx="4">
                  <c:v>3D_LD</c:v>
                </c:pt>
                <c:pt idx="5">
                  <c:v>3D_HD</c:v>
                </c:pt>
              </c:strCache>
            </c:strRef>
          </c:cat>
          <c:val>
            <c:numRef>
              <c:f>'Hypoxia (only Controls)'!$D$5:$D$10</c:f>
              <c:numCache>
                <c:formatCode>General</c:formatCode>
                <c:ptCount val="6"/>
                <c:pt idx="0">
                  <c:v>324</c:v>
                </c:pt>
                <c:pt idx="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3B1-B2F6-17D14AF3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229216"/>
        <c:axId val="959295888"/>
      </c:barChart>
      <c:catAx>
        <c:axId val="12462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9295888"/>
        <c:crosses val="autoZero"/>
        <c:auto val="1"/>
        <c:lblAlgn val="ctr"/>
        <c:lblOffset val="100"/>
        <c:noMultiLvlLbl val="0"/>
      </c:catAx>
      <c:valAx>
        <c:axId val="959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</a:t>
                </a:r>
                <a:r>
                  <a:rPr lang="nl-NL" baseline="0"/>
                  <a:t> of</a:t>
                </a:r>
                <a:r>
                  <a:rPr lang="nl-NL"/>
                  <a:t> cells per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622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'Hypoxia (only Controls)'!$G$19</c:f>
              <c:strCache>
                <c:ptCount val="1"/>
                <c:pt idx="0">
                  <c:v>Endothelial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Controls)'!$G$20:$G$30</c:f>
              <c:numCache>
                <c:formatCode>General</c:formatCode>
                <c:ptCount val="11"/>
                <c:pt idx="0">
                  <c:v>29</c:v>
                </c:pt>
                <c:pt idx="2">
                  <c:v>246</c:v>
                </c:pt>
                <c:pt idx="5">
                  <c:v>21</c:v>
                </c:pt>
                <c:pt idx="8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A-4024-9138-5029049345E6}"/>
            </c:ext>
          </c:extLst>
        </c:ser>
        <c:ser>
          <c:idx val="2"/>
          <c:order val="1"/>
          <c:tx>
            <c:strRef>
              <c:f>'Hypoxia (only Controls)'!$E$19</c:f>
              <c:strCache>
                <c:ptCount val="1"/>
                <c:pt idx="0">
                  <c:v>Hepatoblast</c:v>
                </c:pt>
              </c:strCache>
            </c:strRef>
          </c:tx>
          <c:spPr>
            <a:solidFill>
              <a:srgbClr val="FFCC6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Controls)'!$E$20:$E$30</c:f>
              <c:numCache>
                <c:formatCode>General</c:formatCode>
                <c:ptCount val="11"/>
                <c:pt idx="0">
                  <c:v>0</c:v>
                </c:pt>
                <c:pt idx="2">
                  <c:v>48</c:v>
                </c:pt>
                <c:pt idx="5">
                  <c:v>0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A-4024-9138-5029049345E6}"/>
            </c:ext>
          </c:extLst>
        </c:ser>
        <c:ser>
          <c:idx val="0"/>
          <c:order val="2"/>
          <c:tx>
            <c:strRef>
              <c:f>'Hypoxia (only Controls)'!$C$19</c:f>
              <c:strCache>
                <c:ptCount val="1"/>
                <c:pt idx="0">
                  <c:v>Hepatocytes</c:v>
                </c:pt>
              </c:strCache>
            </c:strRef>
          </c:tx>
          <c:spPr>
            <a:solidFill>
              <a:srgbClr val="00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Controls)'!$C$20:$C$30</c:f>
              <c:numCache>
                <c:formatCode>General</c:formatCode>
                <c:ptCount val="11"/>
                <c:pt idx="0">
                  <c:v>991</c:v>
                </c:pt>
                <c:pt idx="2">
                  <c:v>0</c:v>
                </c:pt>
                <c:pt idx="5">
                  <c:v>660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A-4024-9138-5029049345E6}"/>
            </c:ext>
          </c:extLst>
        </c:ser>
        <c:ser>
          <c:idx val="1"/>
          <c:order val="3"/>
          <c:tx>
            <c:strRef>
              <c:f>'Hypoxia (only Controls)'!$D$19</c:f>
              <c:strCache>
                <c:ptCount val="1"/>
                <c:pt idx="0">
                  <c:v>Liver progenitor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Controls)'!$D$20:$D$30</c:f>
              <c:numCache>
                <c:formatCode>General</c:formatCode>
                <c:ptCount val="11"/>
                <c:pt idx="0">
                  <c:v>468</c:v>
                </c:pt>
                <c:pt idx="2">
                  <c:v>0</c:v>
                </c:pt>
                <c:pt idx="5">
                  <c:v>312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A-4024-9138-5029049345E6}"/>
            </c:ext>
          </c:extLst>
        </c:ser>
        <c:ser>
          <c:idx val="3"/>
          <c:order val="4"/>
          <c:tx>
            <c:strRef>
              <c:f>'Hypoxia (only Controls)'!$F$19</c:f>
              <c:strCache>
                <c:ptCount val="1"/>
                <c:pt idx="0">
                  <c:v>Sinusoidal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Controls)'!$F$20:$F$30</c:f>
              <c:numCache>
                <c:formatCode>General</c:formatCode>
                <c:ptCount val="11"/>
                <c:pt idx="0">
                  <c:v>29</c:v>
                </c:pt>
                <c:pt idx="2">
                  <c:v>0</c:v>
                </c:pt>
                <c:pt idx="5">
                  <c:v>287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A-4024-9138-5029049345E6}"/>
            </c:ext>
          </c:extLst>
        </c:ser>
        <c:ser>
          <c:idx val="5"/>
          <c:order val="5"/>
          <c:tx>
            <c:strRef>
              <c:f>'Hypoxia (only Controls)'!$H$19</c:f>
              <c:strCache>
                <c:ptCount val="1"/>
                <c:pt idx="0">
                  <c:v>Kupffer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'Hypoxia (only Controls)'!$B$20:$B$30</c:f>
              <c:strCache>
                <c:ptCount val="11"/>
                <c:pt idx="0">
                  <c:v>2D_other_ND</c:v>
                </c:pt>
                <c:pt idx="1">
                  <c:v>2D_other_LD</c:v>
                </c:pt>
                <c:pt idx="2">
                  <c:v>2D_Hypoxia_ND</c:v>
                </c:pt>
                <c:pt idx="3">
                  <c:v>2D_Hypoxia_LD</c:v>
                </c:pt>
                <c:pt idx="5">
                  <c:v>3D_other_ND</c:v>
                </c:pt>
                <c:pt idx="6">
                  <c:v>3D_other_LD</c:v>
                </c:pt>
                <c:pt idx="7">
                  <c:v>3D_other_HD</c:v>
                </c:pt>
                <c:pt idx="8">
                  <c:v>3D_Hypoxia_ND</c:v>
                </c:pt>
                <c:pt idx="9">
                  <c:v>3D_Hypoxia_LD</c:v>
                </c:pt>
                <c:pt idx="10">
                  <c:v>3D_Hypoxia_HD</c:v>
                </c:pt>
              </c:strCache>
            </c:strRef>
          </c:cat>
          <c:val>
            <c:numRef>
              <c:f>'Hypoxia (only Controls)'!$H$20:$H$30</c:f>
              <c:numCache>
                <c:formatCode>General</c:formatCode>
                <c:ptCount val="11"/>
                <c:pt idx="0">
                  <c:v>8</c:v>
                </c:pt>
                <c:pt idx="2">
                  <c:v>30</c:v>
                </c:pt>
                <c:pt idx="5">
                  <c:v>158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A-4024-9138-502904934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814000"/>
        <c:axId val="133473903"/>
      </c:barChart>
      <c:catAx>
        <c:axId val="13818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473903"/>
        <c:crosses val="autoZero"/>
        <c:auto val="1"/>
        <c:lblAlgn val="ctr"/>
        <c:lblOffset val="100"/>
        <c:noMultiLvlLbl val="0"/>
      </c:catAx>
      <c:valAx>
        <c:axId val="1334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Amount of cells pe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18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45377044049365"/>
          <c:y val="1.8500167104996461E-2"/>
          <c:w val="0.24345878961735876"/>
          <c:h val="0.3105751450150893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3</xdr:row>
      <xdr:rowOff>38100</xdr:rowOff>
    </xdr:from>
    <xdr:to>
      <xdr:col>14</xdr:col>
      <xdr:colOff>100012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98062-5FE7-4623-12AF-1BB9DB089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1</xdr:row>
      <xdr:rowOff>33337</xdr:rowOff>
    </xdr:from>
    <xdr:to>
      <xdr:col>17</xdr:col>
      <xdr:colOff>128587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CDB4A-31C5-43A5-BA06-3C9B64A23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871537</xdr:colOff>
      <xdr:row>30</xdr:row>
      <xdr:rowOff>161924</xdr:rowOff>
    </xdr:from>
    <xdr:to>
      <xdr:col>7</xdr:col>
      <xdr:colOff>19050</xdr:colOff>
      <xdr:row>63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1D722-AD9B-463F-8CB2-516BD8FF1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1</xdr:row>
      <xdr:rowOff>33337</xdr:rowOff>
    </xdr:from>
    <xdr:to>
      <xdr:col>17</xdr:col>
      <xdr:colOff>128587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AECD57-8A82-BCD1-DC90-DE832180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871537</xdr:colOff>
      <xdr:row>30</xdr:row>
      <xdr:rowOff>161924</xdr:rowOff>
    </xdr:from>
    <xdr:to>
      <xdr:col>7</xdr:col>
      <xdr:colOff>19050</xdr:colOff>
      <xdr:row>63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872CE2-20CB-688E-C0FD-07B21F02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8958-F13F-4B91-AFD2-E9F0D0D8E62C}">
  <dimension ref="A1:E37"/>
  <sheetViews>
    <sheetView topLeftCell="A19" zoomScale="160" zoomScaleNormal="160" workbookViewId="0">
      <selection activeCell="A22" sqref="A22:P40"/>
    </sheetView>
  </sheetViews>
  <sheetFormatPr defaultRowHeight="15" x14ac:dyDescent="0.25"/>
  <cols>
    <col min="2" max="2" width="14.5703125" bestFit="1" customWidth="1"/>
    <col min="4" max="4" width="12" bestFit="1" customWidth="1"/>
  </cols>
  <sheetData>
    <row r="1" spans="1:5" x14ac:dyDescent="0.25">
      <c r="A1" t="s">
        <v>46</v>
      </c>
    </row>
    <row r="2" spans="1:5" x14ac:dyDescent="0.25">
      <c r="D2" t="s">
        <v>0</v>
      </c>
      <c r="E2" t="s">
        <v>1</v>
      </c>
    </row>
    <row r="3" spans="1:5" x14ac:dyDescent="0.25">
      <c r="A3" t="s">
        <v>7</v>
      </c>
      <c r="B3" t="s">
        <v>5</v>
      </c>
      <c r="C3" t="s">
        <v>11</v>
      </c>
      <c r="D3">
        <v>1721017</v>
      </c>
      <c r="E3">
        <v>1849</v>
      </c>
    </row>
    <row r="4" spans="1:5" x14ac:dyDescent="0.25">
      <c r="A4" t="s">
        <v>7</v>
      </c>
      <c r="B4" t="s">
        <v>6</v>
      </c>
      <c r="C4" t="s">
        <v>12</v>
      </c>
      <c r="D4">
        <v>1868440</v>
      </c>
      <c r="E4">
        <v>2317</v>
      </c>
    </row>
    <row r="6" spans="1:5" x14ac:dyDescent="0.25">
      <c r="B6" t="s">
        <v>9</v>
      </c>
      <c r="C6" t="s">
        <v>9</v>
      </c>
      <c r="D6">
        <f>AVERAGE(D3:D4)</f>
        <v>1794728.5</v>
      </c>
      <c r="E6" s="1">
        <f>AVERAGE(E3:E4)</f>
        <v>2083</v>
      </c>
    </row>
    <row r="7" spans="1:5" x14ac:dyDescent="0.25">
      <c r="B7" t="s">
        <v>10</v>
      </c>
      <c r="C7" t="s">
        <v>10</v>
      </c>
      <c r="D7">
        <f>STDEV(D3:D4)</f>
        <v>104243.8030028644</v>
      </c>
      <c r="E7" s="1">
        <f>STDEV(E3:E4)</f>
        <v>330.92597359530424</v>
      </c>
    </row>
    <row r="10" spans="1:5" x14ac:dyDescent="0.25">
      <c r="D10" t="s">
        <v>0</v>
      </c>
      <c r="E10" t="s">
        <v>1</v>
      </c>
    </row>
    <row r="11" spans="1:5" x14ac:dyDescent="0.25">
      <c r="A11" t="s">
        <v>8</v>
      </c>
      <c r="B11" t="s">
        <v>2</v>
      </c>
      <c r="C11" t="s">
        <v>13</v>
      </c>
      <c r="D11">
        <v>1429184</v>
      </c>
      <c r="E11">
        <v>2157</v>
      </c>
    </row>
    <row r="12" spans="1:5" x14ac:dyDescent="0.25">
      <c r="A12" t="s">
        <v>8</v>
      </c>
      <c r="B12" t="s">
        <v>3</v>
      </c>
      <c r="C12" t="s">
        <v>14</v>
      </c>
      <c r="D12">
        <v>1332147</v>
      </c>
      <c r="E12">
        <v>820</v>
      </c>
    </row>
    <row r="13" spans="1:5" x14ac:dyDescent="0.25">
      <c r="A13" t="s">
        <v>8</v>
      </c>
      <c r="B13" t="s">
        <v>4</v>
      </c>
      <c r="C13" t="s">
        <v>15</v>
      </c>
      <c r="D13">
        <v>1289468</v>
      </c>
      <c r="E13">
        <v>699</v>
      </c>
    </row>
    <row r="15" spans="1:5" x14ac:dyDescent="0.25">
      <c r="B15" t="s">
        <v>9</v>
      </c>
      <c r="C15" t="s">
        <v>9</v>
      </c>
      <c r="D15" s="1">
        <f>AVERAGE(D11:D13)</f>
        <v>1350266.3333333333</v>
      </c>
      <c r="E15" s="1">
        <f>AVERAGE(E11:E13)</f>
        <v>1225.3333333333333</v>
      </c>
    </row>
    <row r="16" spans="1:5" x14ac:dyDescent="0.25">
      <c r="B16" t="s">
        <v>10</v>
      </c>
      <c r="C16" t="s">
        <v>10</v>
      </c>
      <c r="D16" s="1">
        <f>STDEV(D11:D13)</f>
        <v>71598.693035092016</v>
      </c>
      <c r="E16" s="1">
        <f>STDEV(E11:E13)</f>
        <v>809.11206475576262</v>
      </c>
    </row>
    <row r="27" spans="5:5" x14ac:dyDescent="0.25">
      <c r="E27" s="1"/>
    </row>
    <row r="28" spans="5:5" x14ac:dyDescent="0.25">
      <c r="E28" s="1"/>
    </row>
    <row r="36" spans="4:5" x14ac:dyDescent="0.25">
      <c r="D36" s="1"/>
      <c r="E36" s="1"/>
    </row>
    <row r="37" spans="4:5" x14ac:dyDescent="0.25">
      <c r="D37" s="1"/>
      <c r="E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B9B2-5262-4CB2-8EF9-334121B7808E}">
  <dimension ref="A1:P34"/>
  <sheetViews>
    <sheetView topLeftCell="E2" zoomScale="160" zoomScaleNormal="160" workbookViewId="0">
      <selection activeCell="K10" sqref="K10"/>
    </sheetView>
  </sheetViews>
  <sheetFormatPr defaultRowHeight="15" x14ac:dyDescent="0.25"/>
  <cols>
    <col min="1" max="1" width="13.85546875" customWidth="1"/>
    <col min="2" max="2" width="15.28515625" bestFit="1" customWidth="1"/>
    <col min="3" max="3" width="15" bestFit="1" customWidth="1"/>
    <col min="4" max="4" width="15.28515625" bestFit="1" customWidth="1"/>
    <col min="5" max="5" width="11.7109375" bestFit="1" customWidth="1"/>
    <col min="6" max="6" width="12.85546875" bestFit="1" customWidth="1"/>
    <col min="7" max="7" width="11.5703125" customWidth="1"/>
    <col min="8" max="8" width="11.7109375" bestFit="1" customWidth="1"/>
    <col min="10" max="10" width="15.28515625" bestFit="1" customWidth="1"/>
    <col min="11" max="11" width="12" bestFit="1" customWidth="1"/>
    <col min="12" max="12" width="15.28515625" bestFit="1" customWidth="1"/>
    <col min="13" max="13" width="11.7109375" bestFit="1" customWidth="1"/>
    <col min="14" max="14" width="11.85546875" bestFit="1" customWidth="1"/>
    <col min="15" max="15" width="11.28515625" bestFit="1" customWidth="1"/>
    <col min="16" max="16" width="11.7109375" bestFit="1" customWidth="1"/>
  </cols>
  <sheetData>
    <row r="1" spans="1:8" x14ac:dyDescent="0.25">
      <c r="A1" t="s">
        <v>22</v>
      </c>
    </row>
    <row r="3" spans="1:8" x14ac:dyDescent="0.25">
      <c r="A3" t="s">
        <v>23</v>
      </c>
      <c r="C3" s="2" t="s">
        <v>24</v>
      </c>
      <c r="G3" s="2" t="s">
        <v>25</v>
      </c>
    </row>
    <row r="4" spans="1:8" x14ac:dyDescent="0.25">
      <c r="C4" t="s">
        <v>38</v>
      </c>
      <c r="D4" t="s">
        <v>37</v>
      </c>
      <c r="G4" t="s">
        <v>38</v>
      </c>
      <c r="H4" t="s">
        <v>47</v>
      </c>
    </row>
    <row r="5" spans="1:8" x14ac:dyDescent="0.25">
      <c r="B5" s="6" t="s">
        <v>11</v>
      </c>
      <c r="C5" s="6">
        <v>1412</v>
      </c>
      <c r="D5" s="3">
        <v>437</v>
      </c>
      <c r="F5" s="6" t="s">
        <v>11</v>
      </c>
      <c r="G5" s="15">
        <f>C5/(C5+D5)*100</f>
        <v>76.36560302866414</v>
      </c>
      <c r="H5" s="12">
        <f>D5/(D5+C5)*100</f>
        <v>23.634396971335857</v>
      </c>
    </row>
    <row r="6" spans="1:8" x14ac:dyDescent="0.25">
      <c r="B6" s="7" t="s">
        <v>12</v>
      </c>
      <c r="C6" s="7">
        <v>1688</v>
      </c>
      <c r="D6" s="4">
        <v>629</v>
      </c>
      <c r="F6" s="7" t="s">
        <v>12</v>
      </c>
      <c r="G6" s="10">
        <f>C6/(C6+D6)*100</f>
        <v>72.852826931376782</v>
      </c>
      <c r="H6" s="13">
        <f t="shared" ref="H6:H10" si="0">D6/(D6+C6)*100</f>
        <v>27.147173068623221</v>
      </c>
    </row>
    <row r="7" spans="1:8" x14ac:dyDescent="0.25">
      <c r="G7" s="9"/>
      <c r="H7" s="9"/>
    </row>
    <row r="8" spans="1:8" x14ac:dyDescent="0.25">
      <c r="B8" s="6" t="s">
        <v>13</v>
      </c>
      <c r="C8" s="6">
        <v>1377</v>
      </c>
      <c r="D8" s="3">
        <v>780</v>
      </c>
      <c r="F8" s="6" t="s">
        <v>13</v>
      </c>
      <c r="G8" s="15">
        <f t="shared" ref="G8:G10" si="1">C8/(C8+D8)*100</f>
        <v>63.838664812239223</v>
      </c>
      <c r="H8" s="12">
        <f t="shared" si="0"/>
        <v>36.161335187760777</v>
      </c>
    </row>
    <row r="9" spans="1:8" x14ac:dyDescent="0.25">
      <c r="B9" s="7" t="s">
        <v>14</v>
      </c>
      <c r="C9" s="7">
        <v>470</v>
      </c>
      <c r="D9" s="4">
        <v>350</v>
      </c>
      <c r="F9" s="7" t="s">
        <v>14</v>
      </c>
      <c r="G9" s="10">
        <f t="shared" si="1"/>
        <v>57.317073170731703</v>
      </c>
      <c r="H9" s="13">
        <f t="shared" si="0"/>
        <v>42.68292682926829</v>
      </c>
    </row>
    <row r="10" spans="1:8" x14ac:dyDescent="0.25">
      <c r="B10" s="8" t="s">
        <v>15</v>
      </c>
      <c r="C10" s="8">
        <v>439</v>
      </c>
      <c r="D10" s="5">
        <v>260</v>
      </c>
      <c r="F10" s="8" t="s">
        <v>15</v>
      </c>
      <c r="G10" s="11">
        <f t="shared" si="1"/>
        <v>62.804005722460651</v>
      </c>
      <c r="H10" s="14">
        <f t="shared" si="0"/>
        <v>37.195994277539342</v>
      </c>
    </row>
    <row r="12" spans="1:8" x14ac:dyDescent="0.25">
      <c r="F12" t="s">
        <v>40</v>
      </c>
      <c r="G12" s="9">
        <f>AVERAGE(G5:G6)</f>
        <v>74.609214980020454</v>
      </c>
      <c r="H12" s="9">
        <f>AVERAGE(H5:H6)</f>
        <v>25.390785019979539</v>
      </c>
    </row>
    <row r="13" spans="1:8" x14ac:dyDescent="0.25">
      <c r="F13" t="s">
        <v>41</v>
      </c>
      <c r="G13" s="9">
        <f>STDEV(G5:G6)</f>
        <v>2.4839077991819059</v>
      </c>
      <c r="H13" s="9">
        <f>STDEV(H5:H6)</f>
        <v>2.4839077991819107</v>
      </c>
    </row>
    <row r="14" spans="1:8" x14ac:dyDescent="0.25">
      <c r="F14" t="s">
        <v>39</v>
      </c>
      <c r="G14" s="9">
        <f>AVERAGE(G8:G10)</f>
        <v>61.319914568477195</v>
      </c>
      <c r="H14" s="9">
        <f>AVERAGE(H8:H10)</f>
        <v>38.680085431522805</v>
      </c>
    </row>
    <row r="15" spans="1:8" x14ac:dyDescent="0.25">
      <c r="F15" t="s">
        <v>42</v>
      </c>
      <c r="G15" s="9">
        <f>STDEV(G8:G10)</f>
        <v>3.5049513976151156</v>
      </c>
      <c r="H15" s="9">
        <f>STDEV(H8:H10)</f>
        <v>3.5049513976151134</v>
      </c>
    </row>
    <row r="16" spans="1:8" x14ac:dyDescent="0.25">
      <c r="B16" t="s">
        <v>43</v>
      </c>
      <c r="C16">
        <f>TTEST(C5:C6,C8:C10,2,2)</f>
        <v>0.15052409246703838</v>
      </c>
      <c r="D16">
        <f>TTEST(D5:D6,D8:D10,2,2)</f>
        <v>0.77140913521735588</v>
      </c>
      <c r="F16" t="s">
        <v>43</v>
      </c>
      <c r="G16">
        <f>TTEST(G5:G6,G8:G10,2,2)</f>
        <v>1.9915315715463688E-2</v>
      </c>
      <c r="H16">
        <f>TTEST(H5:H6,H8:H10,2,2)</f>
        <v>1.9915315715463643E-2</v>
      </c>
    </row>
    <row r="18" spans="1:16" x14ac:dyDescent="0.25">
      <c r="C18" s="2" t="s">
        <v>24</v>
      </c>
      <c r="K18" s="2" t="s">
        <v>25</v>
      </c>
    </row>
    <row r="19" spans="1:16" x14ac:dyDescent="0.25">
      <c r="A19" t="s">
        <v>36</v>
      </c>
      <c r="C19" t="s">
        <v>17</v>
      </c>
      <c r="D19" t="s">
        <v>16</v>
      </c>
      <c r="E19" t="s">
        <v>21</v>
      </c>
      <c r="F19" t="s">
        <v>18</v>
      </c>
      <c r="G19" t="s">
        <v>20</v>
      </c>
      <c r="H19" t="s">
        <v>19</v>
      </c>
      <c r="K19" t="s">
        <v>17</v>
      </c>
      <c r="L19" t="s">
        <v>16</v>
      </c>
      <c r="M19" t="s">
        <v>21</v>
      </c>
      <c r="N19" t="s">
        <v>18</v>
      </c>
      <c r="O19" t="s">
        <v>20</v>
      </c>
      <c r="P19" t="s">
        <v>19</v>
      </c>
    </row>
    <row r="20" spans="1:16" x14ac:dyDescent="0.25">
      <c r="B20" s="6" t="s">
        <v>32</v>
      </c>
      <c r="C20" s="6">
        <v>467</v>
      </c>
      <c r="D20" s="6">
        <v>547</v>
      </c>
      <c r="E20" s="6">
        <v>215</v>
      </c>
      <c r="F20" s="6">
        <v>160</v>
      </c>
      <c r="G20" s="6">
        <v>23</v>
      </c>
      <c r="H20" s="6">
        <v>0</v>
      </c>
      <c r="J20" s="6" t="s">
        <v>32</v>
      </c>
      <c r="K20" s="15">
        <f>C20/(C20+C22)*100</f>
        <v>91.748526522593323</v>
      </c>
      <c r="L20" s="15">
        <f t="shared" ref="L20:P21" si="2">D20/(D20+D22)*100</f>
        <v>100</v>
      </c>
      <c r="M20" s="15">
        <f t="shared" si="2"/>
        <v>80.827067669172934</v>
      </c>
      <c r="N20" s="15">
        <f t="shared" si="2"/>
        <v>100</v>
      </c>
      <c r="O20" s="15">
        <f t="shared" si="2"/>
        <v>6.88622754491018</v>
      </c>
      <c r="P20" s="15">
        <f t="shared" si="2"/>
        <v>0</v>
      </c>
    </row>
    <row r="21" spans="1:16" x14ac:dyDescent="0.25">
      <c r="B21" s="7" t="s">
        <v>33</v>
      </c>
      <c r="C21" s="7">
        <v>969</v>
      </c>
      <c r="D21" s="7">
        <v>361</v>
      </c>
      <c r="E21" s="7">
        <v>203</v>
      </c>
      <c r="F21" s="7">
        <v>133</v>
      </c>
      <c r="G21" s="7">
        <v>22</v>
      </c>
      <c r="H21" s="7">
        <v>0</v>
      </c>
      <c r="J21" s="7" t="s">
        <v>33</v>
      </c>
      <c r="K21" s="10">
        <f>C21/(C21+C23)*100</f>
        <v>90.81537019681349</v>
      </c>
      <c r="L21" s="10">
        <f t="shared" si="2"/>
        <v>100</v>
      </c>
      <c r="M21" s="10">
        <f t="shared" si="2"/>
        <v>87.5</v>
      </c>
      <c r="N21" s="10">
        <f t="shared" si="2"/>
        <v>100</v>
      </c>
      <c r="O21" s="10">
        <f t="shared" si="2"/>
        <v>4.3999999999999995</v>
      </c>
      <c r="P21" s="10">
        <f t="shared" si="2"/>
        <v>0</v>
      </c>
    </row>
    <row r="22" spans="1:16" x14ac:dyDescent="0.25">
      <c r="B22" s="3" t="s">
        <v>34</v>
      </c>
      <c r="C22" s="3">
        <v>42</v>
      </c>
      <c r="D22" s="3">
        <v>0</v>
      </c>
      <c r="E22" s="3">
        <v>51</v>
      </c>
      <c r="F22" s="3">
        <v>0</v>
      </c>
      <c r="G22" s="3">
        <v>311</v>
      </c>
      <c r="H22" s="3">
        <v>33</v>
      </c>
      <c r="J22" s="3" t="s">
        <v>34</v>
      </c>
      <c r="K22" s="12">
        <f>C22/(C22+C20)*100</f>
        <v>8.2514734774066802</v>
      </c>
      <c r="L22" s="12">
        <f t="shared" ref="L22:P23" si="3">D22/(D22+D20)*100</f>
        <v>0</v>
      </c>
      <c r="M22" s="12">
        <f t="shared" si="3"/>
        <v>19.172932330827066</v>
      </c>
      <c r="N22" s="12">
        <f t="shared" si="3"/>
        <v>0</v>
      </c>
      <c r="O22" s="12">
        <f t="shared" si="3"/>
        <v>93.113772455089816</v>
      </c>
      <c r="P22" s="12">
        <f t="shared" si="3"/>
        <v>100</v>
      </c>
    </row>
    <row r="23" spans="1:16" x14ac:dyDescent="0.25">
      <c r="B23" s="4" t="s">
        <v>35</v>
      </c>
      <c r="C23" s="4">
        <v>98</v>
      </c>
      <c r="D23" s="4">
        <v>0</v>
      </c>
      <c r="E23" s="4">
        <v>29</v>
      </c>
      <c r="F23" s="4">
        <v>0</v>
      </c>
      <c r="G23" s="4">
        <v>478</v>
      </c>
      <c r="H23" s="4">
        <v>24</v>
      </c>
      <c r="J23" s="4" t="s">
        <v>35</v>
      </c>
      <c r="K23" s="13">
        <f>C23/(C23+C21)*100</f>
        <v>9.184629803186505</v>
      </c>
      <c r="L23" s="13">
        <f t="shared" si="3"/>
        <v>0</v>
      </c>
      <c r="M23" s="13">
        <f t="shared" si="3"/>
        <v>12.5</v>
      </c>
      <c r="N23" s="13">
        <f t="shared" si="3"/>
        <v>0</v>
      </c>
      <c r="O23" s="13">
        <f t="shared" si="3"/>
        <v>95.6</v>
      </c>
      <c r="P23" s="13">
        <f t="shared" si="3"/>
        <v>100</v>
      </c>
    </row>
    <row r="25" spans="1:16" x14ac:dyDescent="0.25">
      <c r="B25" s="6" t="s">
        <v>26</v>
      </c>
      <c r="C25" s="6">
        <v>528</v>
      </c>
      <c r="D25" s="6">
        <v>342</v>
      </c>
      <c r="E25" s="6">
        <v>0</v>
      </c>
      <c r="F25" s="6">
        <v>377</v>
      </c>
      <c r="G25" s="6">
        <v>0</v>
      </c>
      <c r="H25" s="6">
        <v>130</v>
      </c>
      <c r="J25" s="6" t="s">
        <v>26</v>
      </c>
      <c r="K25" s="15">
        <f>C25/(C25+C28)*100</f>
        <v>84.615384615384613</v>
      </c>
      <c r="L25" s="15">
        <f t="shared" ref="L25:P27" si="4">D25/(D25+D28)*100</f>
        <v>100</v>
      </c>
      <c r="M25" s="15">
        <f t="shared" si="4"/>
        <v>0</v>
      </c>
      <c r="N25" s="15">
        <f t="shared" si="4"/>
        <v>100</v>
      </c>
      <c r="O25" s="15">
        <f t="shared" si="4"/>
        <v>0</v>
      </c>
      <c r="P25" s="15">
        <f t="shared" si="4"/>
        <v>68.062827225130889</v>
      </c>
    </row>
    <row r="26" spans="1:16" x14ac:dyDescent="0.25">
      <c r="B26" s="7" t="s">
        <v>27</v>
      </c>
      <c r="C26" s="7">
        <v>118</v>
      </c>
      <c r="D26" s="7">
        <v>107</v>
      </c>
      <c r="E26" s="7">
        <v>0</v>
      </c>
      <c r="F26" s="7">
        <v>235</v>
      </c>
      <c r="G26" s="7">
        <v>0</v>
      </c>
      <c r="H26" s="7">
        <v>10</v>
      </c>
      <c r="J26" s="7" t="s">
        <v>27</v>
      </c>
      <c r="K26" s="10">
        <f>C26/(C26+C29)*100</f>
        <v>85.507246376811594</v>
      </c>
      <c r="L26" s="10">
        <f t="shared" si="4"/>
        <v>100</v>
      </c>
      <c r="M26" s="10">
        <f t="shared" si="4"/>
        <v>0</v>
      </c>
      <c r="N26" s="10">
        <f t="shared" si="4"/>
        <v>100</v>
      </c>
      <c r="O26" s="10">
        <f t="shared" si="4"/>
        <v>0</v>
      </c>
      <c r="P26" s="10">
        <f t="shared" si="4"/>
        <v>47.619047619047613</v>
      </c>
    </row>
    <row r="27" spans="1:16" x14ac:dyDescent="0.25">
      <c r="B27" s="8" t="s">
        <v>28</v>
      </c>
      <c r="C27" s="8">
        <v>130</v>
      </c>
      <c r="D27" s="8">
        <v>59</v>
      </c>
      <c r="E27" s="8">
        <v>0</v>
      </c>
      <c r="F27" s="8">
        <v>200</v>
      </c>
      <c r="G27" s="8">
        <v>0</v>
      </c>
      <c r="H27" s="8">
        <v>50</v>
      </c>
      <c r="J27" s="8" t="s">
        <v>28</v>
      </c>
      <c r="K27" s="11">
        <f>C27/(C27+C30)*100</f>
        <v>90.277777777777786</v>
      </c>
      <c r="L27" s="11">
        <f t="shared" si="4"/>
        <v>100</v>
      </c>
      <c r="M27" s="11">
        <f t="shared" si="4"/>
        <v>0</v>
      </c>
      <c r="N27" s="11">
        <f t="shared" si="4"/>
        <v>100</v>
      </c>
      <c r="O27" s="11">
        <f t="shared" si="4"/>
        <v>0</v>
      </c>
      <c r="P27" s="11">
        <f t="shared" si="4"/>
        <v>75.757575757575751</v>
      </c>
    </row>
    <row r="28" spans="1:16" x14ac:dyDescent="0.25">
      <c r="B28" s="3" t="s">
        <v>29</v>
      </c>
      <c r="C28" s="3">
        <v>96</v>
      </c>
      <c r="D28" s="3">
        <v>0</v>
      </c>
      <c r="E28" s="3">
        <v>33</v>
      </c>
      <c r="F28" s="3">
        <v>0</v>
      </c>
      <c r="G28" s="3">
        <v>590</v>
      </c>
      <c r="H28" s="3">
        <v>61</v>
      </c>
      <c r="J28" s="3" t="s">
        <v>29</v>
      </c>
      <c r="K28" s="12">
        <f>C28/(C28+C25)*100</f>
        <v>15.384615384615385</v>
      </c>
      <c r="L28" s="12">
        <f t="shared" ref="L28:P30" si="5">D28/(D28+D25)*100</f>
        <v>0</v>
      </c>
      <c r="M28" s="12">
        <f t="shared" si="5"/>
        <v>100</v>
      </c>
      <c r="N28" s="12">
        <f t="shared" si="5"/>
        <v>0</v>
      </c>
      <c r="O28" s="12">
        <f t="shared" si="5"/>
        <v>100</v>
      </c>
      <c r="P28" s="12">
        <f t="shared" si="5"/>
        <v>31.937172774869111</v>
      </c>
    </row>
    <row r="29" spans="1:16" x14ac:dyDescent="0.25">
      <c r="B29" s="4" t="s">
        <v>30</v>
      </c>
      <c r="C29" s="4">
        <v>20</v>
      </c>
      <c r="D29" s="4">
        <v>0</v>
      </c>
      <c r="E29" s="4">
        <v>22</v>
      </c>
      <c r="F29" s="4">
        <v>0</v>
      </c>
      <c r="G29" s="4">
        <v>297</v>
      </c>
      <c r="H29" s="4">
        <v>11</v>
      </c>
      <c r="J29" s="4" t="s">
        <v>30</v>
      </c>
      <c r="K29" s="13">
        <f>C29/(C29+C26)*100</f>
        <v>14.492753623188406</v>
      </c>
      <c r="L29" s="13">
        <f t="shared" si="5"/>
        <v>0</v>
      </c>
      <c r="M29" s="13">
        <f t="shared" si="5"/>
        <v>100</v>
      </c>
      <c r="N29" s="13">
        <f t="shared" si="5"/>
        <v>0</v>
      </c>
      <c r="O29" s="13">
        <f t="shared" si="5"/>
        <v>100</v>
      </c>
      <c r="P29" s="13">
        <f t="shared" si="5"/>
        <v>52.380952380952387</v>
      </c>
    </row>
    <row r="30" spans="1:16" x14ac:dyDescent="0.25">
      <c r="B30" s="5" t="s">
        <v>31</v>
      </c>
      <c r="C30" s="5">
        <v>14</v>
      </c>
      <c r="D30" s="5">
        <v>0</v>
      </c>
      <c r="E30" s="5">
        <v>15</v>
      </c>
      <c r="F30" s="5">
        <v>0</v>
      </c>
      <c r="G30" s="5">
        <v>215</v>
      </c>
      <c r="H30" s="5">
        <v>16</v>
      </c>
      <c r="J30" s="5" t="s">
        <v>31</v>
      </c>
      <c r="K30" s="14">
        <f>C30/(C30+C27)*100</f>
        <v>9.7222222222222232</v>
      </c>
      <c r="L30" s="14">
        <f t="shared" si="5"/>
        <v>0</v>
      </c>
      <c r="M30" s="14">
        <f t="shared" si="5"/>
        <v>100</v>
      </c>
      <c r="N30" s="14">
        <f t="shared" si="5"/>
        <v>0</v>
      </c>
      <c r="O30" s="14">
        <f t="shared" si="5"/>
        <v>100</v>
      </c>
      <c r="P30" s="14">
        <f t="shared" si="5"/>
        <v>24.242424242424242</v>
      </c>
    </row>
    <row r="33" spans="10:16" x14ac:dyDescent="0.25">
      <c r="J33" t="s">
        <v>44</v>
      </c>
      <c r="K33">
        <f>TTEST(K20:K21,K25:K27,2,2)</f>
        <v>0.14595952523760614</v>
      </c>
      <c r="L33" t="e">
        <f t="shared" ref="L33:P33" si="6">TTEST(L20:L21,L25:L27,2,2)</f>
        <v>#DIV/0!</v>
      </c>
      <c r="M33">
        <f t="shared" si="6"/>
        <v>5.6713563595570391E-5</v>
      </c>
      <c r="N33" t="e">
        <f t="shared" si="6"/>
        <v>#DIV/0!</v>
      </c>
      <c r="O33">
        <f t="shared" si="6"/>
        <v>8.8902863753333172E-3</v>
      </c>
      <c r="P33">
        <f t="shared" si="6"/>
        <v>9.7812865149926494E-3</v>
      </c>
    </row>
    <row r="34" spans="10:16" x14ac:dyDescent="0.25">
      <c r="J34" t="s">
        <v>45</v>
      </c>
      <c r="K34">
        <f>TTEST(K22:K23,K28:K30,2,2)</f>
        <v>0.14595952523760569</v>
      </c>
      <c r="L34" t="e">
        <f t="shared" ref="L34:P34" si="7">TTEST(L22:L23,L28:L30,2,2)</f>
        <v>#DIV/0!</v>
      </c>
      <c r="M34">
        <f t="shared" si="7"/>
        <v>5.6713563595570391E-5</v>
      </c>
      <c r="N34" t="e">
        <f t="shared" si="7"/>
        <v>#DIV/0!</v>
      </c>
      <c r="O34">
        <f t="shared" si="7"/>
        <v>8.8902863753332739E-3</v>
      </c>
      <c r="P34">
        <f t="shared" si="7"/>
        <v>9.7812865149926546E-3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7B68-FA06-4637-A61F-A2173B8E8399}">
  <dimension ref="A1:P34"/>
  <sheetViews>
    <sheetView tabSelected="1" topLeftCell="A22" workbookViewId="0">
      <selection activeCell="I4" sqref="I4:I5"/>
    </sheetView>
  </sheetViews>
  <sheetFormatPr defaultRowHeight="15" x14ac:dyDescent="0.25"/>
  <cols>
    <col min="1" max="1" width="13.85546875" customWidth="1"/>
    <col min="2" max="2" width="15.28515625" bestFit="1" customWidth="1"/>
    <col min="3" max="3" width="15" bestFit="1" customWidth="1"/>
    <col min="4" max="4" width="15.28515625" bestFit="1" customWidth="1"/>
    <col min="5" max="5" width="11.7109375" bestFit="1" customWidth="1"/>
    <col min="6" max="6" width="12.85546875" bestFit="1" customWidth="1"/>
    <col min="7" max="7" width="11.5703125" customWidth="1"/>
    <col min="8" max="8" width="11.7109375" bestFit="1" customWidth="1"/>
    <col min="10" max="10" width="15.28515625" bestFit="1" customWidth="1"/>
    <col min="11" max="11" width="12" bestFit="1" customWidth="1"/>
    <col min="12" max="12" width="15.28515625" bestFit="1" customWidth="1"/>
    <col min="13" max="13" width="11.7109375" bestFit="1" customWidth="1"/>
    <col min="14" max="14" width="11.85546875" bestFit="1" customWidth="1"/>
    <col min="15" max="15" width="11.28515625" bestFit="1" customWidth="1"/>
    <col min="16" max="16" width="11.7109375" bestFit="1" customWidth="1"/>
  </cols>
  <sheetData>
    <row r="1" spans="1:8" x14ac:dyDescent="0.25">
      <c r="A1" t="s">
        <v>22</v>
      </c>
    </row>
    <row r="3" spans="1:8" x14ac:dyDescent="0.25">
      <c r="A3" t="s">
        <v>23</v>
      </c>
      <c r="C3" s="2" t="s">
        <v>24</v>
      </c>
      <c r="G3" s="2" t="s">
        <v>25</v>
      </c>
    </row>
    <row r="4" spans="1:8" x14ac:dyDescent="0.25">
      <c r="C4" t="s">
        <v>38</v>
      </c>
      <c r="D4" t="s">
        <v>37</v>
      </c>
      <c r="G4" t="s">
        <v>38</v>
      </c>
      <c r="H4" t="s">
        <v>37</v>
      </c>
    </row>
    <row r="5" spans="1:8" x14ac:dyDescent="0.25">
      <c r="B5" s="6" t="s">
        <v>11</v>
      </c>
      <c r="C5" s="6">
        <v>1525</v>
      </c>
      <c r="D5" s="3">
        <v>324</v>
      </c>
      <c r="F5" s="6" t="s">
        <v>11</v>
      </c>
      <c r="G5" s="15">
        <f>C5/(C5+D5)*100</f>
        <v>82.477014602487827</v>
      </c>
      <c r="H5" s="12">
        <f>D5/(D5+C5)*100</f>
        <v>17.522985397512169</v>
      </c>
    </row>
    <row r="6" spans="1:8" x14ac:dyDescent="0.25">
      <c r="B6" s="7" t="s">
        <v>12</v>
      </c>
      <c r="C6" s="7"/>
      <c r="D6" s="4"/>
      <c r="F6" s="7" t="s">
        <v>12</v>
      </c>
      <c r="G6" s="10"/>
      <c r="H6" s="13"/>
    </row>
    <row r="7" spans="1:8" x14ac:dyDescent="0.25">
      <c r="G7" s="9"/>
      <c r="H7" s="9"/>
    </row>
    <row r="8" spans="1:8" x14ac:dyDescent="0.25">
      <c r="B8" s="6" t="s">
        <v>13</v>
      </c>
      <c r="C8" s="6">
        <v>1438</v>
      </c>
      <c r="D8" s="3">
        <v>719</v>
      </c>
      <c r="F8" s="6" t="s">
        <v>13</v>
      </c>
      <c r="G8" s="15">
        <f t="shared" ref="G8:G10" si="0">C8/(C8+D8)*100</f>
        <v>66.666666666666657</v>
      </c>
      <c r="H8" s="12">
        <f t="shared" ref="H6:H10" si="1">D8/(D8+C8)*100</f>
        <v>33.333333333333329</v>
      </c>
    </row>
    <row r="9" spans="1:8" x14ac:dyDescent="0.25">
      <c r="B9" s="7" t="s">
        <v>14</v>
      </c>
      <c r="C9" s="7"/>
      <c r="D9" s="4"/>
      <c r="F9" s="7" t="s">
        <v>14</v>
      </c>
      <c r="G9" s="10"/>
      <c r="H9" s="13"/>
    </row>
    <row r="10" spans="1:8" x14ac:dyDescent="0.25">
      <c r="B10" s="8" t="s">
        <v>15</v>
      </c>
      <c r="C10" s="8"/>
      <c r="D10" s="5"/>
      <c r="F10" s="8" t="s">
        <v>15</v>
      </c>
      <c r="G10" s="11"/>
      <c r="H10" s="14"/>
    </row>
    <row r="12" spans="1:8" x14ac:dyDescent="0.25">
      <c r="F12" t="s">
        <v>40</v>
      </c>
      <c r="G12" s="9">
        <f>AVERAGE(G5:G6)</f>
        <v>82.477014602487827</v>
      </c>
      <c r="H12" s="9">
        <f>AVERAGE(H5:H6)</f>
        <v>17.522985397512169</v>
      </c>
    </row>
    <row r="13" spans="1:8" x14ac:dyDescent="0.25">
      <c r="F13" t="s">
        <v>41</v>
      </c>
      <c r="G13" s="9" t="e">
        <f>STDEV(G5:G6)</f>
        <v>#DIV/0!</v>
      </c>
      <c r="H13" s="9" t="e">
        <f>STDEV(H5:H6)</f>
        <v>#DIV/0!</v>
      </c>
    </row>
    <row r="14" spans="1:8" x14ac:dyDescent="0.25">
      <c r="F14" t="s">
        <v>39</v>
      </c>
      <c r="G14" s="9">
        <f>AVERAGE(G8:G10)</f>
        <v>66.666666666666657</v>
      </c>
      <c r="H14" s="9">
        <f>AVERAGE(H8:H10)</f>
        <v>33.333333333333329</v>
      </c>
    </row>
    <row r="15" spans="1:8" x14ac:dyDescent="0.25">
      <c r="F15" t="s">
        <v>42</v>
      </c>
      <c r="G15" s="9" t="e">
        <f>STDEV(G8:G10)</f>
        <v>#DIV/0!</v>
      </c>
      <c r="H15" s="9" t="e">
        <f>STDEV(H8:H10)</f>
        <v>#DIV/0!</v>
      </c>
    </row>
    <row r="16" spans="1:8" x14ac:dyDescent="0.25">
      <c r="B16" t="s">
        <v>43</v>
      </c>
      <c r="C16" t="e">
        <f>TTEST(C5:C6,C8:C10,2,2)</f>
        <v>#DIV/0!</v>
      </c>
      <c r="D16" t="e">
        <f>TTEST(D5:D6,D8:D10,2,2)</f>
        <v>#DIV/0!</v>
      </c>
      <c r="F16" t="s">
        <v>43</v>
      </c>
      <c r="G16" t="e">
        <f>TTEST(G5:G6,G8:G10,2,2)</f>
        <v>#DIV/0!</v>
      </c>
      <c r="H16" t="e">
        <f>TTEST(H5:H6,H8:H10,2,2)</f>
        <v>#DIV/0!</v>
      </c>
    </row>
    <row r="18" spans="1:16" x14ac:dyDescent="0.25">
      <c r="C18" s="2" t="s">
        <v>24</v>
      </c>
      <c r="K18" s="2" t="s">
        <v>25</v>
      </c>
    </row>
    <row r="19" spans="1:16" x14ac:dyDescent="0.25">
      <c r="A19" t="s">
        <v>36</v>
      </c>
      <c r="C19" t="s">
        <v>17</v>
      </c>
      <c r="D19" t="s">
        <v>16</v>
      </c>
      <c r="E19" t="s">
        <v>21</v>
      </c>
      <c r="F19" t="s">
        <v>18</v>
      </c>
      <c r="G19" t="s">
        <v>20</v>
      </c>
      <c r="H19" t="s">
        <v>19</v>
      </c>
      <c r="K19" t="s">
        <v>17</v>
      </c>
      <c r="L19" t="s">
        <v>16</v>
      </c>
      <c r="M19" t="s">
        <v>21</v>
      </c>
      <c r="N19" t="s">
        <v>18</v>
      </c>
      <c r="O19" t="s">
        <v>20</v>
      </c>
      <c r="P19" t="s">
        <v>19</v>
      </c>
    </row>
    <row r="20" spans="1:16" x14ac:dyDescent="0.25">
      <c r="B20" s="6" t="s">
        <v>32</v>
      </c>
      <c r="C20" s="6">
        <v>991</v>
      </c>
      <c r="D20" s="6">
        <v>468</v>
      </c>
      <c r="E20" s="6">
        <v>0</v>
      </c>
      <c r="F20" s="6">
        <v>29</v>
      </c>
      <c r="G20" s="6">
        <v>29</v>
      </c>
      <c r="H20" s="6">
        <v>8</v>
      </c>
      <c r="J20" s="6" t="s">
        <v>32</v>
      </c>
      <c r="K20" s="15">
        <f>C20/(C20+C22)*100</f>
        <v>100</v>
      </c>
      <c r="L20" s="15">
        <f t="shared" ref="L20:P20" si="2">D20/(D20+D22)*100</f>
        <v>100</v>
      </c>
      <c r="M20" s="15">
        <f t="shared" si="2"/>
        <v>0</v>
      </c>
      <c r="N20" s="15">
        <f t="shared" si="2"/>
        <v>100</v>
      </c>
      <c r="O20" s="15">
        <f t="shared" si="2"/>
        <v>10.545454545454545</v>
      </c>
      <c r="P20" s="15">
        <f t="shared" si="2"/>
        <v>21.052631578947366</v>
      </c>
    </row>
    <row r="21" spans="1:16" x14ac:dyDescent="0.25">
      <c r="B21" s="7" t="s">
        <v>33</v>
      </c>
      <c r="C21" s="7"/>
      <c r="D21" s="7"/>
      <c r="E21" s="7"/>
      <c r="F21" s="7"/>
      <c r="G21" s="7"/>
      <c r="H21" s="7"/>
      <c r="J21" s="7" t="s">
        <v>33</v>
      </c>
      <c r="K21" s="10" t="e">
        <f>C21/(C21+C23)*100</f>
        <v>#DIV/0!</v>
      </c>
      <c r="L21" s="10" t="e">
        <f t="shared" ref="L21:P21" si="3">D21/(D21+D23)*100</f>
        <v>#DIV/0!</v>
      </c>
      <c r="M21" s="10" t="e">
        <f t="shared" si="3"/>
        <v>#DIV/0!</v>
      </c>
      <c r="N21" s="10" t="e">
        <f t="shared" si="3"/>
        <v>#DIV/0!</v>
      </c>
      <c r="O21" s="10" t="e">
        <f t="shared" si="3"/>
        <v>#DIV/0!</v>
      </c>
      <c r="P21" s="10" t="e">
        <f t="shared" si="3"/>
        <v>#DIV/0!</v>
      </c>
    </row>
    <row r="22" spans="1:16" x14ac:dyDescent="0.25">
      <c r="B22" s="3" t="s">
        <v>34</v>
      </c>
      <c r="C22" s="3">
        <v>0</v>
      </c>
      <c r="D22" s="3">
        <v>0</v>
      </c>
      <c r="E22" s="3">
        <v>48</v>
      </c>
      <c r="F22" s="3">
        <v>0</v>
      </c>
      <c r="G22" s="3">
        <v>246</v>
      </c>
      <c r="H22" s="3">
        <v>30</v>
      </c>
      <c r="J22" s="3" t="s">
        <v>34</v>
      </c>
      <c r="K22" s="12">
        <f>C22/(C22+C20)*100</f>
        <v>0</v>
      </c>
      <c r="L22" s="12">
        <f t="shared" ref="L22:P22" si="4">D22/(D22+D20)*100</f>
        <v>0</v>
      </c>
      <c r="M22" s="12">
        <f t="shared" si="4"/>
        <v>100</v>
      </c>
      <c r="N22" s="12">
        <f t="shared" si="4"/>
        <v>0</v>
      </c>
      <c r="O22" s="12">
        <f t="shared" si="4"/>
        <v>89.454545454545453</v>
      </c>
      <c r="P22" s="12">
        <f t="shared" si="4"/>
        <v>78.94736842105263</v>
      </c>
    </row>
    <row r="23" spans="1:16" x14ac:dyDescent="0.25">
      <c r="B23" s="4" t="s">
        <v>35</v>
      </c>
      <c r="C23" s="4"/>
      <c r="D23" s="4"/>
      <c r="E23" s="4"/>
      <c r="F23" s="4"/>
      <c r="G23" s="4"/>
      <c r="H23" s="4"/>
      <c r="J23" s="4" t="s">
        <v>35</v>
      </c>
      <c r="K23" s="13" t="e">
        <f>C23/(C23+C21)*100</f>
        <v>#DIV/0!</v>
      </c>
      <c r="L23" s="13" t="e">
        <f t="shared" ref="L23:P23" si="5">D23/(D23+D21)*100</f>
        <v>#DIV/0!</v>
      </c>
      <c r="M23" s="13" t="e">
        <f t="shared" si="5"/>
        <v>#DIV/0!</v>
      </c>
      <c r="N23" s="13" t="e">
        <f t="shared" si="5"/>
        <v>#DIV/0!</v>
      </c>
      <c r="O23" s="13" t="e">
        <f t="shared" si="5"/>
        <v>#DIV/0!</v>
      </c>
      <c r="P23" s="13" t="e">
        <f t="shared" si="5"/>
        <v>#DIV/0!</v>
      </c>
    </row>
    <row r="25" spans="1:16" x14ac:dyDescent="0.25">
      <c r="B25" s="6" t="s">
        <v>26</v>
      </c>
      <c r="C25" s="6">
        <v>660</v>
      </c>
      <c r="D25" s="6">
        <v>312</v>
      </c>
      <c r="E25" s="6">
        <v>0</v>
      </c>
      <c r="F25" s="6">
        <v>287</v>
      </c>
      <c r="G25" s="6">
        <v>21</v>
      </c>
      <c r="H25" s="6">
        <v>158</v>
      </c>
      <c r="J25" s="6" t="s">
        <v>26</v>
      </c>
      <c r="K25" s="15">
        <f>C25/(C25+C28)*100</f>
        <v>100</v>
      </c>
      <c r="L25" s="15">
        <f t="shared" ref="L25:P25" si="6">D25/(D25+D28)*100</f>
        <v>100</v>
      </c>
      <c r="M25" s="15">
        <f t="shared" si="6"/>
        <v>0</v>
      </c>
      <c r="N25" s="15">
        <f t="shared" si="6"/>
        <v>100</v>
      </c>
      <c r="O25" s="15">
        <f t="shared" si="6"/>
        <v>3.0973451327433628</v>
      </c>
      <c r="P25" s="15">
        <f t="shared" si="6"/>
        <v>84.042553191489361</v>
      </c>
    </row>
    <row r="26" spans="1:16" x14ac:dyDescent="0.25">
      <c r="B26" s="7" t="s">
        <v>27</v>
      </c>
      <c r="C26" s="7"/>
      <c r="D26" s="7"/>
      <c r="E26" s="7"/>
      <c r="F26" s="7"/>
      <c r="G26" s="7"/>
      <c r="H26" s="7"/>
      <c r="J26" s="7" t="s">
        <v>27</v>
      </c>
      <c r="K26" s="10" t="e">
        <f>C26/(C26+C29)*100</f>
        <v>#DIV/0!</v>
      </c>
      <c r="L26" s="10" t="e">
        <f t="shared" ref="L26:P26" si="7">D26/(D26+D29)*100</f>
        <v>#DIV/0!</v>
      </c>
      <c r="M26" s="10" t="e">
        <f t="shared" si="7"/>
        <v>#DIV/0!</v>
      </c>
      <c r="N26" s="10" t="e">
        <f t="shared" si="7"/>
        <v>#DIV/0!</v>
      </c>
      <c r="O26" s="10" t="e">
        <f t="shared" si="7"/>
        <v>#DIV/0!</v>
      </c>
      <c r="P26" s="10" t="e">
        <f t="shared" si="7"/>
        <v>#DIV/0!</v>
      </c>
    </row>
    <row r="27" spans="1:16" x14ac:dyDescent="0.25">
      <c r="B27" s="8" t="s">
        <v>28</v>
      </c>
      <c r="C27" s="8"/>
      <c r="D27" s="8"/>
      <c r="E27" s="8"/>
      <c r="F27" s="8"/>
      <c r="G27" s="8"/>
      <c r="H27" s="8"/>
      <c r="J27" s="8" t="s">
        <v>28</v>
      </c>
      <c r="K27" s="11" t="e">
        <f>C27/(C27+C30)*100</f>
        <v>#DIV/0!</v>
      </c>
      <c r="L27" s="11" t="e">
        <f t="shared" ref="L27:P27" si="8">D27/(D27+D30)*100</f>
        <v>#DIV/0!</v>
      </c>
      <c r="M27" s="11" t="e">
        <f t="shared" si="8"/>
        <v>#DIV/0!</v>
      </c>
      <c r="N27" s="11" t="e">
        <f t="shared" si="8"/>
        <v>#DIV/0!</v>
      </c>
      <c r="O27" s="11" t="e">
        <f t="shared" si="8"/>
        <v>#DIV/0!</v>
      </c>
      <c r="P27" s="11" t="e">
        <f t="shared" si="8"/>
        <v>#DIV/0!</v>
      </c>
    </row>
    <row r="28" spans="1:16" x14ac:dyDescent="0.25">
      <c r="B28" s="3" t="s">
        <v>29</v>
      </c>
      <c r="C28" s="3">
        <v>0</v>
      </c>
      <c r="D28" s="3">
        <v>0</v>
      </c>
      <c r="E28" s="3">
        <v>32</v>
      </c>
      <c r="F28" s="3">
        <v>0</v>
      </c>
      <c r="G28" s="3">
        <v>657</v>
      </c>
      <c r="H28" s="3">
        <v>30</v>
      </c>
      <c r="J28" s="3" t="s">
        <v>29</v>
      </c>
      <c r="K28" s="12">
        <f>C28/(C28+C25)*100</f>
        <v>0</v>
      </c>
      <c r="L28" s="12">
        <f t="shared" ref="L28:P28" si="9">D28/(D28+D25)*100</f>
        <v>0</v>
      </c>
      <c r="M28" s="12">
        <f t="shared" si="9"/>
        <v>100</v>
      </c>
      <c r="N28" s="12">
        <f t="shared" si="9"/>
        <v>0</v>
      </c>
      <c r="O28" s="12">
        <f t="shared" si="9"/>
        <v>96.902654867256629</v>
      </c>
      <c r="P28" s="12">
        <f t="shared" si="9"/>
        <v>15.957446808510639</v>
      </c>
    </row>
    <row r="29" spans="1:16" x14ac:dyDescent="0.25">
      <c r="B29" s="4" t="s">
        <v>30</v>
      </c>
      <c r="C29" s="4"/>
      <c r="D29" s="4"/>
      <c r="E29" s="4"/>
      <c r="F29" s="4"/>
      <c r="G29" s="4"/>
      <c r="H29" s="4"/>
      <c r="J29" s="4" t="s">
        <v>30</v>
      </c>
      <c r="K29" s="13" t="e">
        <f>C29/(C29+C26)*100</f>
        <v>#DIV/0!</v>
      </c>
      <c r="L29" s="13" t="e">
        <f t="shared" ref="L29:P29" si="10">D29/(D29+D26)*100</f>
        <v>#DIV/0!</v>
      </c>
      <c r="M29" s="13" t="e">
        <f t="shared" si="10"/>
        <v>#DIV/0!</v>
      </c>
      <c r="N29" s="13" t="e">
        <f t="shared" si="10"/>
        <v>#DIV/0!</v>
      </c>
      <c r="O29" s="13" t="e">
        <f t="shared" si="10"/>
        <v>#DIV/0!</v>
      </c>
      <c r="P29" s="13" t="e">
        <f t="shared" si="10"/>
        <v>#DIV/0!</v>
      </c>
    </row>
    <row r="30" spans="1:16" x14ac:dyDescent="0.25">
      <c r="B30" s="5" t="s">
        <v>31</v>
      </c>
      <c r="C30" s="5"/>
      <c r="D30" s="5"/>
      <c r="E30" s="5"/>
      <c r="F30" s="5"/>
      <c r="G30" s="5"/>
      <c r="H30" s="5"/>
      <c r="J30" s="5" t="s">
        <v>31</v>
      </c>
      <c r="K30" s="14" t="e">
        <f>C30/(C30+C27)*100</f>
        <v>#DIV/0!</v>
      </c>
      <c r="L30" s="14" t="e">
        <f t="shared" ref="L30:P30" si="11">D30/(D30+D27)*100</f>
        <v>#DIV/0!</v>
      </c>
      <c r="M30" s="14" t="e">
        <f t="shared" si="11"/>
        <v>#DIV/0!</v>
      </c>
      <c r="N30" s="14" t="e">
        <f t="shared" si="11"/>
        <v>#DIV/0!</v>
      </c>
      <c r="O30" s="14" t="e">
        <f t="shared" si="11"/>
        <v>#DIV/0!</v>
      </c>
      <c r="P30" s="14" t="e">
        <f t="shared" si="11"/>
        <v>#DIV/0!</v>
      </c>
    </row>
    <row r="33" spans="10:16" x14ac:dyDescent="0.25">
      <c r="J33" t="s">
        <v>44</v>
      </c>
      <c r="K33" t="e">
        <f>TTEST(K20:K21,K25:K27,2,2)</f>
        <v>#DIV/0!</v>
      </c>
      <c r="L33" t="e">
        <f t="shared" ref="L33:P33" si="12">TTEST(L20:L21,L25:L27,2,2)</f>
        <v>#DIV/0!</v>
      </c>
      <c r="M33" t="e">
        <f t="shared" si="12"/>
        <v>#DIV/0!</v>
      </c>
      <c r="N33" t="e">
        <f t="shared" si="12"/>
        <v>#DIV/0!</v>
      </c>
      <c r="O33" t="e">
        <f t="shared" si="12"/>
        <v>#DIV/0!</v>
      </c>
      <c r="P33" t="e">
        <f t="shared" si="12"/>
        <v>#DIV/0!</v>
      </c>
    </row>
    <row r="34" spans="10:16" x14ac:dyDescent="0.25">
      <c r="J34" t="s">
        <v>45</v>
      </c>
      <c r="K34" t="e">
        <f>TTEST(K22:K23,K28:K30,2,2)</f>
        <v>#DIV/0!</v>
      </c>
      <c r="L34" t="e">
        <f t="shared" ref="L34:P34" si="13">TTEST(L22:L23,L28:L30,2,2)</f>
        <v>#DIV/0!</v>
      </c>
      <c r="M34" t="e">
        <f t="shared" si="13"/>
        <v>#DIV/0!</v>
      </c>
      <c r="N34" t="e">
        <f t="shared" si="13"/>
        <v>#DIV/0!</v>
      </c>
      <c r="O34" t="e">
        <f t="shared" si="13"/>
        <v>#DIV/0!</v>
      </c>
      <c r="P34" t="e">
        <f t="shared" si="1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Amount cells</vt:lpstr>
      <vt:lpstr>Hypoxia (all samp) (2)</vt:lpstr>
      <vt:lpstr>Hypoxia (only Controls)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Verheijen, Marcha (TGX)</dc:creator>
  <cp:lastModifiedBy>Verheijen, Marcha (TGX)</cp:lastModifiedBy>
  <dcterms:created xsi:type="dcterms:W3CDTF">2023-12-18T13:15:45Z</dcterms:created>
  <dcterms:modified xsi:type="dcterms:W3CDTF">2024-03-27T10:25:45Z</dcterms:modified>
</cp:coreProperties>
</file>